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95" activeTab="0"/>
  </bookViews>
  <sheets>
    <sheet name="SKUPNA REKAPITULACIJA" sheetId="1" r:id="rId1"/>
    <sheet name="REKAPITULACIJA GRADBENO OBRTNIŠ" sheetId="2" r:id="rId2"/>
    <sheet name="GRADBENA DELA" sheetId="3" r:id="rId3"/>
    <sheet name="OBRTNIŠKA DELA" sheetId="4" r:id="rId4"/>
    <sheet name="GO-ZUNANJA UREDITEV" sheetId="5" r:id="rId5"/>
    <sheet name="KANALIZACIJA" sheetId="6" r:id="rId6"/>
    <sheet name="ELEKTROINSTALACIJE" sheetId="7" r:id="rId7"/>
    <sheet name="ELEKTROINSTALACIJE - KOTLOVNICA" sheetId="8" r:id="rId8"/>
    <sheet name="STROJNE INSTALACIJE" sheetId="9" r:id="rId9"/>
    <sheet name="ZAČASNI REZERVOAR ZA KO-EL" sheetId="10" r:id="rId10"/>
  </sheets>
  <definedNames>
    <definedName name="_xlnm.Print_Area" localSheetId="7">'ELEKTROINSTALACIJE - KOTLOVNICA'!$A$1:$F$203</definedName>
    <definedName name="_xlnm.Print_Area" localSheetId="4">'GO-ZUNANJA UREDITEV'!$A$1:$F$269</definedName>
    <definedName name="_xlnm.Print_Area" localSheetId="2">'GRADBENA DELA'!$A$1:$E$554</definedName>
    <definedName name="_xlnm.Print_Area" localSheetId="3">'OBRTNIŠKA DELA'!$A$1:$E$765</definedName>
    <definedName name="_xlnm.Print_Area" localSheetId="1">'REKAPITULACIJA GRADBENO OBRTNIŠ'!$A$1:$F$37</definedName>
    <definedName name="_xlnm.Print_Area" localSheetId="8">'STROJNE INSTALACIJE'!$A$1:$F$430</definedName>
  </definedNames>
  <calcPr fullCalcOnLoad="1"/>
</workbook>
</file>

<file path=xl/sharedStrings.xml><?xml version="1.0" encoding="utf-8"?>
<sst xmlns="http://schemas.openxmlformats.org/spreadsheetml/2006/main" count="3054" uniqueCount="1536">
  <si>
    <t>DN 100-250 mm                                              0,6 mm</t>
  </si>
  <si>
    <t>DN 265-530 mm                                              0,6 mm</t>
  </si>
  <si>
    <t>DN 560-1000 mm                                            0,8 mm</t>
  </si>
  <si>
    <t>DN 1060-2000 mm                                         1,0 mm</t>
  </si>
  <si>
    <r>
      <t>Zahtevana je posebno povišana zračna tesnost II. razreda (na primer pri tlačni razliki ±400 Pa znaša dovoljeno puščanje zraka 1,32*10</t>
    </r>
    <r>
      <rPr>
        <vertAlign val="superscript"/>
        <sz val="10"/>
        <rFont val="Arial"/>
        <family val="2"/>
      </rPr>
      <t>-3</t>
    </r>
    <r>
      <rPr>
        <sz val="10"/>
        <rFont val="Arial"/>
        <family val="2"/>
      </rPr>
      <t xml:space="preserve"> m</t>
    </r>
    <r>
      <rPr>
        <vertAlign val="superscript"/>
        <sz val="10"/>
        <rFont val="Arial"/>
        <family val="2"/>
      </rPr>
      <t>3</t>
    </r>
    <r>
      <rPr>
        <sz val="10"/>
        <rFont val="Arial"/>
        <family val="2"/>
      </rPr>
      <t>/sm</t>
    </r>
    <r>
      <rPr>
        <vertAlign val="superscript"/>
        <sz val="10"/>
        <rFont val="Arial"/>
        <family val="2"/>
      </rPr>
      <t>2</t>
    </r>
    <r>
      <rPr>
        <sz val="10"/>
        <rFont val="Arial"/>
        <family val="2"/>
      </rPr>
      <t>) po DIN 24194, 2. del (11.85) oziroma enako po normativu SIST prEN 1507 za tesnostni razred A). Pri sami izvedbi se upoštevajo higijenske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materijalom z lastnostmi po SIST prEN 12236</t>
    </r>
  </si>
  <si>
    <r>
      <t>m</t>
    </r>
    <r>
      <rPr>
        <vertAlign val="superscript"/>
        <sz val="10"/>
        <rFont val="Arial"/>
        <family val="2"/>
      </rPr>
      <t>2</t>
    </r>
    <r>
      <rPr>
        <sz val="10"/>
        <rFont val="Arial"/>
        <family val="2"/>
      </rPr>
      <t xml:space="preserve"> debeline 0,6 mm</t>
    </r>
  </si>
  <si>
    <t>Izdelava prebojev v stenah/stropih debeline do 0.5 m, dimenzije prebojev do fi300 mm, vključno z zapiranjem odprtin po izvedbi strojnih napeljav, kompletno z vsemi potrebnimi gradbenimi, pleskarskimi in krovskimi zaključnimi deli</t>
  </si>
  <si>
    <t>Nastavitev dovodnih in odvodnih elementov</t>
  </si>
  <si>
    <t>Izvedba meritev količin zraka in hrupa prezračevalnih naprav s strani pooblaščenega podjetja ter izdelava poročila o meritvah v treh izvodih</t>
  </si>
  <si>
    <t xml:space="preserve">Navodila za obratovanje, na papirju, format A4, vložena v mapo </t>
  </si>
  <si>
    <t>Funkcijska shema, na papirju, zaščitena s steklom, vložena v okvir in pritrjena na steno</t>
  </si>
  <si>
    <t>Pripravljalna dela, zarisovanje, poskusno obratovanje, nastavitev obratovalnih parametrov, zaključna dela</t>
  </si>
  <si>
    <t>Splošni, manipulativni, zavarovalni in transportni stroški</t>
  </si>
  <si>
    <t>--------------------------------------------------------------------------------------------------------------------------------------------------------------------------</t>
  </si>
  <si>
    <t>STROJNE INSTALACIJE SKUPAj</t>
  </si>
  <si>
    <t>ZAČASNO SKLADIŠČE EL KURILNEGA OLJA</t>
  </si>
  <si>
    <t>B. STROJNE INSTALACIJE</t>
  </si>
  <si>
    <t>ZAČASNO SKLADIŠČE EL KURILNEGA OLJA SKUPAJ</t>
  </si>
  <si>
    <t>Gradbena dela za začasno skladiščenje EL kurilnega olja. V strojnih instalacijah je predviden rezervoar volumna 5000 L s prigrajenim lovilnim bazenom. Tlorisna mera rezervoarja je ca 1 x 4 m, teža polnega rezervoarja ca 6500 kg.</t>
  </si>
  <si>
    <t>opomba: predvideno izvedbo del je prilagoditi tudi na objektu, glede na izbrano lokacijo in dobavljeni rezervoar (z lovilnim bazenom).</t>
  </si>
  <si>
    <t>V ceni je vključiti napravo podlage in nadstrešnice ter kasnejšo odstranitev.</t>
  </si>
  <si>
    <t>Naprava podlage za rezervoar:</t>
  </si>
  <si>
    <t>- Armiranobetonska plošča deb. 15 cm; beton C25/30 z dodatki za vodotesen beton, mrežna armatura ca 6 kg/m2, površina zaribana, s potrebnimi opaži robov in površine ca 13 m2.</t>
  </si>
  <si>
    <t>- potrebna zemeljska dela (teren je raven): odstranitev humusa, planiranje in utrjevanje podlage, dobava in vgraditev tampona v deb. 30 cm, PE folija pod AB ploščo. Tampon je širši pod AB ploščo za 30 cm na vse strani.</t>
  </si>
  <si>
    <t>Naprava lesene nadstrešnice nad AB ploščo z rezervoarjem, tlorisne mere ca 18 m2 s previsi in višine ca do 2,5 m. Nadstrešnica je enostavna enokapnica in sestoji iz stebrov (ki so sidrani na AB</t>
  </si>
  <si>
    <t>ploščo) in strešine z legami, špirovci ter s povezavami. Kritina je predvidena iz vlaknocementnih valovitih plošč z letvami.</t>
  </si>
  <si>
    <t xml:space="preserve">Obod - stene so delno (ca 70% površine) obložene z deskami (ipd) s potrebnim ogrodjem, pritrjeno na stebre; v oblogi so vrata.  </t>
  </si>
  <si>
    <t>Les je smrekov, neskoblan.</t>
  </si>
  <si>
    <t>Opomba: ponudnik - izvajalec del lahko ponudi tudi drugo, ustrezno izvedbo nadstrešnice, prilagojeno svoji tehnologiji.</t>
  </si>
  <si>
    <t xml:space="preserve">Zemeljska dela za dovodno cev za gorivo med rezervoarjem in kotlarno v dolžini ca 8 m: izkop, planiranje dna, polaganje plastične cevi fi 50 mm (dobava strojni del) na peščeno podlago, obsip s peskom 10 cm nad temenom cevi, zasip z izkopanim </t>
  </si>
  <si>
    <t>materialom, vse s potrebno utrditvijo in označevalnim trakom nad cevjo. Globina izkopa ca do 80 cm. V ceni je vključiti tudi preboj obstoječega temelja.</t>
  </si>
  <si>
    <t>kompletno; m1</t>
  </si>
  <si>
    <t>Vzemljitev rezervoarja</t>
  </si>
  <si>
    <t>GRADBENA DELA SKUPAJ</t>
  </si>
  <si>
    <t xml:space="preserve">Dobava in montaža jeklenega rezervoarja volumna 5000 l, s prigrajenim lovilnim bazenom volumna minimalno 110% volumna rezervoarja, kompletno z vsemi potrebnimi priključki na rezervoarju </t>
  </si>
  <si>
    <t>Krogelna   navojna  pipa  za   EL kurilno olje PN 16 bar,  vključno s tesnilnim in spajalnim materialom</t>
  </si>
  <si>
    <t>DN10</t>
  </si>
  <si>
    <t>Bakrene cevi za dovod kurilnega olja od gorilca do</t>
  </si>
  <si>
    <t>vkopanega rezervoarja:</t>
  </si>
  <si>
    <t xml:space="preserve">Cu 12 x 1 mm   </t>
  </si>
  <si>
    <t>PEHD cev, komplet  s  fazonskimi kosi, kot zaščitna cev.</t>
  </si>
  <si>
    <t>PEHD d 50</t>
  </si>
  <si>
    <t>Priključitev novega razvoda EL kurilnega olja na obstoječa gorilnika v kotlovnici, vključno z zagonom kotlov in nastavitvijo obratovalnih parametrov</t>
  </si>
  <si>
    <t>STROJNE INSTALACIJE SKUPAJ</t>
  </si>
  <si>
    <t xml:space="preserve">  ST 68 - B 1p, 16 A</t>
  </si>
  <si>
    <t>- Dobava in montaža testne enote BEGHELLI</t>
  </si>
  <si>
    <t xml:space="preserve">   INIBIT</t>
  </si>
  <si>
    <t xml:space="preserve">- Dobava in montaža kombiniranega zaščitnega </t>
  </si>
  <si>
    <t xml:space="preserve">  stikala KZS 68, B-10A/0,03A</t>
  </si>
  <si>
    <t>- Dobava in montaža L1,L2,L3 zbiralnice</t>
  </si>
  <si>
    <t>- Dobava in montaža N in PE zbiralnice</t>
  </si>
  <si>
    <t xml:space="preserve">- Dobava in montaža odvodnikov  prenapetosti </t>
  </si>
  <si>
    <t xml:space="preserve">  PROTEC C</t>
  </si>
  <si>
    <t>- Ožičenje in pritrdilni in vezni material</t>
  </si>
  <si>
    <t xml:space="preserve">  označevanje tokokrogov in enopolne sheme</t>
  </si>
  <si>
    <t>Dobava in oprema kabelsko priključno merilne omarice  tipske INOX izvedbe za montažo v zid z ločenim merilnim in napajalnim delom KPO E-2</t>
  </si>
  <si>
    <t>4.3.7.1.2</t>
  </si>
  <si>
    <t>Dobava in oprema kabelsko priključno merilne omarice  tipske INOX izvedbe za montažo v zid z ločenim merilnim in napajalnim delom KPO E-2dim. 1000 x 600 x 210 mm , komplet s sestavo</t>
  </si>
  <si>
    <t>- horizontalni varovalčni ločilnik HVL160</t>
  </si>
  <si>
    <t>- horizontalni varovalčni ločilnik HVL250</t>
  </si>
  <si>
    <t>- varovalčni taljivi vložki NV160/100A</t>
  </si>
  <si>
    <t>- varovalčni taljivi vložki NV250/50A</t>
  </si>
  <si>
    <t xml:space="preserve">  -  instalacijski odklopniki C 60 N -x A, 1p</t>
  </si>
  <si>
    <t>- ničelna sponka PK 250/0</t>
  </si>
  <si>
    <t>- prenapetostni odvodniki PROTEC B2 60/275</t>
  </si>
  <si>
    <t xml:space="preserve">- trifazni dvotarifni števec delovne energije </t>
  </si>
  <si>
    <t xml:space="preserve">  z dajalnikom impulzov 3 x 230/400 V , 50 Hz, </t>
  </si>
  <si>
    <t xml:space="preserve">  5-85 A, MT173-D1A54-485
</t>
  </si>
  <si>
    <t>- MTK sprejemnik TS8</t>
  </si>
  <si>
    <t>- tipska ključavnica DES</t>
  </si>
  <si>
    <t>- ožičenje</t>
  </si>
  <si>
    <t>- meritve izolacijskih upornosti</t>
  </si>
  <si>
    <t xml:space="preserve">- drobni material (zaščitne plošče, POK </t>
  </si>
  <si>
    <t>kanali, vrstne sponke  …)</t>
  </si>
  <si>
    <t>4.3.7.1.3</t>
  </si>
  <si>
    <t>Dobava in montaža opreme v obstoječ glavni stikalni blok RG lociran v kuhinji :</t>
  </si>
  <si>
    <t>- horizontalni varovalčni ločilnik TYTAN II</t>
  </si>
  <si>
    <t>- varovalčni taljivi vložki DII/25A</t>
  </si>
  <si>
    <t>4.3.7.2</t>
  </si>
  <si>
    <t>KABLI, VODNIKI IN PRIBOR</t>
  </si>
  <si>
    <t>4.3.7.2.1</t>
  </si>
  <si>
    <t>Dobava in podometna montaža kablov</t>
  </si>
  <si>
    <t>delno v instalacijskih ceveh in na kabelskih policah:</t>
  </si>
  <si>
    <r>
      <t>NYM  2x1,5 mm</t>
    </r>
    <r>
      <rPr>
        <vertAlign val="superscript"/>
        <sz val="9"/>
        <rFont val="Book Antiqua"/>
        <family val="1"/>
      </rPr>
      <t>2</t>
    </r>
  </si>
  <si>
    <r>
      <t>NYM  3x1,5 mm</t>
    </r>
    <r>
      <rPr>
        <vertAlign val="superscript"/>
        <sz val="9"/>
        <rFont val="Book Antiqua"/>
        <family val="1"/>
      </rPr>
      <t>2</t>
    </r>
  </si>
  <si>
    <r>
      <t>NYM 4x1,5 mm</t>
    </r>
    <r>
      <rPr>
        <vertAlign val="superscript"/>
        <sz val="9"/>
        <rFont val="Book Antiqua"/>
        <family val="1"/>
      </rPr>
      <t>2</t>
    </r>
  </si>
  <si>
    <r>
      <t>NYM 5x1,5 mm</t>
    </r>
    <r>
      <rPr>
        <vertAlign val="superscript"/>
        <sz val="9"/>
        <rFont val="Book Antiqua"/>
        <family val="1"/>
      </rPr>
      <t>2</t>
    </r>
  </si>
  <si>
    <r>
      <t>NYM 2x2,5 mm</t>
    </r>
    <r>
      <rPr>
        <vertAlign val="superscript"/>
        <sz val="9"/>
        <rFont val="Book Antiqua"/>
        <family val="1"/>
      </rPr>
      <t>2</t>
    </r>
  </si>
  <si>
    <r>
      <t>NYM 3x2,5 mm</t>
    </r>
    <r>
      <rPr>
        <vertAlign val="superscript"/>
        <sz val="9"/>
        <rFont val="Book Antiqua"/>
        <family val="1"/>
      </rPr>
      <t>2</t>
    </r>
  </si>
  <si>
    <r>
      <t>NYM 5x2,5 mm</t>
    </r>
    <r>
      <rPr>
        <vertAlign val="superscript"/>
        <sz val="9"/>
        <rFont val="Book Antiqua"/>
        <family val="1"/>
      </rPr>
      <t>2</t>
    </r>
  </si>
  <si>
    <r>
      <t>NYY-J 5x10 mm</t>
    </r>
    <r>
      <rPr>
        <vertAlign val="superscript"/>
        <sz val="9"/>
        <rFont val="Book Antiqua"/>
        <family val="1"/>
      </rPr>
      <t>2</t>
    </r>
  </si>
  <si>
    <r>
      <t>H07V-K 6 mm</t>
    </r>
    <r>
      <rPr>
        <vertAlign val="superscript"/>
        <sz val="9"/>
        <rFont val="Book Antiqua"/>
        <family val="1"/>
      </rPr>
      <t>2</t>
    </r>
  </si>
  <si>
    <r>
      <t>H07V-K 16mm</t>
    </r>
    <r>
      <rPr>
        <vertAlign val="superscript"/>
        <sz val="9"/>
        <rFont val="Book Antiqua"/>
        <family val="1"/>
      </rPr>
      <t>2</t>
    </r>
  </si>
  <si>
    <r>
      <t>H07V-K 35 mm</t>
    </r>
    <r>
      <rPr>
        <vertAlign val="superscript"/>
        <sz val="9"/>
        <rFont val="Book Antiqua"/>
        <family val="1"/>
      </rPr>
      <t>2</t>
    </r>
  </si>
  <si>
    <t>4.3.7.2.2</t>
  </si>
  <si>
    <t>Instalacijske  cevi komplet s pritrdilnim in spojnim</t>
  </si>
  <si>
    <t>materialom:</t>
  </si>
  <si>
    <r>
      <t xml:space="preserve">- RBT </t>
    </r>
    <r>
      <rPr>
        <sz val="9"/>
        <rFont val="GreekC"/>
        <family val="0"/>
      </rPr>
      <t>F</t>
    </r>
    <r>
      <rPr>
        <sz val="9"/>
        <rFont val="Book Antiqua"/>
        <family val="1"/>
      </rPr>
      <t xml:space="preserve"> 16 mm</t>
    </r>
  </si>
  <si>
    <r>
      <t xml:space="preserve">- RBT </t>
    </r>
    <r>
      <rPr>
        <sz val="9"/>
        <rFont val="GreekC"/>
        <family val="0"/>
      </rPr>
      <t>F</t>
    </r>
    <r>
      <rPr>
        <sz val="9"/>
        <rFont val="Book Antiqua"/>
        <family val="1"/>
      </rPr>
      <t xml:space="preserve"> 32 mm</t>
    </r>
  </si>
  <si>
    <r>
      <t xml:space="preserve">- RBT </t>
    </r>
    <r>
      <rPr>
        <sz val="9"/>
        <rFont val="GreekC"/>
        <family val="0"/>
      </rPr>
      <t>F</t>
    </r>
    <r>
      <rPr>
        <sz val="9"/>
        <rFont val="Book Antiqua"/>
        <family val="1"/>
      </rPr>
      <t xml:space="preserve"> 48 mm</t>
    </r>
  </si>
  <si>
    <t>4.3.7.2.3</t>
  </si>
  <si>
    <t>Dobava in montaža PVC instalacijskih doz p/o:</t>
  </si>
  <si>
    <r>
      <t>F</t>
    </r>
    <r>
      <rPr>
        <sz val="9"/>
        <rFont val="Book Antiqua"/>
        <family val="1"/>
      </rPr>
      <t xml:space="preserve"> 60 mm</t>
    </r>
  </si>
  <si>
    <r>
      <t>F</t>
    </r>
    <r>
      <rPr>
        <sz val="9"/>
        <rFont val="Book Antiqua"/>
        <family val="1"/>
      </rPr>
      <t xml:space="preserve"> 78 mm</t>
    </r>
  </si>
  <si>
    <t>100 x 100 mm n/o</t>
  </si>
  <si>
    <t>4.3.7.2.4</t>
  </si>
  <si>
    <t>Dobava in montaža nadometnih instalacijskih kanalov</t>
  </si>
  <si>
    <t>komplet z pritrdilnim materialom in pokovom</t>
  </si>
  <si>
    <t>10x20mm</t>
  </si>
  <si>
    <t>17x35mm</t>
  </si>
  <si>
    <t>30x60mm</t>
  </si>
  <si>
    <t>4.3.7.2.5</t>
  </si>
  <si>
    <t>Dobava in montaža kabelskih polic komplet z nosilci</t>
  </si>
  <si>
    <t xml:space="preserve">in pritrdilnim materialom </t>
  </si>
  <si>
    <t>KP 100mm</t>
  </si>
  <si>
    <t>KP 200mm</t>
  </si>
  <si>
    <t>4.3.7.2.6</t>
  </si>
  <si>
    <t xml:space="preserve">Dobava in montaža Protipožarna tesnilna masa za tesnenje </t>
  </si>
  <si>
    <t>prehodov kablov med požarnimi sektorji</t>
  </si>
  <si>
    <t>4.3.7.3</t>
  </si>
  <si>
    <t>SVETILA</t>
  </si>
  <si>
    <t>4.3.7.3.1</t>
  </si>
  <si>
    <t>Dobava in montaža svetilk po izbiri investitorja</t>
  </si>
  <si>
    <t>komplet z varčnimi in fluorescentnimi sijalkami</t>
  </si>
  <si>
    <t>ter žarnicami</t>
  </si>
  <si>
    <t>A</t>
  </si>
  <si>
    <t>Fluorescencna nadometna prabolična  svetilka z zaščitnim prozornim</t>
  </si>
  <si>
    <t xml:space="preserve">steklom (proti razbitju sijalke) </t>
  </si>
  <si>
    <t>4x14W, T16G5, EB(elektronska naprava)</t>
  </si>
  <si>
    <t>B</t>
  </si>
  <si>
    <t xml:space="preserve">Fluorescencna nadometna prabolična  svetilka </t>
  </si>
  <si>
    <t>C</t>
  </si>
  <si>
    <t>Stropna plafonjera  z mat. steklom 2xc20W</t>
  </si>
  <si>
    <t>IP55</t>
  </si>
  <si>
    <t>D</t>
  </si>
  <si>
    <t>Zunanja stenska svetilka z mat. steklom 1xc20W</t>
  </si>
  <si>
    <t>IP65</t>
  </si>
  <si>
    <t>E</t>
  </si>
  <si>
    <t>Stenska svetilka z mat. steklom 1xc20W</t>
  </si>
  <si>
    <t>G</t>
  </si>
  <si>
    <t xml:space="preserve">Fluorescencna nadometna  svetilka z PVC zaščitnim </t>
  </si>
  <si>
    <t>steklom in stikalom</t>
  </si>
  <si>
    <t>1x18W, IP55</t>
  </si>
  <si>
    <t>Z</t>
  </si>
  <si>
    <t>Varnostna nadometna svetilka, stenska in stropna izvedba</t>
  </si>
  <si>
    <t>1x11W, IP55, komplet z označevanjem svetilke</t>
  </si>
  <si>
    <t>4.3.7.4</t>
  </si>
  <si>
    <t>INSTALACIJSKI MATERIAL</t>
  </si>
  <si>
    <t>4.3.7.4.1</t>
  </si>
  <si>
    <t xml:space="preserve">Dobava in montaža enofaznih tripolnih vtičnic z </t>
  </si>
  <si>
    <t>zaščitnim kontaktom  p/o, 16 A</t>
  </si>
  <si>
    <t>4.3.7.4.2</t>
  </si>
  <si>
    <t>zaščitnim kontaktom, p/o,  16 A in s pokrovčkom</t>
  </si>
  <si>
    <t>4.3.7.4.3</t>
  </si>
  <si>
    <t xml:space="preserve">Dobava in montaža trifaznih petpolnih vtičnic z </t>
  </si>
  <si>
    <t>zaščitnim kontaktom  16 A</t>
  </si>
  <si>
    <t>4.3.7.4.4</t>
  </si>
  <si>
    <t>Dobava in montaža navadnih stikal p/o</t>
  </si>
  <si>
    <t>4.3.7.4.5</t>
  </si>
  <si>
    <t>Dobava in montaža dvojnih navadnih stikal p/o</t>
  </si>
  <si>
    <t>4.3.7.4.6</t>
  </si>
  <si>
    <t>Dobava in montaža izmeničnih stikal p/o</t>
  </si>
  <si>
    <t>4.3.7.4.7</t>
  </si>
  <si>
    <t>Dobava in montaža križnih stikal p/o</t>
  </si>
  <si>
    <t>4.3.7.4.8</t>
  </si>
  <si>
    <t xml:space="preserve">Dobava in montaža senzorskega stikala 180st. </t>
  </si>
  <si>
    <t>IP55, komplet z pritrdilnim materialom</t>
  </si>
  <si>
    <t>4.3.7.4.9</t>
  </si>
  <si>
    <t>Dobava in montaža dvojnega tipkala p/o</t>
  </si>
  <si>
    <t>za spuščanje in dviganje tende in žaluzij</t>
  </si>
  <si>
    <t>4.3.7.4.10</t>
  </si>
  <si>
    <t>Doze za stalne priključke, opremljene s petpolnimi</t>
  </si>
  <si>
    <t>priključnimi sponkami</t>
  </si>
  <si>
    <t>4.3.7.4.11</t>
  </si>
  <si>
    <t xml:space="preserve">Dobava in montaža parapetnega kanala </t>
  </si>
  <si>
    <t xml:space="preserve"> - parapetni kanal ELBA AT 130-72, komplet</t>
  </si>
  <si>
    <t xml:space="preserve">   (oz. podobnega kakovostnega razreda)</t>
  </si>
  <si>
    <t xml:space="preserve"> - končni element</t>
  </si>
  <si>
    <t xml:space="preserve"> - notranje koleno</t>
  </si>
  <si>
    <t xml:space="preserve"> - vtičnice  trojne šuko enofazne (mreža)</t>
  </si>
  <si>
    <t>4.3.7.4.12</t>
  </si>
  <si>
    <t>Priklop strojev in strojnoinstalacijskih  naprav</t>
  </si>
  <si>
    <t>4.3.7.5</t>
  </si>
  <si>
    <t>OZEMLJITVE  IN IZENAČEVANJE POTENCIALOV</t>
  </si>
  <si>
    <t>4.3.7.5.1</t>
  </si>
  <si>
    <t>Dobava in montaža doze za glavno izenačevanje</t>
  </si>
  <si>
    <t>potencialov, opremljena s Cu spončno zbiralnico</t>
  </si>
  <si>
    <t>4.3.7.5.2</t>
  </si>
  <si>
    <t>Dobava in montaža doz za dodatno izenačevanje</t>
  </si>
  <si>
    <t>potencialov, opremljenih s Cu priključno zbiralnico</t>
  </si>
  <si>
    <t>4.3.7.5.3</t>
  </si>
  <si>
    <t>Dobava in montaža sponk za dodatno izenačevanje</t>
  </si>
  <si>
    <t>potencialov</t>
  </si>
  <si>
    <t>4.3.7.6</t>
  </si>
  <si>
    <t>INSTALACIJA ZA TELEFONIJO</t>
  </si>
  <si>
    <t>4.3.7.6.1</t>
  </si>
  <si>
    <t>Prilop v obstoječo komunikacijsko omarico</t>
  </si>
  <si>
    <t>v obstoječem objektu</t>
  </si>
  <si>
    <t>- Patch panel 24xRJ45 priključek Kat.5</t>
  </si>
  <si>
    <t>- pritrdilnega materila za kable</t>
  </si>
  <si>
    <t>Drobni, vezni, pritrdilni material, zaključevanje</t>
  </si>
  <si>
    <t>kablov in povezovalnimi kabli</t>
  </si>
  <si>
    <t>4.3.7.6.2</t>
  </si>
  <si>
    <t>Razvodna telefonska doza p/o</t>
  </si>
  <si>
    <t>4.3.7.6.4</t>
  </si>
  <si>
    <t>Instalacijska cev RBC 16mm</t>
  </si>
  <si>
    <t>4.3.7.6.5</t>
  </si>
  <si>
    <t>Kabel FTP 4x2 Category - 6</t>
  </si>
  <si>
    <t>(dolžine po obstoječem objektu so ocenjene)</t>
  </si>
  <si>
    <t>4.3.7.6.6</t>
  </si>
  <si>
    <t>Telefonske vtičnice Cat.-6, montiran v parapetnem kanalu</t>
  </si>
  <si>
    <t>RJ45</t>
  </si>
  <si>
    <t>4.3.7.6.7</t>
  </si>
  <si>
    <t>Telefonske vtičnice Cat.-6, podometne z montažno dozo</t>
  </si>
  <si>
    <t>4.3.7.7</t>
  </si>
  <si>
    <t>INSTALACIJA ZA RAČUNALNIŠKO MREŽO</t>
  </si>
  <si>
    <t>4.3.7.7.1</t>
  </si>
  <si>
    <t>4.3.7.7.2</t>
  </si>
  <si>
    <t>Instalacijska cev RBT 16 mm</t>
  </si>
  <si>
    <t>4.3.7.7.3</t>
  </si>
  <si>
    <t>4.3.7.7.4</t>
  </si>
  <si>
    <t>Enojna računalniška vtičnica Cat. 6,  montiran v parapetnem kanalu</t>
  </si>
  <si>
    <t>4.3.7.7.5</t>
  </si>
  <si>
    <t>Enojna računalniška vtičnica Cat. 6,  podometne z montažno dozo</t>
  </si>
  <si>
    <t>4.3.7.8</t>
  </si>
  <si>
    <t>INSTALACIJA ZA TV</t>
  </si>
  <si>
    <t>4.3.7.8.1</t>
  </si>
  <si>
    <t>4.3.7.8.2</t>
  </si>
  <si>
    <t>Kabel RG59</t>
  </si>
  <si>
    <t>4.3.7.8.3</t>
  </si>
  <si>
    <t>TV vtičnica končna p/o , z dozo</t>
  </si>
  <si>
    <t>4.3.7.9</t>
  </si>
  <si>
    <t>INSTALACIJA ALARM</t>
  </si>
  <si>
    <t>4.3.7.9.1</t>
  </si>
  <si>
    <t>Priklop na obstoječo alarmno centralo</t>
  </si>
  <si>
    <t>po potrebi razširitev centrale</t>
  </si>
  <si>
    <t>komplet z pritrdilnim materialom</t>
  </si>
  <si>
    <t xml:space="preserve"> </t>
  </si>
  <si>
    <t>4.3.7.9.2</t>
  </si>
  <si>
    <t>Dobava montaža alarmnih IR senzorjev</t>
  </si>
  <si>
    <t>4.3.7.9.3</t>
  </si>
  <si>
    <t>Dobava montaža alarmne tipkovnice</t>
  </si>
  <si>
    <t>4.3.7.9.4</t>
  </si>
  <si>
    <t>4.3.7.9.5</t>
  </si>
  <si>
    <t>Kabel UTP 4x2 Category - 5e</t>
  </si>
  <si>
    <t>4.3.7.10</t>
  </si>
  <si>
    <t>INSTALACIJA DOMOFON</t>
  </si>
  <si>
    <t>Dobava in montaža domofona</t>
  </si>
  <si>
    <t>zunanja govorna enota z tremi pozivnimi tipkami</t>
  </si>
  <si>
    <t>električna ključavnica 24V</t>
  </si>
  <si>
    <t>napajalno ojačevalna enota</t>
  </si>
  <si>
    <t>notranja govorna enota</t>
  </si>
  <si>
    <t>pritrdilni material</t>
  </si>
  <si>
    <t>Kabel FTP 4x2 Category - 5e</t>
  </si>
  <si>
    <t>4.3.7.11</t>
  </si>
  <si>
    <t>POŽARNO JAVLJANJE</t>
  </si>
  <si>
    <t>4.3.7.11.1</t>
  </si>
  <si>
    <t xml:space="preserve">Dobava montaža adresne požarne centrale </t>
  </si>
  <si>
    <t>ZARJA NJP-400A</t>
  </si>
  <si>
    <t>za 1x 126 adres, komplet z tipkovnico, akumulatorji, ….</t>
  </si>
  <si>
    <t>4.3.7.11.2</t>
  </si>
  <si>
    <t>Dobava montaža adresnega oprtičnega javljalnika požara</t>
  </si>
  <si>
    <t xml:space="preserve">komplet z pritrdilnim materialom </t>
  </si>
  <si>
    <t>4.3.7.11.3</t>
  </si>
  <si>
    <t>Dobava montaža adresnega termičnega javljalnika požara</t>
  </si>
  <si>
    <t>4.3.7.11.4</t>
  </si>
  <si>
    <t>Dobava montaža adresnega ročnega javljalnika požara</t>
  </si>
  <si>
    <t>4.3.7.11.5</t>
  </si>
  <si>
    <t>Dobava montaža izolatorjev</t>
  </si>
  <si>
    <t>4.3.7.11.6</t>
  </si>
  <si>
    <t>Dobava montaža hupe z bliskavico</t>
  </si>
  <si>
    <t>4.3.7.11.8</t>
  </si>
  <si>
    <t>Dobava montaža vhodno izhodnega vmesnika</t>
  </si>
  <si>
    <t>Zarja, tip: AV-618</t>
  </si>
  <si>
    <t>4.3.7.11.10</t>
  </si>
  <si>
    <t>Dobava in montaža vodnika za požarno javljanje</t>
  </si>
  <si>
    <t>Iy(St)y 1x2x0,8mm (Rdeč)</t>
  </si>
  <si>
    <r>
      <t>NYM-O 2x1,5 mm</t>
    </r>
    <r>
      <rPr>
        <vertAlign val="superscript"/>
        <sz val="9"/>
        <rFont val="Book Antiqua"/>
        <family val="1"/>
      </rPr>
      <t>2</t>
    </r>
  </si>
  <si>
    <r>
      <t>NYM-J PP-y 3x1,5 mm</t>
    </r>
    <r>
      <rPr>
        <vertAlign val="superscript"/>
        <sz val="9"/>
        <rFont val="Book Antiqua"/>
        <family val="1"/>
      </rPr>
      <t>2</t>
    </r>
  </si>
  <si>
    <t>UTP 4x2 Category-6</t>
  </si>
  <si>
    <t>4.3.7.11.11</t>
  </si>
  <si>
    <t>Dobava in montaža cevi nadometno na distančnikih</t>
  </si>
  <si>
    <r>
      <t xml:space="preserve">- RBC </t>
    </r>
    <r>
      <rPr>
        <sz val="9"/>
        <rFont val="GreekC"/>
        <family val="0"/>
      </rPr>
      <t>F</t>
    </r>
    <r>
      <rPr>
        <sz val="9"/>
        <rFont val="Book Antiqua"/>
        <family val="1"/>
      </rPr>
      <t xml:space="preserve"> 16 mm</t>
    </r>
  </si>
  <si>
    <t>4.3.7.11.12</t>
  </si>
  <si>
    <t>150 x 100 mm</t>
  </si>
  <si>
    <t>100 x 100 mm</t>
  </si>
  <si>
    <t>4.3.7.11.13</t>
  </si>
  <si>
    <t>Povezava v komunikacijsko omaro</t>
  </si>
  <si>
    <t>4.3.7.12</t>
  </si>
  <si>
    <t>STRELOVODNA NAPRAVA</t>
  </si>
  <si>
    <t>4.3.7.12.1</t>
  </si>
  <si>
    <t xml:space="preserve">Dobava in montaža pocinkanega valjanca </t>
  </si>
  <si>
    <t>FeZn 25 x 4 mm v nov podložni beton temelja</t>
  </si>
  <si>
    <t xml:space="preserve"> in v zemljo</t>
  </si>
  <si>
    <t>4.3.7.12.2</t>
  </si>
  <si>
    <t>Izvedba povezav armature in ozemljitve</t>
  </si>
  <si>
    <t>4.3.7.12.3</t>
  </si>
  <si>
    <t>Dobava in montaža Al lovilnega voda</t>
  </si>
  <si>
    <t>Al fi 10mm na strešne nosilce</t>
  </si>
  <si>
    <t>4.3.7.12.4</t>
  </si>
  <si>
    <t>Dobava in montaža strešnih nosilcev za</t>
  </si>
  <si>
    <t>Al fi 10mm vodnik</t>
  </si>
  <si>
    <t>4.3.7.12.5</t>
  </si>
  <si>
    <t>Dobava in montaža Al odvodnega voda</t>
  </si>
  <si>
    <t>Al fi 10mm  na odtočnih objemkah</t>
  </si>
  <si>
    <t>in na zidnih nosilcih</t>
  </si>
  <si>
    <t>4.3.7.12.6</t>
  </si>
  <si>
    <t>Dobava in montaža zidnih nosilcev za</t>
  </si>
  <si>
    <t>AL fi 10mm vodnik</t>
  </si>
  <si>
    <t>4.3.7.12.7</t>
  </si>
  <si>
    <t>Dobava in montaža križnih sponk 60 x 60 mm</t>
  </si>
  <si>
    <t>4.3.7.12.8</t>
  </si>
  <si>
    <t>Dobava in izvedba zveza trakov in pločevine</t>
  </si>
  <si>
    <t>4.3.7.12.9</t>
  </si>
  <si>
    <t>Dobava in izvedba merilnih sponk</t>
  </si>
  <si>
    <t>4.3.7.12.10</t>
  </si>
  <si>
    <t>Dobava in montaža žlebnih objemk</t>
  </si>
  <si>
    <t>4.3.7.12.11</t>
  </si>
  <si>
    <t>Dobava in montaža odtočnih objemk</t>
  </si>
  <si>
    <t>4.3.7.12.12</t>
  </si>
  <si>
    <t>Dobava in montaža vertikalne zaščite l=1,5m</t>
  </si>
  <si>
    <t>4.3.7.12.13</t>
  </si>
  <si>
    <t>Meritve ozemljitvene upornosti</t>
  </si>
  <si>
    <t>4.3.7.12.14</t>
  </si>
  <si>
    <t xml:space="preserve">Povezava na obstoječo ozemljitev objekta </t>
  </si>
  <si>
    <t>4.3.7.12.15</t>
  </si>
  <si>
    <t>Meritv obstoječe ozemljitve, ozemljitve strelovoda,</t>
  </si>
  <si>
    <t>pregled strelovoda in po potrebi korekcija ozemljila</t>
  </si>
  <si>
    <t>in zamenjava lovilnega voda strelovoda</t>
  </si>
  <si>
    <t>4.3.7.13</t>
  </si>
  <si>
    <t>GRADBENA, PRIPRAVLJALNA IN ZAKLJUČNA DELA</t>
  </si>
  <si>
    <t>4.3.7.13.1</t>
  </si>
  <si>
    <t>Izdelava utorov v zidu komplet z mavčenjem</t>
  </si>
  <si>
    <t>4.3.7.13.2</t>
  </si>
  <si>
    <t>Demontaža obstoječega števca in merilne</t>
  </si>
  <si>
    <t xml:space="preserve">opreme iz obstoječega stikalnega bloka RG </t>
  </si>
  <si>
    <t>4.3.7.13.4</t>
  </si>
  <si>
    <t>Meritve električnih instalacij</t>
  </si>
  <si>
    <t>4.3.7.13.5</t>
  </si>
  <si>
    <t>Izdelava načrta  PID za elektroinstalacije</t>
  </si>
  <si>
    <t>%</t>
  </si>
  <si>
    <t>4.3.7.13.6</t>
  </si>
  <si>
    <t>Razni drobni montažni material</t>
  </si>
  <si>
    <t>SKUPAJ PRIZIDEk</t>
  </si>
  <si>
    <t>Popis materiala in rekapitulacija stroškov - kotlovnica</t>
  </si>
  <si>
    <t>4.3.8.1.1</t>
  </si>
  <si>
    <t xml:space="preserve">Dobava in montaža stikalnega bloka kotlovnice  Rkot: </t>
  </si>
  <si>
    <t xml:space="preserve">  nadometne izvedbe dimenzij 600x800x150mm</t>
  </si>
  <si>
    <t>komplet z vgrajeno opremo:</t>
  </si>
  <si>
    <t xml:space="preserve">- Dobava in montaža izklopnega stikala </t>
  </si>
  <si>
    <t xml:space="preserve">  ES 68, 10A/1p</t>
  </si>
  <si>
    <t xml:space="preserve">- Dobava in montaža preklopnega stikala </t>
  </si>
  <si>
    <t xml:space="preserve">  za vgradnjo v vrata razdelilnika, 1-0-2, 10A, 1p</t>
  </si>
  <si>
    <t>- Dobava in montaža motorskega stikala</t>
  </si>
  <si>
    <t xml:space="preserve">   MS 25, 1-1,6A</t>
  </si>
  <si>
    <t>- Dobava in montaža kontaktorjev 16A, 2polni</t>
  </si>
  <si>
    <t xml:space="preserve">  1Z+1O, Schrack</t>
  </si>
  <si>
    <t>- Dobava in montaža kontaktorja 40A, 4polni</t>
  </si>
  <si>
    <t xml:space="preserve">  3Z+1O, Schrack</t>
  </si>
  <si>
    <t>- Dobava in montaža pomožnega kontakta</t>
  </si>
  <si>
    <t>- Dobava in montaža tipke za ponovni vklop</t>
  </si>
  <si>
    <t xml:space="preserve">  za vgradnjo na din letev, 10A,2p</t>
  </si>
  <si>
    <t>- Dobava in montaža tipke za izklop v sili</t>
  </si>
  <si>
    <t xml:space="preserve">  za vgradnjo v vrata razdelilnika, 10A,2p</t>
  </si>
  <si>
    <t>- Dobava in montaža sponk 2.5mm2</t>
  </si>
  <si>
    <t>- Dobava in montaža sponk 6mm2</t>
  </si>
  <si>
    <t>- Kanali za ožičenja 60, 80 100mm</t>
  </si>
  <si>
    <t>4.3.8.1</t>
  </si>
  <si>
    <t>4.3.8.2</t>
  </si>
  <si>
    <t>4.3.8.2.1</t>
  </si>
  <si>
    <t>4.3.8.2.2</t>
  </si>
  <si>
    <t>4.3.8.2.3</t>
  </si>
  <si>
    <t>Dobava in montaža PVC instalacijskih doz n/o:</t>
  </si>
  <si>
    <t>4.3.8.2.4</t>
  </si>
  <si>
    <t>4.3.8.2.5</t>
  </si>
  <si>
    <t>4.3.8.3</t>
  </si>
  <si>
    <t>4.3.8.3.1</t>
  </si>
  <si>
    <t>F</t>
  </si>
  <si>
    <t>steklom</t>
  </si>
  <si>
    <t>2x36W, IP65</t>
  </si>
  <si>
    <t>4.3.8.4</t>
  </si>
  <si>
    <t>4.3.8.4.1</t>
  </si>
  <si>
    <t>zaščitnim kontaktom, n/o,  16 A in s pokrovčkom</t>
  </si>
  <si>
    <t>4.3.8.4.2</t>
  </si>
  <si>
    <t>Dobava in montaža navadnih stikal n/o</t>
  </si>
  <si>
    <t>4.3.8.4.3</t>
  </si>
  <si>
    <t>4.3.8.5</t>
  </si>
  <si>
    <t>4.3.8.5.1</t>
  </si>
  <si>
    <t>4.3.8.5.2</t>
  </si>
  <si>
    <t>4.3.8.6</t>
  </si>
  <si>
    <t>4.3.8.6.1</t>
  </si>
  <si>
    <t>4.3.8.6.2</t>
  </si>
  <si>
    <t>4.3.8.6.3</t>
  </si>
  <si>
    <t>4.3.8.6.4</t>
  </si>
  <si>
    <t>4.3.8.7</t>
  </si>
  <si>
    <t>4.3.8.7.1</t>
  </si>
  <si>
    <t>Priklop na zanko požarnega javljanja</t>
  </si>
  <si>
    <t>4.3.8.7.2</t>
  </si>
  <si>
    <t>4.3.8.7.3</t>
  </si>
  <si>
    <t>4.3.8.7.4</t>
  </si>
  <si>
    <t>Dobava montaža hupe z bliskavico za zunanjo montažo</t>
  </si>
  <si>
    <t>4.3.8.7.5</t>
  </si>
  <si>
    <t>Dobava montaža adresnega vmesnika za javljanje</t>
  </si>
  <si>
    <t>gorljivih plinov, AV-902, Zarja</t>
  </si>
  <si>
    <t>4.3.8.7.6</t>
  </si>
  <si>
    <t>4.3.8.7.7</t>
  </si>
  <si>
    <t>Dobava montaža merilne glave gorljivih plinov</t>
  </si>
  <si>
    <t>Zarja, tip: GP-100</t>
  </si>
  <si>
    <t>4.3.8.7.8</t>
  </si>
  <si>
    <t>4.3.8.7.9</t>
  </si>
  <si>
    <t>4.3.8.7.10</t>
  </si>
  <si>
    <t>4.3.8.8</t>
  </si>
  <si>
    <t>4.3.8.8.1</t>
  </si>
  <si>
    <t>4.3.8.8.2</t>
  </si>
  <si>
    <t>Demontaža obstoječe opreme v kotlovnici, razsvetljave</t>
  </si>
  <si>
    <t xml:space="preserve">stikala, razdelilnika, vodnikov in odvoz </t>
  </si>
  <si>
    <t>4.3.8.8.3</t>
  </si>
  <si>
    <t>4.3.8.8.4</t>
  </si>
  <si>
    <t>4.3.8.8.5</t>
  </si>
  <si>
    <t>SKUPAJ KOTLOVNICA</t>
  </si>
  <si>
    <t>5.5</t>
  </si>
  <si>
    <t>POPIS OPREME, MATERIALA IN DEL</t>
  </si>
  <si>
    <t>INTERNA VODOVODNA INSTALACIJA</t>
  </si>
  <si>
    <t>Kompletno otroško stranišče sestavljeno iz:</t>
  </si>
  <si>
    <t>- konzolne straniščne školjke, iz sanitarne keramike, s stenskim iztokom, kompletno s podometnim izplakovalnim kotličkom GEBERIT in s podometno konstrukcijo izplakovalnega kotlička GEBERIT,</t>
  </si>
  <si>
    <t>s kompletno dotočno in odtočno garnituro, z dvodelnim sedalom, brez pokrova</t>
  </si>
  <si>
    <t>- kotnega ventila  DN15 s tlačno plastično gibljivo cevjo z dvema holandcema R 3/8</t>
  </si>
  <si>
    <t>- stranišče montirati na višino 33 cm od gotovih tal</t>
  </si>
  <si>
    <t>- vključno z montažnim, pritrdilnim in vgradnim materialom za vgradnjo v suhomontažno steno</t>
  </si>
  <si>
    <t>- ustreza npr. proizvod KERAMAG, tip KIND/BABY Model-no. 201710 red</t>
  </si>
  <si>
    <t>komplet</t>
  </si>
  <si>
    <t>Kompletno stranišče (osebje) sestavljeno iz:</t>
  </si>
  <si>
    <t>- konzolne straniščne školjke, iz bele sanitarne keramike, s stenskim iztokom, kompletno s podometnim izplakovalnim kotličkom GEBERIT in s podometno konstrukcijo izplakovalnega kotlička GEBERIT,</t>
  </si>
  <si>
    <t>s kompletno dotočno in odtočno garnituro, s sedežno desko s pokrovom,</t>
  </si>
  <si>
    <t>- ustreza npr. proizvod HATRIA, tip NIDO vaso sospeso</t>
  </si>
  <si>
    <t xml:space="preserve">Kompletni dvojni otroški umivalnik,  sestavljen iz: </t>
  </si>
  <si>
    <t>- dvojnega umivalnika, iz sanitarne keramike, dimenzije  920x460 mm, kompletno s podometno konstrukcijo GEBERIT za umivanik,</t>
  </si>
  <si>
    <t>- odtočnega ventila in sifona za umivalnik, dim. 32 mm</t>
  </si>
  <si>
    <t>-stoječe enoročne mešalne baterije DN15 za umivalnik s fiksnim izpustom in perlatorjem</t>
  </si>
  <si>
    <t>- 4 x kotnega ventila s kromirano ročko, filtrom in rozeto;</t>
  </si>
  <si>
    <t>- umivalnik montirati na višino 50 cm od gotovih tal</t>
  </si>
  <si>
    <t xml:space="preserve">- ustreza npr. proizvod HATRIA, YOU&amp;ME, lavabo doppio 92               </t>
  </si>
  <si>
    <t xml:space="preserve">Kompletni umivalnik,  sestavljen iz: </t>
  </si>
  <si>
    <t>- umivalnika, iz sanitarne keramike, dimenzije  460x460 mm, kompletno s podometno konstrukcijo GEBERIT za umivanik,</t>
  </si>
  <si>
    <t>- 2 x kotnega ventila s kromirano ročko, filtrom in rozeto;</t>
  </si>
  <si>
    <t>- vključno z montažnim, pritrdilnim in vgradnim materialom</t>
  </si>
  <si>
    <t>- umivalnik montirati na višino 80 cm od gotovih tal</t>
  </si>
  <si>
    <t>- ustreza npr. proizvod HATRIA, YOU&amp;ME, lavaboangolare 46sx</t>
  </si>
  <si>
    <t>- umivalnika, iz sanitarne keramike, dimenzije 700x450 mm, kompletno s podometno konstrukcijo GEBERIT za umivanik,</t>
  </si>
  <si>
    <t>- ustreza npr. proizvod HATRIA, YOU&amp;ME, lavabo 70</t>
  </si>
  <si>
    <t xml:space="preserve">Kompletna vgradna kadica za previjanje,  sestavljena iz: </t>
  </si>
  <si>
    <t>- kadice, iz sanitarne keramike, dimenzije 610x600x345 mm, za vgradnjo v pult oz. omarico,</t>
  </si>
  <si>
    <t>- enoročne stenske mešalne baterije DN15 za kadico s krajšim premičnim izpustom s perlatorjem ter ročno prho, gibljivo cevjo in fiksnim držalom s konzolo</t>
  </si>
  <si>
    <t>- ustreza npr. proizvod CERAMICA DOLOMITE, tip LAGO art. J0893 CM 61X60</t>
  </si>
  <si>
    <t xml:space="preserve">Kompletni  trokadero,  sestavljen iz: </t>
  </si>
  <si>
    <t>- trokadero školjke s stenskim iztokom, s podometno konstrukcijo GEBERIT, iz sanitarne keramike, z rešetko v pokromani izvedbi</t>
  </si>
  <si>
    <t>- zidne enoročne mešalne baterije DN15 s premičnim izpustom in ročno prho</t>
  </si>
  <si>
    <t>- dveh kotnih ventilov DN15</t>
  </si>
  <si>
    <t>- tlačnega izpiralca DN20 z bakteriološko zaporo</t>
  </si>
  <si>
    <t>- ravnega ventila DN20 za vzidavo</t>
  </si>
  <si>
    <t>- ustreza npr. proizvod CERAMICA DOLOMITE, tip BRENTA art. J2908 + art. J2909AA</t>
  </si>
  <si>
    <t xml:space="preserve">komplet </t>
  </si>
  <si>
    <t>Enoročna kromana stoječa mešalna baterija DN15, s keramičnim tesnenjem in premičnim izlivom za pomivalno korito</t>
  </si>
  <si>
    <t>- kompletno po izboru arhitekta notranje opreme in investitorja</t>
  </si>
  <si>
    <t>Kovinska podometna omarica (za vgradnjo krogelne zaporne pipe za hladno in toplo sanitarno vodo ter termostatskega mešalnega ventila za pripravo TSV na max. temperaturo 35 st. C), izdelana iz nerjaveče pločevine, dimenzij cca. 220x220x140 mm, bele barve po RAL 9010 oz. po izboru arhitekta in investitorja, vključno z montažnim in pritrdilnim materialom</t>
  </si>
  <si>
    <t>Krogelna zaporna pipa navojne izvedbe, kompletno s tesnilnim materialom, za toplo do 110°C, PN6</t>
  </si>
  <si>
    <t>DN 15</t>
  </si>
  <si>
    <t>DN 20</t>
  </si>
  <si>
    <t xml:space="preserve">Termostatski mešalni ventil za toplo sanitarno vod z nastavitvijo na max. Tople sanitarne vode na 35 st. C, vključno z montažnim, tesnilnim in pritrdilnim materialom </t>
  </si>
  <si>
    <t>ustreza npr. proizvod ESBE, tip TERMO</t>
  </si>
  <si>
    <t>Univerzalna večplastna cev (alumplast), 100% difuzijsko tesna, sestavljena iz PE-RT/vezni sloj/vzdolžno prekrivno varjena aluminijasta folija/vezni sloj/PE-RT, za vodovodni razvod, vključno s fazonskimi, max. obratovalna temp.</t>
  </si>
  <si>
    <t xml:space="preserve"> 95°C, kosi ter tesnilnim, pritrdilnim in montažnim materialom, ustreza porizvod UNIPIPE, naslednjih dimenzij:</t>
  </si>
  <si>
    <t>18x2</t>
  </si>
  <si>
    <t>25x2.5</t>
  </si>
  <si>
    <t>32x3</t>
  </si>
  <si>
    <t>Izolacija alumplast vodovodnih razvodov, s samougasljivo izolacijo iz žlebakov iz sintetičnega kavčuka, ki ne vsebuje CFC in HCFC, z naslednjimi tehničnimi karakteristikami:</t>
  </si>
  <si>
    <r>
      <t xml:space="preserve">- parozapornostni koeficient </t>
    </r>
    <r>
      <rPr>
        <sz val="10"/>
        <rFont val="GreekS"/>
        <family val="0"/>
      </rPr>
      <t>m</t>
    </r>
    <r>
      <rPr>
        <sz val="10"/>
        <rFont val="Arial CE"/>
        <family val="2"/>
      </rPr>
      <t xml:space="preserve"> = 7000</t>
    </r>
  </si>
  <si>
    <r>
      <t xml:space="preserve">- toplotna prevodnost </t>
    </r>
    <r>
      <rPr>
        <sz val="10"/>
        <rFont val="GreekS"/>
        <family val="0"/>
      </rPr>
      <t>l</t>
    </r>
    <r>
      <rPr>
        <sz val="10"/>
        <rFont val="Arial CE"/>
        <family val="2"/>
      </rPr>
      <t xml:space="preserve"> = 0.035 W/mK</t>
    </r>
  </si>
  <si>
    <t>- področje uporabe:    -45°C - 116°C</t>
  </si>
  <si>
    <t>premer cevi              debelina izolacije</t>
  </si>
  <si>
    <t>18x2                            min.  9 mm</t>
  </si>
  <si>
    <t>25x2.5                         min.  9 mm</t>
  </si>
  <si>
    <t>32x3                            min.  9 mm</t>
  </si>
  <si>
    <t>Držala, obešala, vključno z vijačnim in drobnim montažnim materialom</t>
  </si>
  <si>
    <t>Izdelava gradbenih prebojev - vrtanje zidov in stropov do premera 150 mm, vključno z zapiranjem odprtin po montaži razvodov ter z zaključnimi gradbenimi in pleskarskimi deli in opravili</t>
  </si>
  <si>
    <t>Dezinfekcija vodovodnih razvodov z ustreznim sredstvom, vključno s pridobitvijo pozitivnega poročila o pregledu vode s strani pooblaščene zdravstvene organizacije</t>
  </si>
  <si>
    <t>Pripravljalna in zaključna dela, zarisovanje tras - držal - obešal in sanitarnih elementov, polnjenje, izpiranje, tlačni preizkus z vodnim tlakom, poizkusni pogon</t>
  </si>
  <si>
    <t>Transportni, manipulativni in zavarovalni stroški</t>
  </si>
  <si>
    <t>Nepredvidena dela</t>
  </si>
  <si>
    <t>----------------------------------------------------------------------------------------------------------------------------------------------------------------------</t>
  </si>
  <si>
    <t>Skupaj:</t>
  </si>
  <si>
    <t>VERTIKALNA KANALIZACIJA</t>
  </si>
  <si>
    <t>Kanalizacijske cevi in fazonski kosi, izdelani iz polietilena PE, spajanje z varjenjem, kompletno z montažnim, tesnilnim in pritrdilnim materialom</t>
  </si>
  <si>
    <r>
      <t>f</t>
    </r>
    <r>
      <rPr>
        <sz val="10"/>
        <rFont val="Arial CE"/>
        <family val="2"/>
      </rPr>
      <t>50</t>
    </r>
  </si>
  <si>
    <r>
      <t>f</t>
    </r>
    <r>
      <rPr>
        <sz val="10"/>
        <rFont val="Arial CE"/>
        <family val="2"/>
      </rPr>
      <t>110</t>
    </r>
  </si>
  <si>
    <t>Izolacija kanalizacijskih razvodov speljanih po podstrehi, s samougasljivo izolacijo iz žlebakov iz sintetičnega kavčuka, ki ne vsebuje CFC in HCFC, z naslednjimi tehničnimi karakteristikami:</t>
  </si>
  <si>
    <r>
      <t>f</t>
    </r>
    <r>
      <rPr>
        <sz val="10"/>
        <rFont val="Arial"/>
        <family val="2"/>
      </rPr>
      <t>50</t>
    </r>
    <r>
      <rPr>
        <sz val="10"/>
        <rFont val="Arial CE"/>
        <family val="2"/>
      </rPr>
      <t xml:space="preserve">                              min.  20 mm</t>
    </r>
  </si>
  <si>
    <r>
      <t>f</t>
    </r>
    <r>
      <rPr>
        <sz val="10"/>
        <rFont val="Arial CE"/>
        <family val="2"/>
      </rPr>
      <t>110                            min.  20 mm</t>
    </r>
  </si>
  <si>
    <t>Čep za zatesnitev priključnih lokov sanitarnih elementov, izdelan iz PVC-ja, ali drugega materiala, zunanji premer čepa 28 - 36 mm, dolžine cca 60 mm</t>
  </si>
  <si>
    <t>Horizontalni oz. vertikalni PVC nastavek za straniščno školjko oz. trokadero</t>
  </si>
  <si>
    <t>Bakrena odzračevalna kapa, vključno z montažnim, tesnilnim in pritrdilnim materialom</t>
  </si>
  <si>
    <t>DN100</t>
  </si>
  <si>
    <t>Pripravljalna in zaključna dela, zarisovanje tras, pregled in preizkus instalacije</t>
  </si>
  <si>
    <t>INTERNA PLINSKA INSTALACIJA</t>
  </si>
  <si>
    <t>Izvedba priklopa novega plinskega razvoda v kovinski podometni omarici, vključno z vsemi pripadajočimi deli in opravili, vključno z montažnim, tesnilnim in pritrdilnim materialom</t>
  </si>
  <si>
    <t>Krogelna pipa KOVINA, za zemeljski plin, z navojnim priključkom, PN 16, ravna izvedba, ohišje iz prešane medenine, z ročico, atestirana za zemeljski plin</t>
  </si>
  <si>
    <t>DN50</t>
  </si>
  <si>
    <t>Plinomer ROMBACH, tip G25, vključno z montažnim, tesnilnim in pritrdilnim materialom</t>
  </si>
  <si>
    <t>Regulator tlaka ROMBACH, tip HR 90, DN32, vključno z montažnim, tesnilnim in pritrdilnim materialom</t>
  </si>
  <si>
    <t>Cevovodi iz varjenih, črnih, srednjetežkih navojnih cevi DIN 2440, za plin, normalna debelina stene, cevi s tovarniškim atestom, spajanje z varjenjem, vključno tesnilni oz.dodajni material</t>
  </si>
  <si>
    <t>DN32</t>
  </si>
  <si>
    <t>Krogelna pipa KOVINA, za zemeljski plin, s termičnim varovalom, z navojnim priključkom, PN 16, ravna izvedba, ohišje iz prešane medenine, z ročico, atestirana za zemeljski plin, vključno z montažnim, tesnilnim in pritrdilnim materialom</t>
  </si>
  <si>
    <t>Začepitev odcepa DN32 za kuhinjo z vsemi pripadajočimi deli in opravili, vključno z montažnim, tesnilnim in pritrdilnim materialom</t>
  </si>
  <si>
    <t>DN20</t>
  </si>
  <si>
    <t>Cevne podpore, izdelane iz jeklenih profilov in cevnih objemk, opleskane po predhodnem čiščenju in pleskanju s temeljno barvo</t>
  </si>
  <si>
    <t>Pleskanje konzol in vidno speljanih cevovodov, dvakrat z osnovnim premazom po predhodnem čiščenju rje.</t>
  </si>
  <si>
    <t xml:space="preserve">m2 </t>
  </si>
  <si>
    <t>Pleskanje konzol in vidno speljanih cevovodov, z lakom rumene barve</t>
  </si>
  <si>
    <t>Tlačni preizkus, izveden po navodilih iz projekta, skupaj z izdelavo zapisnikov o preizkusih</t>
  </si>
  <si>
    <t>Drobni montažni material, izdelava in pritrditev opozorilnih tabel, nepredvidena dela in stroški</t>
  </si>
  <si>
    <t>Odzračevanje, nastavitev in ureguliranje elementov, izdaja atestov</t>
  </si>
  <si>
    <t>Izdelava gradbenih prebojev - vrtanje zidov in stropov do premera 100 mm, vključno z zapiranjem odprtin po montaži razvodov ter z zaključnimi gradbenimi in pleskarskimi deli in opravili</t>
  </si>
  <si>
    <t>Pripravljalna in zaključna dela</t>
  </si>
  <si>
    <t>Splošni, manipulativni, transportni in zavarovalni stroški</t>
  </si>
  <si>
    <t>OGREVANJE</t>
  </si>
  <si>
    <t>Ploščati jekleni radiator, z vgrajenim termostatskim ventilom, z odzračevalnim ventilom, radiatorskimi konzolami in pritrdilnim materialom, vključno s termostatsko glavo, z vgrajeno priključno armaturo za dvocevni sistem - ravna izvedba, montažnim in pritrdilnim materialom</t>
  </si>
  <si>
    <t>vključno z zaklepom oz. varovalom proti nenamernemu odpiranju oz. zapiranju</t>
  </si>
  <si>
    <t>ustreza proizvod VOGEL&amp;NOOT</t>
  </si>
  <si>
    <t>10V-500/1000</t>
  </si>
  <si>
    <t>11KV-500/600</t>
  </si>
  <si>
    <t>10V-600/920</t>
  </si>
  <si>
    <t>11KV-600/600</t>
  </si>
  <si>
    <t>21KV-500/800</t>
  </si>
  <si>
    <t>21KV-500/920</t>
  </si>
  <si>
    <t>21KV-900/800</t>
  </si>
  <si>
    <t>Ploščati jekleni radiator, z odzračevalnim ventilom, radiatorskimi konzolami, vključno s termostatsko glavo, montažnim in pritrdilnim materialom</t>
  </si>
  <si>
    <t>11K-400/800</t>
  </si>
  <si>
    <t>21K-400/1000</t>
  </si>
  <si>
    <t>21K-400/1600</t>
  </si>
  <si>
    <t>21K-400/1800</t>
  </si>
  <si>
    <t>11K-600/720</t>
  </si>
  <si>
    <t>11K-600/800</t>
  </si>
  <si>
    <t>11K-600/1120</t>
  </si>
  <si>
    <t>Termostatski radiatorski ventil za dvocevni sistem, z vgrajeno prednastavitvijo in zaklepom oz. varovalom proti nenamernemu odpiranju oz. zapiranju</t>
  </si>
  <si>
    <t>DN15</t>
  </si>
  <si>
    <t>Radiatorski zaporni holandec</t>
  </si>
  <si>
    <t>Cevovodi vključno s fazonskimi kosi, za radiatorsko ogrevanje (razvodi speljani v tleh in pod stropom), z varilnim in tesnilnim materialom ter s cevnimi pritrdili in obešali, iz bakrenih vlečenih cevi, spajanje z varjenjem oz. trdim spajkanjem</t>
  </si>
  <si>
    <r>
      <t>Cu</t>
    </r>
    <r>
      <rPr>
        <sz val="10"/>
        <rFont val="Symbol"/>
        <family val="1"/>
      </rPr>
      <t>f</t>
    </r>
    <r>
      <rPr>
        <sz val="10"/>
        <rFont val="Arial CE"/>
        <family val="2"/>
      </rPr>
      <t>15x1</t>
    </r>
  </si>
  <si>
    <r>
      <t>Cu</t>
    </r>
    <r>
      <rPr>
        <sz val="10"/>
        <rFont val="Symbol"/>
        <family val="1"/>
      </rPr>
      <t>f</t>
    </r>
    <r>
      <rPr>
        <sz val="10"/>
        <rFont val="Arial CE"/>
        <family val="2"/>
      </rPr>
      <t>18x1</t>
    </r>
  </si>
  <si>
    <r>
      <t>Cu</t>
    </r>
    <r>
      <rPr>
        <sz val="10"/>
        <rFont val="Symbol"/>
        <family val="1"/>
      </rPr>
      <t>f</t>
    </r>
    <r>
      <rPr>
        <sz val="10"/>
        <rFont val="Arial CE"/>
        <family val="2"/>
      </rPr>
      <t>22x1</t>
    </r>
  </si>
  <si>
    <r>
      <t>Cu</t>
    </r>
    <r>
      <rPr>
        <sz val="10"/>
        <rFont val="Symbol"/>
        <family val="1"/>
      </rPr>
      <t>f</t>
    </r>
    <r>
      <rPr>
        <sz val="10"/>
        <rFont val="Arial CE"/>
        <family val="2"/>
      </rPr>
      <t>28x1.5</t>
    </r>
  </si>
  <si>
    <t>Izolacija ogrevnih/hladilnih razvodov (konvektorsko hlajenje) , s samougasljivo izolacijo iz žlebakov iz sintetičnega kavčuka, ki ne vsebuje CFC in HCFC, z naslednjimi tehničnimi karakteristikami:</t>
  </si>
  <si>
    <t>15x1                              13 mm</t>
  </si>
  <si>
    <t>18x1                              13 mm</t>
  </si>
  <si>
    <t>22x1                              13 mm</t>
  </si>
  <si>
    <t>28x1.5                           13 mm</t>
  </si>
  <si>
    <t>-----------------------------------------------------------------------------------------------------------------------------------------------------------------------------------------</t>
  </si>
  <si>
    <t>Skupaj</t>
  </si>
  <si>
    <t>KOTLOVNICA</t>
  </si>
  <si>
    <t>Plinski kotel (samo za ogrevanje), z zaprto zgorevalno komoro, s prisilnim zajemom zgorevalnega zraka in odvodom dimnih plinov preko koaksialne tuljave nad streho objekta,</t>
  </si>
  <si>
    <t xml:space="preserve">toplotne moči 100 kW, vključno s plinskim nadometnim ventilom, priključnim setom za nadometno montažo, z montažnim in pritrdilnim materialom ter z zagonom, </t>
  </si>
  <si>
    <t>ustreza proizvod BUDERUS, tip Logamax plus GB</t>
  </si>
  <si>
    <t>Regulacija za stenski plinski kotel, za krmiljenje delovanja plinskega kotla, obtočnih črpalk, tropotnih ventilov, zunanjega tipala, tipal,</t>
  </si>
  <si>
    <t>kompletno z vsemi tipali ter kabelskimi povezavami</t>
  </si>
  <si>
    <t>ustrez proizvod BUDERUS</t>
  </si>
  <si>
    <r>
      <t xml:space="preserve">Kompleten koaksialni dimniški komplet </t>
    </r>
    <r>
      <rPr>
        <sz val="10"/>
        <rFont val="Symbol"/>
        <family val="1"/>
      </rPr>
      <t>f</t>
    </r>
    <r>
      <rPr>
        <sz val="10"/>
        <rFont val="Arial CE"/>
        <family val="2"/>
      </rPr>
      <t>110/160 mm za stenski plinski kotel, višine cca. 7 m, z vsemi pripadajočimi elementi in fazonskimi kosi, vključno z zaključno kapo in strešno obrobo, vključno z montažnim, tesnilnim in pritrdilnim materialom</t>
    </r>
  </si>
  <si>
    <t>Kompleten hidravlični ločevalnik, vključno z montažnim, tesnilnim in pritrdilnim materialom</t>
  </si>
  <si>
    <t>ustrez proizvod BUDERUS MH 120/80</t>
  </si>
  <si>
    <t>Zaprta membranska raztezna posoda, volumna V=35 l, vključno z montažnim, pritrdilnim in tesnilnim materialom</t>
  </si>
  <si>
    <t>ustreza proizvod BUDERUS</t>
  </si>
  <si>
    <r>
      <t>Kompleten sistem za neutralizacijo kondenza stenskega plinskega kotla, vključno s PVC cevnim razvodom</t>
    </r>
    <r>
      <rPr>
        <sz val="10"/>
        <rFont val="Symbol"/>
        <family val="1"/>
      </rPr>
      <t xml:space="preserve"> f</t>
    </r>
    <r>
      <rPr>
        <sz val="10"/>
        <rFont val="Arial CE"/>
        <family val="2"/>
      </rPr>
      <t>50 speljanim v zunanjo kanalizacijo, vključno z montažnim, tesnilnim in pritrdilnim materialom</t>
    </r>
  </si>
  <si>
    <t>Cirkulacijska črpalka z navojnima priključkoma, kompletno z montažnim materialom</t>
  </si>
  <si>
    <t>V = 0.3 m3/h</t>
  </si>
  <si>
    <t>dp = 15 kPa</t>
  </si>
  <si>
    <t>U = 230 V</t>
  </si>
  <si>
    <t>ustreza črpalka WILO, tip STAR-Z 25/2 CIRCOSTAR 1</t>
  </si>
  <si>
    <t>Obtočna črpalka, za grelnik kuhinjske nape, grelnik klima naprave (telovadnica),... , z zvezno regulacijo števila vrtljajev, kompletno z montažnim, tesninim in pritrdilnim materialom</t>
  </si>
  <si>
    <t>V = 1.6 m3/h</t>
  </si>
  <si>
    <t>dp = 35 kPa</t>
  </si>
  <si>
    <t>WILO, tip Star-E 25/1-5-130 EasyStar</t>
  </si>
  <si>
    <t>Obtočna črpalka, za radiatorsko ogrevanje obstoječega dela vrtca, z zvezno regulacijo števila vrtljajev, kompletno z montažnim, tesninim in pritrdilnim materialom</t>
  </si>
  <si>
    <t>V = 1.7 m3/h</t>
  </si>
  <si>
    <t>dp = 30 kPa</t>
  </si>
  <si>
    <t>Obtočna črpalka, za radiatorsko ogrevanje prizidka, z zvezno regulacijo števila vrtljajev, kompletno z montažnim, tesninim in pritrdilnim materialom</t>
  </si>
  <si>
    <t>V = 0.7 m3/h</t>
  </si>
  <si>
    <t>Obtočna črpalka, za grelnik bojlerja za TSV, z zvezno regulacijo števila vrtljajev, kompletno z montažnim, tesninim in pritrdilnim materialom</t>
  </si>
  <si>
    <t>V = 0.43 m3/h</t>
  </si>
  <si>
    <t xml:space="preserve">Tripotni elektromagnetni motorni regulacijski ventil za radiatorsko ogrevanje obstoječega dela vrtca, za toplo vodo do temperature 110°C, za navojnimi oz. prirobničnimi priključki, kompletno s protiprirobnicami in montažnim materialom </t>
  </si>
  <si>
    <t>ter elektromotornim pogonom</t>
  </si>
  <si>
    <t>DN25, kvs=6.3 m3/h, dp=7.3 kPa</t>
  </si>
  <si>
    <t xml:space="preserve">Tripotni elektromagnetni motorni regulacijski ventil za radiatorsko ogrevanje prizidka, za toplo vodo do temperature 110°C, za navojnimi oz. prirobničnimi priključki, kompletno s protiprirobnicami in montažnim materialom </t>
  </si>
  <si>
    <t>DN15, kvs=2.5 m3/h, dp=7.8 kPa</t>
  </si>
  <si>
    <t xml:space="preserve">Razdelilnik/zbiralnik, okroglega preseka, dimenzije DN65 in dolžine cca 1300 mm, tlačne stopnje PN6,  s priključkom DN32-grelnik kuhinjske nape, grelnik klima naprave (telovadnica),..., </t>
  </si>
  <si>
    <t>DN32-radiatorsko ogrevanje obstoječega dela vrtca, DN25-radiatorsko ogrevanje prizidka, DN20-bojler za TSV, DN15 izpust, vključno z montažnim, tesnilnim in pritrdilnim materialom, vključno z montažnim, tesnilnim in pritrdilnim materialom</t>
  </si>
  <si>
    <t>Krogelna zaporna pipa, za toplo vodo do temperature 100°C, navojne izvedbe</t>
  </si>
  <si>
    <t>DN25</t>
  </si>
  <si>
    <t>Lovilec nesnage, navojne oz. prirobnične izvedbe, za toplo vodo do temperature do 110°C, skupaj s tesnilnim in vijačnim materialom ter protiprirobnicami, tlačne stopnje PN 6</t>
  </si>
  <si>
    <t>Protipovratna loputa z navojnimi oz. prirobničnimi priključki, tesnilnim in vijačnim materialom, za toplo vodo do temperature 110°C, PN6</t>
  </si>
  <si>
    <t>Vzmetni manometer, premer pokrova 100 mm, priključek R ˝, radialno navzdol, merilna natančnost 1.6% od končne vrednosti skale, merilno območje 0 – 6 bar, kompletno z manometrsko pipico</t>
  </si>
  <si>
    <t>Stekleni termometer, ravne oblike, merilno območje 0 – 120°C, merilna natančnost 3% od končne vrednosti skale, dolţina potopne cevi 63 mm, navojni priključek R1/2˝, vključno z varilno obojko</t>
  </si>
  <si>
    <t xml:space="preserve">Akumulacijski bojler za pripravo tople sanitrne vode, volumna V=500 l, kompletno z izolacijo, vključno z varnostim ventilom in pretočno ekspanzijsko posodo, priključkom za cirkulacijo  ter montažnim, tesnilnim in pritrtdilnim materialom </t>
  </si>
  <si>
    <t>Ventil (ročni) za hidravlično uravnovešanje, za sisteme ogrevanja in hlajenja, za temperaturo od -20°C do 120°C, nazivni tlak PN20, material telesa ventila AMETAL-C, z naslednjimi funkcijami:prednastavitev, meritev</t>
  </si>
  <si>
    <t>pretoka, tlačne razlike in temperature, zaporna funkcija, vključno z montažnim, tesnilnim in pritrdilnim materialom, proizvod TA naslednjih    tipov:</t>
  </si>
  <si>
    <t>STAD DN20</t>
  </si>
  <si>
    <t>STAD DN25</t>
  </si>
  <si>
    <t>STAD DN32</t>
  </si>
  <si>
    <t>Modularni termostatski obtočni ventil za regulacijo pretoka cirkulacijske sanitarne vode, vključno z montažnim, tesnilnim in pritrdilnim materialom</t>
  </si>
  <si>
    <t>proizvod DANFOSS, tip MTCV model B, DN15</t>
  </si>
  <si>
    <t>Avtomatski odzračevalni lonček, DN15, vključno z montažnim, tesnilnim in pritrdilnim materialom</t>
  </si>
  <si>
    <t>Kompletne cevne in kabelske povezave med kotlom in ostalimi deli oz. elementi kotlovnice, vključno z montažnim, tesnilnim in pritrdilnim materialom</t>
  </si>
  <si>
    <t>Izvedba priklopa novih vodovodnih razvodov na obstoječi vodovodni razvod, vključno z vsemi potrebnimi spremljajočimi deli in opravili, vključno z montažnim, tesnilnim in pritrdilnim materialom</t>
  </si>
  <si>
    <t>Demontaža vseh obstoječih elementov celotne obstoječe kotlovnice (kotla na E.L. kurilno olje, bojler za TSV, obtočne črpalke,...), z odvozom na stalno deponijo, vključno s plačilom komunalne takse</t>
  </si>
  <si>
    <t>Izdelava gradbenih prebojev v zvezi z instalacijo ogrevanja - vrtanje zidov in stropov do premera 150 mm, vključno z zapiranjem odprtin po montaži razvodov ter z zaključnimi gradbenimi in pleskarskimi deli in opravili</t>
  </si>
  <si>
    <t>HLAJENJE</t>
  </si>
  <si>
    <t>Multisplit sistem za hlajenje delovnih prostorov v mansardi, hladilne moči cca. 6.5 kW, sestavljen iz naslednjih elementov:</t>
  </si>
  <si>
    <t>- zunanja hladilna enota, AOH30LM4, kos 1</t>
  </si>
  <si>
    <t>- stenska notranja hladilna enota,  ASH-07LM, kos 3</t>
  </si>
  <si>
    <t>- stenska notranja hladilna enota, ASH-12LM, kos 1</t>
  </si>
  <si>
    <t>- kompletne cevne povezave med zunanjo in notranjimi enotami, višinska razlika max. 2 m</t>
  </si>
  <si>
    <t>- konzola za montažo zunanje enote, kos 1</t>
  </si>
  <si>
    <t>- konzole za pritrditev notranjih enot, kos 4</t>
  </si>
  <si>
    <t>- ves potrebni montažni in pritrdilni material</t>
  </si>
  <si>
    <t>- zagon in poizkusno obratovanje ter nastavitev obratovalnih parametrov</t>
  </si>
  <si>
    <t>- IR daljinski upravljalniki</t>
  </si>
  <si>
    <t xml:space="preserve"> - vključno z montažnim in pritrdilnim materialom in zagonom</t>
  </si>
  <si>
    <t>ustreza proizvod FUJITSU GENERAL</t>
  </si>
  <si>
    <t>Cevovodi za odvod kondenza, vključno s fazonskimi kosi, varilnim in tesnilnim materialom ter s cevnimi pritrdili in obešali, iz bakrenih vlečenih cevi, spajanje z varjenjem oz. trdim spajkanjem</t>
  </si>
  <si>
    <t>22x1</t>
  </si>
  <si>
    <t>Izolacija bakrenih hladilnih razvodov - odvod kondenzata ventilatorskih konvektorjev, s samougasljivo izolacijo iz žlebakov iz sintetičnega kavčuka, ki ne vsebuje CFC in HCFC, z naslednjimi tehničnimi karakteristikami:</t>
  </si>
  <si>
    <t>- debelina izolacije:     6 mm</t>
  </si>
  <si>
    <t>Izdelava različnih  utorov, odprtin in ostala gradbena dela v zvezi z instalacijo hlajenja</t>
  </si>
  <si>
    <t>Zagon, preizkusno obratovanje, nastavitev obratovalnih parametrov</t>
  </si>
  <si>
    <t>Transportni in manipulativni stroški</t>
  </si>
  <si>
    <t>PREZRAČEVANJE</t>
  </si>
  <si>
    <t>Odvodni strešni ventilator, z jeklenim izoliranim podstavkom iz pocinkane pločevine, zaščitene z ustreznim premazom ter z izolacijo,</t>
  </si>
  <si>
    <t>z elastičnim priključkom, protipovratno loputo, kompletno z montažnim in pritrdilnim materialom ter petstopenjskim stikalom kompletno z električno povezavo</t>
  </si>
  <si>
    <t>V = 150 m3/h, dp = 150Pa</t>
  </si>
  <si>
    <t>ustreza npr. proizvod SYSTEMAIR, tip TFER 125 XL</t>
  </si>
  <si>
    <t>V = 100 m3/h, dp = 150Pa</t>
  </si>
  <si>
    <t>Ustreza npr. proizvod SYSTEMAIR, tip TFER 125 M</t>
  </si>
  <si>
    <t xml:space="preserve">Aluminijasta rešetka z vodoravnimi fiksnimi lamelami V oblike, izdelana iz vlečenih galvansko zaščitenih Al profilov, barva po izboru arhitekta, pritrjena na vgradni okvir z zakritimi vijaki, tip AR-4/P </t>
  </si>
  <si>
    <t>ustreza proizvod HIDRIA</t>
  </si>
  <si>
    <t xml:space="preserve">B = 525 mm, H = 125 mm </t>
  </si>
  <si>
    <t>Aluminijasta rešetka z vodoravnimi fiksnimi lamelami, izdelana iz vlečenih galvansko zaščitenih Al profilov, barva po izboru arhitekta, pritrjena na vgradni okvir z zakritimi vijaki</t>
  </si>
  <si>
    <t>ustreza proizvod HIDRIA, ANŽ-3</t>
  </si>
  <si>
    <t xml:space="preserve">B = 500 mm, H = 300 mm </t>
  </si>
  <si>
    <r>
      <t>Zunanja zaščitna rešetka, dimenzij</t>
    </r>
    <r>
      <rPr>
        <sz val="10"/>
        <rFont val="Symbol"/>
        <family val="1"/>
      </rPr>
      <t xml:space="preserve"> f</t>
    </r>
    <r>
      <rPr>
        <sz val="10"/>
        <rFont val="Arial CE"/>
        <family val="2"/>
      </rPr>
      <t>160 mm, za pritrditev na steno, vključno z montažnim, tesnilnim in pritrdilnim materialom</t>
    </r>
  </si>
  <si>
    <t>ustreza proizvod SYSTEMAIR, tip IGC 160</t>
  </si>
  <si>
    <r>
      <t xml:space="preserve">Protipovratna loputa, dimenzij </t>
    </r>
    <r>
      <rPr>
        <sz val="10"/>
        <rFont val="Symbol"/>
        <family val="1"/>
      </rPr>
      <t>f</t>
    </r>
    <r>
      <rPr>
        <sz val="10"/>
        <rFont val="Arial CE"/>
        <family val="2"/>
      </rPr>
      <t>160 mm, vključno z montažnim, tesnilnim in pritrdilnim materialom</t>
    </r>
  </si>
  <si>
    <t>ustreza proizvod SYSTEMAIR, tip RSK 160</t>
  </si>
  <si>
    <t>Prezračevalni ventil za dovod zraka, izdelan iz jeklene pločevine v beli barvi, okrogle oblike, tip PV-2, velikost 160</t>
  </si>
  <si>
    <t>Prezračevalni ventil za odvod zraka, izdelan iz jeklene pločevine v beli barvi, okrogle oblike, tip PV-1, velikost 100</t>
  </si>
  <si>
    <r>
      <t>Zračni kanali, izdelani iz pocinkane pločevine nazivne velikosti in debeline po SIST EN 1505 oziroma po DIN 24190 in 24191 (11.85), stopnje 10 (</t>
    </r>
    <r>
      <rPr>
        <sz val="10"/>
        <rFont val="Symbol"/>
        <family val="1"/>
      </rPr>
      <t>±</t>
    </r>
    <r>
      <rPr>
        <sz val="10"/>
        <rFont val="Arial"/>
        <family val="2"/>
      </rPr>
      <t xml:space="preserve"> 1000 Pa), oblike F (vzdolžno zarobljeni), med seboj so spojeni prirobnično. V kolikor se pokaže za potrebno, so na posebnih mestih vsled ohranitve čim višjih etažnih višin spoji izvedeni s “S” pasom. Pri vseh spremembah smeri za več kot 30 </t>
    </r>
    <r>
      <rPr>
        <sz val="10"/>
        <rFont val="Symbol"/>
        <family val="1"/>
      </rPr>
      <t>°</t>
    </r>
    <r>
      <rPr>
        <sz val="10"/>
        <rFont val="Arial"/>
        <family val="2"/>
      </rPr>
      <t xml:space="preserve"> so v loke ali kolena vstavljena vodila, ki se namestijo na 1/4 do 1/3 širine loka oziroma kolena. Na posebno kritičnih točkah so v zavojih z velikimi hitrostmi (&gt; 7 m/s) nameščena v loke in kolena dvodebelinska vodila. Na vseh glavnih odcepih so vgrajene nastavljive usmerne oziroma regulacijske lopute. Zračni kanali so pri večjih nazivnih velikostih diagonalno izbočeni ali ojačani z blagim izmeničnim vbočenjem in izbočenjem. Debelina pločevine glede na nazivno velikost znaša:</t>
    </r>
  </si>
  <si>
    <t>Antikorozijska zaščita obstoječe kovinske konstrukcije: temeljito čiščenje površine, osnovni premaz, 2x vmesni premaz in zaključni premaz s poliuretansko barvo.</t>
  </si>
  <si>
    <t>Pregled lesenih delov, čiščenje obstoječega ostrešja - lege v kovinskih profilih - in protiglivični premaz površin; varianta - zamenjava - poraba lesa do 0.02m3/m2.</t>
  </si>
  <si>
    <t>25.</t>
  </si>
  <si>
    <t>26.</t>
  </si>
  <si>
    <t>Les je smrekov, zaščiten s protiglivičnim premazom.</t>
  </si>
  <si>
    <t>27.</t>
  </si>
  <si>
    <t>28.</t>
  </si>
  <si>
    <t>29.</t>
  </si>
  <si>
    <t>Kleparska dela na strehi, izdelana iz jeklene, pocinkane in barvane pločevine, deb. 0.60 mm ali AL barvana pločevina deb. 0.7 mm.</t>
  </si>
  <si>
    <t>30.</t>
  </si>
  <si>
    <t>Talni kotlič na strehi vhodnega nadstreška z zaščitno mrežo in priključkom fi 8 cm.</t>
  </si>
  <si>
    <t>31.</t>
  </si>
  <si>
    <t xml:space="preserve">- odtočna cev, fi 8 cm </t>
  </si>
  <si>
    <t>zamenjava strešne kritine skupaj</t>
  </si>
  <si>
    <t>IV. Ključavničarska dela</t>
  </si>
  <si>
    <t>Vsi izdelki in konstrukcija so popolnoma izgotovljeni in montirani na objektu, vključno z vsemi potrebnimi gradbenimi deli.</t>
  </si>
  <si>
    <t xml:space="preserve">Izdelava, dobava in montaža jeklene konstrukcije nadstreška; izdelana iz jeklenih profilov, sidernih in pritrdilnih elementov in sestoji iz stebrov, nosilcev, povezav in sidernih elementov. Vsa jeklena konstrukcija je očiščena, peskana, </t>
  </si>
  <si>
    <t>vroče cinkana in prašno barvana.</t>
  </si>
  <si>
    <t>Barva po izbiri projektanta.</t>
  </si>
  <si>
    <t>Delavniške načrte za jekleno konstrukcijo, napravi izvajalec del po arhitekturnih podatkih ter navodilih projektanta - statika. Konstrukcija je sidrana v arm. bet. elemente.</t>
  </si>
  <si>
    <t xml:space="preserve">- jeklena konstrukcija: </t>
  </si>
  <si>
    <t>nadstrešek teras ob igralnicah</t>
  </si>
  <si>
    <t xml:space="preserve">nadstrešek nad vhodom </t>
  </si>
  <si>
    <t xml:space="preserve">Izdelava, dobava  in montaža  ograje na terasi, izdelana iz tipske kovinske konstrukcije in polnila iz formatne in visokotlačne kompaktne dvostransko obarvane plošče v treh različnih barvah debeline 6 mm (plošče Trespa Meteon in </t>
  </si>
  <si>
    <t>Trespa Meteon Inspiration).Ograja je skupne višine 72 cm, višina plošč 50 cm.</t>
  </si>
  <si>
    <t>Kovinski deli so iz nerjavnega jekla. Sidranje ograje v AB temeljni zid oz. talno ploščo.</t>
  </si>
  <si>
    <t>ograja ob zunanjem nadstrešku</t>
  </si>
  <si>
    <t>doplačilo za izvedbo enokrilnih vrat v ograji, širina 1 m; okovje, ki preprečuje priprtje prstov.</t>
  </si>
  <si>
    <t>Kotnik 200/100 mm iz nerjavnega jekla, kot zaključek tlaka vkomponiran v ograjni del, dobava in vgraditev; po detajlu.</t>
  </si>
  <si>
    <t>Razni drobni ključavničarski izdelki, sidra, spone, vijaki ipd.,  vroče cinkano.</t>
  </si>
  <si>
    <t>kg</t>
  </si>
  <si>
    <t>Izdelava in dobava predpražnika z Al okvirjem. Izvedba po merah na objektu.</t>
  </si>
  <si>
    <t>zunanji predpražnik. Al okvir, lamele iz gume (n.pr. EMCO, diplomat 522/5 G siva ipd.): dim .ca 175/120 cm in ca 175/175 cm.</t>
  </si>
  <si>
    <t>notranji predpražnik. Al okvir, lamele iz tekstila - krtače (n.pr. EMCO, diplomat 522/4 RB siva ipd.): dim .ca 200/180 cm.</t>
  </si>
  <si>
    <t>- vgraditev okvirja predpražnika, obdelava dna s cem.malto, zalikano</t>
  </si>
  <si>
    <t>vgraditev okvirjev</t>
  </si>
  <si>
    <t>obdelava dna</t>
  </si>
  <si>
    <t>ključavničarska dela skupaj</t>
  </si>
  <si>
    <t>V.  Mizarska dela</t>
  </si>
  <si>
    <t>- Alu okna, zunanja vrata</t>
  </si>
  <si>
    <t>Splošno:</t>
  </si>
  <si>
    <t>Sestavni del popisa so sheme in opisi projektanta.</t>
  </si>
  <si>
    <t>Izdelava, dobava in montaža oken in vrat na fasadi, izdelana iz Alu baravnih profilov brez termičnega mosta in zasteklena z dvojnim izolacijskim steklom.</t>
  </si>
  <si>
    <t>Okvirji oken in vrat imajo slepi termoizoliran okvir, prilagojen debelini toplotne izolacije.</t>
  </si>
  <si>
    <t>Okna so opremljena z zunanjo polico iz pločevine (odkap).</t>
  </si>
  <si>
    <t>Izvedba in oprema po shemi ter navodilih projektanta. Vsi izdelki so popolnoma izgotovljeni, vsem potrebnim okovjem, finalno obdelani in montirani na objektu, kvalitetne izvedbe, tesnitvijo s konstrukcijo. Kontrola mer na objektu.</t>
  </si>
  <si>
    <t>Zunanja vrata:</t>
  </si>
  <si>
    <t>Enokrilna zunanja vrata s fiksnim delom, nadsvetlobnim pasom in polnim delom pod nadsvetlobnim pasom v delu priključka zunanjega nadstreška.</t>
  </si>
  <si>
    <t>Vrata imajo spodaj profil za dvojno tesnjenje.</t>
  </si>
  <si>
    <t>ZV1: zid.mera 200/300 cm, delna zasteklitev z izolacijskim kaljenim, varnostnim steklom (2x6 mm) - debelino stekel pred izvedbo preveriti,  ojačani alu profili, protivlomna izvedba, po detajlu proizvajalca</t>
  </si>
  <si>
    <t>sestav:</t>
  </si>
  <si>
    <t>enokrilna vrata, svetla mera 90/208 cm, termoizolirani sendvič z dvema zasteklenima odprtinama fi 50 cm; ob strani fiksni del - delno zasteklen, delno polni sendvič; zgoraj je polni pas in nad njim nadsvetloba, pregrajena s prečko.</t>
  </si>
  <si>
    <t>Enokrilna zunanja vrata z nadsvetlobo.</t>
  </si>
  <si>
    <t>ZV2: zid.mera 102/300 cm, zasteklitev z izolacijskim kaljenim, varnostnim  steklom (2x6 mm) - debelino stekel pred izvedbo preveriti,  ojačani alu profili, protivlomna izvedba, po detajlu proizvajalca</t>
  </si>
  <si>
    <t>enokrilna vrata, svetla mera 90/208 cm, krilo je termoizoliran sendvič z dvema zasteklenima odprtinama fi 50 cm; zgoraj je nadsvetloba</t>
  </si>
  <si>
    <t>Enokrilna zunanja vrata za dostop na podstrešje</t>
  </si>
  <si>
    <t>ZV7: zid.mera 84/138 cm, alu profili</t>
  </si>
  <si>
    <t>enokrilna vrata, svetla mera 70/131 cm, krilo je termoizoliran sendvič</t>
  </si>
  <si>
    <t>Okna</t>
  </si>
  <si>
    <t>Izdelava, dobava in montaža zunanjih oken iz Alu barvanih profilov s prekinjenim termičnim mostom in zasteklena z dvojnim izolacijskim steklom, varnostno (U=1,1W/m2K).</t>
  </si>
  <si>
    <t>Okvirji oken imajo slepi termoizoliran okvir, prilagojen debelini toplotne izolacije.</t>
  </si>
  <si>
    <t>O1, zidarska mera 600x230 cm (svetla mera 576x218 cm), šestdelno okno; spodnji deli so fiksni, zgoraj so tri krila z odpiranjem na ventus.</t>
  </si>
  <si>
    <t>O2, zidarska mera ca 174x230 cm (svetla mera 150x218 cm), dvodelno okno; spodnji deli je fiksen, zgornje krilo se odpira na ventus.</t>
  </si>
  <si>
    <t>O3, zidarska mera ca 174x121 cm (svetla mera 150x111 cm), enokrilno okno; krilo se odpira na ventus.</t>
  </si>
  <si>
    <t>O4, zidarska mera ca 144x132 cm (svetla mera 120x120 cm), enokrilno okno; krilo se odpira kombinirano, ventus.</t>
  </si>
  <si>
    <t>O5, zidarska mera 285x120 cm (svetla mera 160x120 cm), dvodelno okno; krili se odpirata na ventus.</t>
  </si>
  <si>
    <t>Fiksno nadsvetlobno okno - pas v notranji montažni (knauf) steni deb. 13 cm, izdelano iz jeklenih, vročecinkanih in prašno barvanih okvirjev in zastekleno s termopan steklom.</t>
  </si>
  <si>
    <t>N1; dim 400x 92 cm, z vmesno vertikalno prečko</t>
  </si>
  <si>
    <t>N2; dim 200x 92 cm</t>
  </si>
  <si>
    <t>N2; dim 230x 92 cm</t>
  </si>
  <si>
    <t xml:space="preserve">Izdelava, dobava in montaža okenskih, zunanjih AL žaluzij, s kovinskimi vodili, masko, mehanizmom za upravljanje, elektropogon. Vrsta "Krpan" </t>
  </si>
  <si>
    <t>Izvedba po merah na objektu, barva po izbiri projektanta.</t>
  </si>
  <si>
    <t>Izdelava, dobava in montaža notranje police iz max plošč (ipd), deb 2 cm, širine ca 20 cm. Izvedba po merah na objektu in navodilu projektanta.</t>
  </si>
  <si>
    <t>- vključno s potrebnimi zidarskimi deli.</t>
  </si>
  <si>
    <t>- notranja vrata</t>
  </si>
  <si>
    <t>Uvod: Izvedba in oprema po shemi, detajlih in navodilih projektanta. Vsi izdelki so popolnoma izgotovljeni, finalno obdelani in montirani na objektu, kvalitetne izvedbe in vsem potrebnim okovjem. Kontrola mer na objektu (mere vgradnih odprtin pred izvedbo</t>
  </si>
  <si>
    <t>vskladiti s proizvajalcem vrat)</t>
  </si>
  <si>
    <t>Izvedba po zadnjih PZI projektih.</t>
  </si>
  <si>
    <t xml:space="preserve">Izdelava, dobava in montaža enokrilnih notranjih vrat suhomontažne izvedbe, krilo je leseno, obloženo z laminatom, vogali zaokroženi. Podboj je jekleni, vročecinkan in prašno barvan, vogali zaokroženi - podboji BOS za vrtce (preprečuje priprtje </t>
  </si>
  <si>
    <t>prstov po celotni višini krila, višina osi kljuke po potrebi..). Kljuka je PVC z jeklenim jedrom kot n.pr. HEWI.</t>
  </si>
  <si>
    <t>Vrata so popolnoma izgotovljena.</t>
  </si>
  <si>
    <t>Podboj je enake širine kot montažna stena - 12,5 cm (kontrola na objektu). Kjer je podboj vgrajen v zidan zid, je širina podboja enaka deb. stene.</t>
  </si>
  <si>
    <t>V1, vrata z nadsvetlobo; svetla mera 90/ 208cm + N; h = 300 cm; zid. mera 97,5/300 cm; krilo delno zastekleno 2xfi 50 cm; zasteklitev je lepljeno kaljeno steklo - varnostno, enako v nadsvetlobi; vgradnja v AB zidu 20 cm.</t>
  </si>
  <si>
    <t>V2, vrata z nadsvetlobo; svetla mera 80/ 208cm + N; h = 300 cm; zid. mera 87,5/300 cm; krilo delno zastekleno 2xfi 50 cm; zasteklitev je lepljeno kaljeno steklo - varnostno, enako v nadsvetlobi; vgradnja v AB zidu 20 cm.</t>
  </si>
  <si>
    <t>V5, svetla mera 80/ 208cm; zid. mera 87,5/211,8 cm; krilo delno zastekleno 1xfi 50 cm; zasteklitev je lepljeno kaljeno steklo; vgradnja v montažni knauf steni deb. 15 cm</t>
  </si>
  <si>
    <t>V5a, svetla mera 80/ 208cm; zid. mera 87,5/211,8 cm; krilo delno zastekleno 1xfi 50 cm; zasteklitev je lepljeno kaljeno steklo; vgradnja v AB zidu 20 cm</t>
  </si>
  <si>
    <t>Podobno kot zgoraj, le vrata so drsne izvedbe:</t>
  </si>
  <si>
    <t>V3; svetla mera 90/ 208cm; zid. mera 97,5/211,8 cm; krilo delno zastekleno 1xfi 50 cm; zasteklitev je lepljeno kaljeno steklo - varnostno; vgradnja v AB zidu 20 cm; drsna vrata na steno.</t>
  </si>
  <si>
    <t>V4; svetla mera 90/ 208cm; zid. mera 97,5/211,8 cm; krilo delno zastekleno 1xfi 50 cm; zasteklitev je lepljeno kaljeno steklo - varnostno; vgradnja v montažni knauf, odpiranje v steno.</t>
  </si>
  <si>
    <t>V6; svetla mera 80/ 208cm; krilo delno zastekleno 1xfi 50 cm; zasteklitev je lepljeno kaljeno steklo - varnostno; vgradnja v AB zid 20 cm, odpiranje na steno.</t>
  </si>
  <si>
    <t>Dobava in vgradnja kovinskega podboja BOS - enako kot zgoraj pri notranjih vratih - brez kril</t>
  </si>
  <si>
    <t>P1, zidarska mera 97,5/300 cm (zgoraj brez prečke)</t>
  </si>
  <si>
    <t xml:space="preserve">P2, zidarska mera 87,5/211,8 cm </t>
  </si>
  <si>
    <t>Izdelava, dobava in montaža notranje lesene stene z vrati, v jeklenem,  vročecinkanem in prašno barvanem podboju. Stena sestoji iz enokrilnih vrat, s stranskim fiksnim delom in nadsvetlobo.</t>
  </si>
  <si>
    <t>Krilo in stranski del je delno zastekleno - steklo varnostno, lepljeno.</t>
  </si>
  <si>
    <t>Steklo v nadsvetlobi je ravno - enojno.</t>
  </si>
  <si>
    <t>Ostalo (finalna obdelava, kot notranja vrata - laminat)</t>
  </si>
  <si>
    <t>SV1; zid. mera 188/300 cm, krilo svetla mera 90/208 cm z zasteklitvijo 2xfi 50 cm</t>
  </si>
  <si>
    <t>- notranja ognjevarna vrata</t>
  </si>
  <si>
    <t>Izdelava, dobava in montaža notranje predelne stene z vrati, protipožarne izvedbe, iz kov. profilov in sestoji iz enokrilnih vrat, s stranskim fiksnim delom in nadsvetlobo. Polni deli so obloženi z laminatom.</t>
  </si>
  <si>
    <t>Krilo in stranski del je delno polno, delno zastekleno - steklo varnostno, ognjeodporno, lepljeno; delno pa polno. Zasteklitev v nadsvetlobi je enojna - ognjeodporna.</t>
  </si>
  <si>
    <t>Kovinski podboj je vročecinkan in prašno barvan. Leseni deli so izvedeni iz ognjeodpornih plošč (negor) in obloženi z laminatom.</t>
  </si>
  <si>
    <t>Ostalo (finalna obdelava, kot notranja vrata)</t>
  </si>
  <si>
    <t>SV2; zid. mera 140/300 cm, krilo svetla mera 90/208 cm z zasteklitvijo 2xfi 50 cm;</t>
  </si>
  <si>
    <t>požarna odpornost EI 30 (izvedba po požarnem elaboratu), vgradnja v zidanem zidu deb. 20 cm; vrata se zaprejo, ko je požar, električna izvedba.</t>
  </si>
  <si>
    <t>SV3; zid. mera 200/300 cm, krilo svetla mera 90/208 cm, krilo in stranski del sta nad parapetom zasteklena;</t>
  </si>
  <si>
    <t>požarna odpornost EI 30 (izvedba po požarnem elaboratu), vgradnja v zidanem zidu deb. 20 cm; vrata se odprejo, ko je požar, električna izvedba.</t>
  </si>
  <si>
    <t>- predelne stene</t>
  </si>
  <si>
    <t>Izdelava, dobava in montaža predelnih sten po knauf sistemu ipd., predvidene debeline, sestavljena iz ogrodja, zvočne oz. toplotne izolacije med ogrodjem in obojestranske obloge z mavčnokartonskimi ploščami . Stiki so bandažirani, površine so kitane.</t>
  </si>
  <si>
    <t>Izvedba po PZI projektu in naknadnih navodilih projektanta.</t>
  </si>
  <si>
    <t>- deb. stene 12,50 cm, obojestranska obloga s ploščami 2x deb 12.5 mm, ogrodje 7,5 cm, zvočna izolacija iz mineralne volne deb. 5 cm</t>
  </si>
  <si>
    <t>- pritličje, delno je nadsvetlobni pas zgoraj v steni</t>
  </si>
  <si>
    <t>- enako kot pod a, le na eni strani je vodoodporna mavčnokartonska plošča; zgoraj je nadsvetlobni pas</t>
  </si>
  <si>
    <t>enako kot zgoraj, le izvedba iz vodoodpornih plošč; predelna stena deb.12,5 cm za drsna vrata - pomik v steno (2 kom)</t>
  </si>
  <si>
    <t>- pritličje - sanitarije</t>
  </si>
  <si>
    <t>- deb. stene 15 cm, obojestranska obloga s ploščami 2x deb 12.5 mm, z ogrodjem, zvočna izolacija iz mineralne volne.</t>
  </si>
  <si>
    <t>- mansarda</t>
  </si>
  <si>
    <t>Doplačilo za dobavo in vgraditev HOP U jeklenega profila v steno pod nadsvetlobnim pasom. Profil je finalno pleskan.</t>
  </si>
  <si>
    <t>Dolžina nadsvetlobnega pasu 4,00 + 2,00m</t>
  </si>
  <si>
    <t>Izdelava, dobava in montaža predelnih sten za sanitarije po knauf sistemu ipd., sestavljena iz ogrodja, zvočne izolacije med ogrodjem in obojestranske obloge z mavčnokartonskimi ploščami. Stiki so bandažirani, površine so kitane.</t>
  </si>
  <si>
    <t>- stena, izdelana iz obojestranske obloge iz vodoodpornih plošč 2x 12,5 mm, deb. stene 22cm, dvojno ogrodje, termoizolacija</t>
  </si>
  <si>
    <t>Obloga instalacijskih izpustov - naprava ohišij na steni (vgrajeni WC izplakovalnik in drugi sanitarni deli):</t>
  </si>
  <si>
    <t>- vodoodporne mavčno kartonske plošče deb.2x 1.25 cm,</t>
  </si>
  <si>
    <t>s potrebnim ogrodjem, bandažiranje in kitanje površine</t>
  </si>
  <si>
    <t>- vertikalni deli in polica zgoraj</t>
  </si>
  <si>
    <t>Naprava spuščenega stropa iz mavčnokartonskih plošč deb. 12,5 mm z ogrodjem in kovinsko podkonstrukcijo za spuščeni strop višine ca od 0 - 100 cm,</t>
  </si>
  <si>
    <t>bandažiranje in kitanje površine</t>
  </si>
  <si>
    <t>- mansarda - pod poševno AB stropno ploščo</t>
  </si>
  <si>
    <t>Doplačilo za dobavo in montažo perforiranih mavčnokartonskih plošč.</t>
  </si>
  <si>
    <t>- prostor za strokovne delavce</t>
  </si>
  <si>
    <t>Izdelava, dobava in montaža sanitarnih predelnih sten izdelana iz max plošč (ipd.) s potrebno podkonstrukcijo v RF izvedbi, vratno krilo je opremljeno s ključavnico in kljuko. Izvedba po shemi,</t>
  </si>
  <si>
    <t>navodilu projektanta in merah na objektu.</t>
  </si>
  <si>
    <t>vrtec, izvedba po standardih za vrtce</t>
  </si>
  <si>
    <t>- višina sten 1,40 m ( 10 cm dvignjeno od tal), okovje po navodilu projektanta</t>
  </si>
  <si>
    <t>od tega krila 60/140 cm= 5 kom</t>
  </si>
  <si>
    <t>osebje v mansardi</t>
  </si>
  <si>
    <t>- višina sten 2,00 m ( 10 cm dvignjeno od tal)</t>
  </si>
  <si>
    <t>od tega krila 60/200 cm= 2 kom</t>
  </si>
  <si>
    <t>Izdelava in montaža ograje ob stopnicah, izdelana iz skoblanih macesnovih letev dim. 5/7 cm, vertikalno, z vmesnim svetlim razmakom do 8,5 cm. Ograja je pritrjena na stopniščno ramo in stropno bet. ploščo (nevidno, z nerjavnimi sidrnimi deli) in na vrhu</t>
  </si>
  <si>
    <t>povezava z enakim lesom. Les je lakiran. Izvedba po detajlu.</t>
  </si>
  <si>
    <t>- ograja - stena (stena je spodaj poševna - prilagojena rami stopnic)</t>
  </si>
  <si>
    <t>- vodoravna letev na zaključku ograjne stene</t>
  </si>
  <si>
    <t>Ločilna stena pod stopnicami od tal do stropa, podobne izvedbe kot ograja  ob stopnicah. Izvedba po PZI projektu.</t>
  </si>
  <si>
    <t>Izdelava, dobava in montaža ročaja ob stopnicah, izdelan iz trdega lesa fi ca 50mm, lakiran in pritrjen na zid z inox pritrdilnimi elementi. Na lomih ograje je ročaj povezati z inox cevnimi elementi - prirejeni lomu in profilu ročaja. Izvedba po detajlu</t>
  </si>
  <si>
    <t>Ročaj izvedemo v dveh višinah.</t>
  </si>
  <si>
    <t>10,20x2</t>
  </si>
  <si>
    <t>Obloge:</t>
  </si>
  <si>
    <t>Izvedba tudi po naknadnih navodilih projektanta.</t>
  </si>
  <si>
    <t>Obloga radiatorjev:</t>
  </si>
  <si>
    <t>Obloga iz kompaktne plošče deb. 6mm in širine 40 cm, horizontalni robovi so zaobljeni. Pritrjena je na parapetno steno preko cevastih nosilcev in dveh vzdolžnih RF ploščatih profilov.</t>
  </si>
  <si>
    <t>Obloga je zaključena z masivno macesnovo letvijo premera 4 cm. Obloga služi koz zaščita radiatorjev in je na ca 1,2m fiksirana v steno.</t>
  </si>
  <si>
    <t>Višina celotne zaščite je 55 cm, montira se 10 cm od tal.</t>
  </si>
  <si>
    <t>Dolžino kovinskih konzol je potrebno izmeriti na mestu samem, za vsak radiator posebej.</t>
  </si>
  <si>
    <t xml:space="preserve">V ceno je zajeta dobava, montaža in pritrdilni elementi ter vsa finalna obdelava. </t>
  </si>
  <si>
    <t>- dim. 600 x 2 x 55 cm in drugi</t>
  </si>
  <si>
    <t>Obloga zidu v igralnicah in na hodniku:</t>
  </si>
  <si>
    <t>Obloga sega do višine 120 cm od tal, sestavlja jo PVC talna obloga lepljena na steno in macesnova letev širine10 cm, ki to oblogo zaključuje.</t>
  </si>
  <si>
    <t xml:space="preserve">- stenska pvc obloga se nadaljuje nad pvc talno oblogo, ki se zaključuje z zaokrožnico višine 10 cm; stenska obloga je višine 110 cm od tal. Uporabi se oblogo z vzorcem iz raznobarvnih črt, ki se jih polaga vodoravno in horizontalno. Glede </t>
  </si>
  <si>
    <t>na prostore se črtast vzorec polaga v dveh različnih barvnih kombinacijah.</t>
  </si>
  <si>
    <t>- obloga kot n.pr.Gerflor, Teralay Impression Comfort, 0057 Croisette in 0058 Festival</t>
  </si>
  <si>
    <t>- višina pvc obloge 100 cm, hodnik, igralnica</t>
  </si>
  <si>
    <t>- zaključna masivna macesnova letev širine 10 cm, deb. 2 cm, finalno obdelana</t>
  </si>
  <si>
    <t>Obloga ob previjalni mizi: kot v post 22, le obloga instalacijskega zidu ob previjalni mizi dim. 60x15x110 cm, obloženo s treh strani in zgoraj horizontalna ploskev (polica)</t>
  </si>
  <si>
    <t>Obloga vogalov:</t>
  </si>
  <si>
    <t>- vogal obdaja zaključna masivna macesnova letev širine 5 + 5 cm, deb. 2 cm, finalno obdelana, vogal zaobljen</t>
  </si>
  <si>
    <t>- višina 110 cm</t>
  </si>
  <si>
    <t>Tenda:</t>
  </si>
  <si>
    <t>Izdelava, dobava in montaža tende kot nadstrešek ob objektu, izdelan iz impregnirane, vodotesne tkanine in kompletnega mehanizma z montažo na strop, navojnim delom in za izpust v širini ca 180 cm (kritina). Odpiranje na elektropogon.</t>
  </si>
  <si>
    <t>Izvedba po navodilu projektanta.</t>
  </si>
  <si>
    <t>mizarska dela skupaj</t>
  </si>
  <si>
    <t>VI. Keramičarska dela</t>
  </si>
  <si>
    <t>Vrsta in barva ploščic po izbiri projektanta.</t>
  </si>
  <si>
    <t>Keramična obloga zidov z glaziranimi talnimi ploščicami lepljene na podlago. Stiki so vodotesno tesnjeni. Lepljenje pretežno na površino mavčnokartonskih plošč.</t>
  </si>
  <si>
    <t>Vrsta keramike: dim. 12,5x25 cm, v dveh barvah kot n.pr. BUCHTAL, sistem CHROMA II</t>
  </si>
  <si>
    <t>- sanitarije</t>
  </si>
  <si>
    <t>- predvidena viš. obloge: v sanitarijah vrtec 1,4 m , ostalo 2,1 m; ob umivalnikih.</t>
  </si>
  <si>
    <t>Tlak iz keramičnih ploščic, odporne proti obrabi, nedrseče izvedbe, lepljene na podlago. Stiki so vodotesno tesnjeni.</t>
  </si>
  <si>
    <t>Vrsta keramike: dim. 25x25 cm, v dveh barvah, protizdrsni faktor min. R10 kot n.pr. BUCHTAL, sistem CHROMA II non - slip</t>
  </si>
  <si>
    <t>Izvedba nizkostenske obrobe s keramično ploščico - po navodilu projektanta.</t>
  </si>
  <si>
    <t xml:space="preserve">Vodotesni premaz betonske površine estriha z vodotesno cem. polimerno malto v dveh slojih, vmesnim armiranjem in tesnilni trakovi na prelomih ob steni. Izvedba po navodilu proizvajalca (n.pr. Kema). Lepilo in vodotesni </t>
  </si>
  <si>
    <t>premaz morata biti kompatibilna.</t>
  </si>
  <si>
    <t>- sanitarije v nadstropju, zaključek na zidu v viš. 30 cm</t>
  </si>
  <si>
    <t>Dobava in vgraditev razdelilnega traku oz. prag iz nerjavnega jekla 25/5 mm</t>
  </si>
  <si>
    <t>Dobava in montaža ogledala lepljeno na steno med stensko keramiko; dimenzije prilagojene rastru ploščic.</t>
  </si>
  <si>
    <t>prenova trakt 1:</t>
  </si>
  <si>
    <t>dim. 37,5x75 cm - kom 4</t>
  </si>
  <si>
    <t>dim. 37,5x80 cm - kom 1</t>
  </si>
  <si>
    <t>dim. 37,5x90 cm - kom 1</t>
  </si>
  <si>
    <t>1x vzgojiteljice -- 1 kom 50x200 cm</t>
  </si>
  <si>
    <t>skupaj  eur</t>
  </si>
  <si>
    <t>kpl</t>
  </si>
  <si>
    <t>keramičarska dela skupaj</t>
  </si>
  <si>
    <t>VII. Slikarska dela</t>
  </si>
  <si>
    <t>Barve po izbiri projektanta !</t>
  </si>
  <si>
    <t xml:space="preserve">Priprava notranjih površin s čiščenjem, glajenjem z izravnalnim kitom, brušenje </t>
  </si>
  <si>
    <t>in slikanje s poldisperzijsko barvo v dveh slojih</t>
  </si>
  <si>
    <t>- betonska in ometana površina stropa in sten</t>
  </si>
  <si>
    <t>- površina mavčnokartonskih plošč</t>
  </si>
  <si>
    <t>in oplesk z lateks barvo v dveh slojih (kot n.pr. spektra latex mat). Vsa izvedba po navodilih proizvajalca.</t>
  </si>
  <si>
    <t>- površina mavčnokartonskih plošč in ometane (betonske) površine zidov v sanitarijah vrtca (pritličje) - nad keram. oblogo</t>
  </si>
  <si>
    <t>slikarska dela skupaj</t>
  </si>
  <si>
    <t>VIII. Tlakarska dela</t>
  </si>
  <si>
    <t>Vrsta talne obloge po izbiri projektanta.</t>
  </si>
  <si>
    <t>Dobava in polaganje akustične PVC talne obloge (tekač), deb.3,45 mm, antifungicidna, nedrseč, lepljen ter predhodna izravnava bet. podlage s kvalitetno izravnalno maso.</t>
  </si>
  <si>
    <t xml:space="preserve">- tlak kot n.pr. choflex bilbao </t>
  </si>
  <si>
    <t>Doplačilo za zaključek talne obloge na zidu, zaokrožene oblike, višine 10 cm, lepljenje na podlago in tesnjenje spoja.</t>
  </si>
  <si>
    <t>Obloga stopnic z enako plastično oblogo kot na tlaku, lepljena na podlago, predhodna izravnava bet. površine s kvalitetno izravnalno maso.</t>
  </si>
  <si>
    <t>Na čelu stopnic je protidrsni profil iz gume, ob zidu je izvedena obroba v  poševni izvedbi iz plastike kot na tlaku in zaključnim robnim trakom s tesnitvijo, zaključni profil ob vretenu  (dogovor s projektantom pred izvedbo del)</t>
  </si>
  <si>
    <t>obloga stopnic - nastop in čelo, ca 18/27 cm, dolžine 120 cm, kom 18</t>
  </si>
  <si>
    <t>podesti</t>
  </si>
  <si>
    <t>obroba ob zidovih</t>
  </si>
  <si>
    <t>- ravna, ob podestih</t>
  </si>
  <si>
    <t>- ob stopnicah</t>
  </si>
  <si>
    <t>zaključni profil ob vretenu (ograji)</t>
  </si>
  <si>
    <t>postavka 3 skupaj</t>
  </si>
  <si>
    <t>Dobava in polaganje gumenih plošč na betonski tlak terase, z vsemi deli:</t>
  </si>
  <si>
    <t>- plošče kot n.pr. euroflex EPDM, standardne, deb. 3 cm; vrsta plošč po navodilu projektanta.</t>
  </si>
  <si>
    <t>tlakarska dela skupaj</t>
  </si>
  <si>
    <t>IX. Razna obrtniška dela</t>
  </si>
  <si>
    <t>Razna nepredvidena obrtniška dela, ocena 5% od obrtniških del</t>
  </si>
  <si>
    <t>razna obrtniška dela skupaj</t>
  </si>
  <si>
    <t>3. GRADBENOOBRTNIŠKAOBRTNIŠKA DELA - ZUNANJA UREDITEV</t>
  </si>
  <si>
    <t>ZUNANJA   UREDITEV</t>
  </si>
  <si>
    <t>Preddela</t>
  </si>
  <si>
    <t>Zemeljska  dela</t>
  </si>
  <si>
    <t>Utrjene površine</t>
  </si>
  <si>
    <t>Ograja</t>
  </si>
  <si>
    <t>Plato za igre</t>
  </si>
  <si>
    <t>Razna  dela</t>
  </si>
  <si>
    <t>Igrala</t>
  </si>
  <si>
    <t>A.  ZUNANJA   UREDITEV</t>
  </si>
  <si>
    <t>I. Preddela</t>
  </si>
  <si>
    <t>Priprava in organizacija gradbišča, zagotovitev varnostno in higiensko tehničnih pogojev, predpisane oznake, zavarovanje in signalizacija ter odstranitev po zaključku del; ograditev, signalizacija; namestitev in odstranitev po zaključku del..</t>
  </si>
  <si>
    <t>Rušenje ograje z vrati, višine ca 1 m, ki sestoji iz kovinskih stebričev in mrežnega polnila; nakladanje na kamion in odvoz v stalno deponijo s stroški za deponiranje.</t>
  </si>
  <si>
    <t>Odstranitev obstoječe žive meje v dolžini ca 2 m za napravo prehoda, odvoz v deponijo.</t>
  </si>
  <si>
    <t>Rušenje utrjenih površin: betonske plošče na bet. podlagi z obrobo, nakladanje na kamion in odvoz v stalno deponijo s stroški za deponiranje.</t>
  </si>
  <si>
    <t>- tlakovan pas ob objektu spredaj, priključni deli obstoječe poti zadaj, tlak ob skladiščni lopi (kasneje tudi zunanji WC)</t>
  </si>
  <si>
    <t>Razna manjša odstranitvena dela.</t>
  </si>
  <si>
    <t>ocena eur</t>
  </si>
  <si>
    <t>preddela skupaj</t>
  </si>
  <si>
    <t>II. Zemeljska dela</t>
  </si>
  <si>
    <t>Delo med ovirami.</t>
  </si>
  <si>
    <t>Zakoličba, naprava višin, prečni profili</t>
  </si>
  <si>
    <t>pavšal, eur</t>
  </si>
  <si>
    <t>Izkop humusa z deponiranjem za kasnejšo uporabo (le delno, ker je večji del vključen pri objektu - dozidava)</t>
  </si>
  <si>
    <t>Površinski izkop v zemljini III. ktg s transportom v začasno gradbiščno deponijo.</t>
  </si>
  <si>
    <t>Planiranje in utrjevanje planuma, utrditev do predpisane zgostitve.</t>
  </si>
  <si>
    <t>- pod utrjenimi površinami</t>
  </si>
  <si>
    <t>Nasip pod tlaki z dobavo tamponskega peščeno prodnega materiala (ali tamponski material iz kamnoloma), vgrajevanje, planiranje in utrjevanje do predpisane komprimacije.</t>
  </si>
  <si>
    <t xml:space="preserve">- predvidena debelina  30 cm, kjer je obstoječa podloga ustrezna jo ohranimo. </t>
  </si>
  <si>
    <t>Fino planiranje tamponske površine v projektiranih padcih, utrditev.</t>
  </si>
  <si>
    <t>- pod betonsko ploščo</t>
  </si>
  <si>
    <t>Dovoz izkopanega materiala iz deponije, vgrajevanje v nasip pri večjih poglobitvah ob novih poteh, razstiranje, planiranje, utrditev (tudo ob igralnem platoju - plinska postaja).</t>
  </si>
  <si>
    <t xml:space="preserve">ocena m3 </t>
  </si>
  <si>
    <t>Ureditev zelenic:</t>
  </si>
  <si>
    <t>Prekop obstoječih zelenic</t>
  </si>
  <si>
    <t>Vgrajevanje, razstiranje humusa v deb. 15 cm (v ravnini in brežini).</t>
  </si>
  <si>
    <t>pridobljeni humus, dovoz iz začasne deponije</t>
  </si>
  <si>
    <t>z dobavo humusa</t>
  </si>
  <si>
    <t>Planiranje površine in zasejanje s travnim semenom, utrditev in vzdrževanje do zakoreninjenja. V ceni je vključiti tudi vzdrževanje zelenice do enega leta.</t>
  </si>
  <si>
    <t>III.  Utrjene površine</t>
  </si>
  <si>
    <t>Dobava in vgrajevanje betona C 25/30, z dodatki za viden, vodotesen beton, dodatki proti solem, v armirani  betonski tlak, deb. 15 cm.</t>
  </si>
  <si>
    <t>PE folija, deb. 0,15 mm, položena na tampon - pod beton.</t>
  </si>
  <si>
    <t>Dobava in vgraditev aluminijaste obrobe poti, višine 15 cm s potrebnimi utrditvenim elementi (material aluminijasta zlitina AlMgSi 0.5). - kot n.pr. viaflex . Obroba služi hkrati tudi kot opaž roba plošče.</t>
  </si>
  <si>
    <t>- obroba je ravne in zavojne oblike, vrh je poravnan z urejenim terenom.</t>
  </si>
  <si>
    <t>Gladek opaž robov betona, višine 15 cm, kjer ni kovinske obrobe, za dilatacije.</t>
  </si>
  <si>
    <t>Izvedba dilatacije v talni plošči: stiropor deb. 1 cm za deb.betona 15 cm, delna odstranitev in tesnitev stika s trajnoelastičnotesnilno maso.</t>
  </si>
  <si>
    <t>-dilatacije med ploščo in na stiku z robnikom ob objektu, ob objektu ipd.</t>
  </si>
  <si>
    <t>Tlak iz betonskih peskanih plošč 50/50 cm, deb. 5 cm, položene na tamponsko podlago</t>
  </si>
  <si>
    <t>- dostop do kotlarne</t>
  </si>
  <si>
    <t>Odvodnjavanje platoja ob skladiščnem prostoru (vodnjak).</t>
  </si>
  <si>
    <t>Dobava in vgraditev požiralnika z vsedalnikom in nerjavno, jekleno rešetko, tipske izvedbe, dim. 30/30//50 cm (n.pr. tip HAURATON ipd.). V ceni je vključiti tudi odvod vode s PVC cevjo fi 15 cm, dolžine ca 3 m s priključkom na ponikovalnico (ali</t>
  </si>
  <si>
    <t>peskolov), vsa zemeljska dela, pod in obbetoniranje cevi in obbetoniranje požiralnika.</t>
  </si>
  <si>
    <t>kot opomba:</t>
  </si>
  <si>
    <t>Ureditev poti v območju drevesnih korenin; izvedba po dogovoru na objektu.</t>
  </si>
  <si>
    <t>nosilne armiranobetonske plošče, položene na obojestranske temelje</t>
  </si>
  <si>
    <t>- pot širine 160 cm v dožini ca 5 m</t>
  </si>
  <si>
    <t>- pot širine 200cm, v dolžini ca 4 m</t>
  </si>
  <si>
    <t>utrjene površine skupaj</t>
  </si>
  <si>
    <t>IV.  Ograja</t>
  </si>
  <si>
    <t>Izvedba po naknadnih navodilih projektanta.</t>
  </si>
  <si>
    <t>V ceni je vključiti vsa gradbena dela.</t>
  </si>
  <si>
    <t>Naprava kovinske ograje, višine 160 cm, ki sestoji iz stebrov in panelnega polnila, vključno z napravo temeljev.</t>
  </si>
  <si>
    <t>Paneli in stojke so iz pocinkanega in plastificiranega jekla v barvi po izbiri projektanta (zelena). Stojke so v razmaku ca 2,5 m. Paneli so iz vertikalnih in vodoravnih žic fi 5 mm z okenci 200x50mm.</t>
  </si>
  <si>
    <t>Izdelava in montaža kovinskih vrat  v ograji, finalno obdelani izvedbi, s stebričkoma, vgrajena v betonski temelj. Vrata so opremljena s kljuko, klučavnico (mehanizem za zapiranje - odpiranje, magnetni sistem zapiranja).</t>
  </si>
  <si>
    <t>- dim. ca 120x160 cm, (kontrola mer na objektu).</t>
  </si>
  <si>
    <t>ograja skupaj</t>
  </si>
  <si>
    <t>V. Plato za igre</t>
  </si>
  <si>
    <t>Uvod: Delo obsega odstranitev obstoječe plinske postaje (stene, tlak z obrobo) in prilagoditev - dvig dovozne asfaltne površine novi višinski ureditvi (odprava velikih višinskih razlik)</t>
  </si>
  <si>
    <t>- Plinska postaja:</t>
  </si>
  <si>
    <t>Odstranitev kovinske mrežne stene z vrati, višine 2 m.</t>
  </si>
  <si>
    <t>Rušenje armiranobetonskega zidu, tlaka  in  temelja (kolikor moti)</t>
  </si>
  <si>
    <t>Rušenje asfaltnega tlaka,deb. do 10 cm</t>
  </si>
  <si>
    <t>Rušenje betonskega robnika</t>
  </si>
  <si>
    <t>Nakladanje ruševin na kamion in odvoz na stalno deponijo, vključno s stroški za deponiranje. Količine v vgrajenem stanju.</t>
  </si>
  <si>
    <t>gradbeni odpadki (beton, železo....)</t>
  </si>
  <si>
    <t>asfalt</t>
  </si>
  <si>
    <t>Plato za igre:</t>
  </si>
  <si>
    <t>Planiranje in utrditev planuma, izravnava terena po odstranitvenih delih.</t>
  </si>
  <si>
    <t>Dvig platoja z dobavo in vgraditvijo tamponskega peščenoprodnega materiala, razstiranje, planiranje in utrjevanje, padec k obstoječemu požiralniku.</t>
  </si>
  <si>
    <t>Peščeni prepustni sloj v deb. 5 cm z dobavo in vgraditvijo</t>
  </si>
  <si>
    <t>Dobava in vgraditev robnika sportfix soft z mehkim zgornjim robom - enostransko zaokrožen rob, vgrajen v betonsko podlago.</t>
  </si>
  <si>
    <t>Obroba je predvidena iz treh strani - ob asfaltni površini zaradi odvodnjavanja ni obrobe.</t>
  </si>
  <si>
    <t>- prerez robnika 6/40 cm (dolžine 100 cm ali 50 cm); kot n.pr. hauraton</t>
  </si>
  <si>
    <t>- vogalni element 25/25 cm</t>
  </si>
  <si>
    <t xml:space="preserve">Izdelava varnostne podlage pod igrali iz vezane poliuretanske mase v dveh slojih, v debelini, ki po SIST EN 1177 zagotavlja varnost pri največji višini padca z igrala, predvidoma deb. 55 mm, spodnji sloj iz drobljene odpadne gume, zgornji sloj iz </t>
  </si>
  <si>
    <t>vezanega EPDM granulata v barvi po izboru projektanta</t>
  </si>
  <si>
    <t>npr. PLAYTOP, tip Multi - Colours ali enakovredno</t>
  </si>
  <si>
    <t>Dvig obstoječega asfaltnega dovoza:</t>
  </si>
  <si>
    <t>Dvig obstoječih betonskih robnikov za ca do 25 (30) cm; delna odstranitev asfalta, podbetoniranje, tesnjenje stikov s cem.malto.</t>
  </si>
  <si>
    <t>Rezkanje površine asfaltna na prehodnem delu</t>
  </si>
  <si>
    <t>Dvig obstoječega požiralnika za ca 20 cm (odstranitev LTŽ rešetke, dobetoniranje bet. cevi in vgraditev rešetke.</t>
  </si>
  <si>
    <t>Dobava in vgraditev tampona - nasipa na obstoječi asfalt</t>
  </si>
  <si>
    <t>Premaz obstoječe asfaltne površine, v delu, kjer ni nasipa.</t>
  </si>
  <si>
    <t xml:space="preserve"> Asfaltna utrditev površine v enoslojni izvedbi deb. 6 cm.</t>
  </si>
  <si>
    <t xml:space="preserve">Doplačilo za večjo porabo asfaltne mase </t>
  </si>
  <si>
    <t xml:space="preserve"> m3</t>
  </si>
  <si>
    <t>Prilagoditev prehodov iz obstoječe pešpoti na novo površino - naprava minimalne klančine</t>
  </si>
  <si>
    <t>Opomba: ureditev zelenic glej ostalo zunanjo ureditev.</t>
  </si>
  <si>
    <t>plato za igre skupaj</t>
  </si>
  <si>
    <t>VI.  Razna dela</t>
  </si>
  <si>
    <t>čiščenje zunanjih površin; površina tlakov</t>
  </si>
  <si>
    <t xml:space="preserve">Razna manjša in nepredvidena dela. Ocena 5 % od zunanje ureditve. </t>
  </si>
  <si>
    <t>razna dela skupaj</t>
  </si>
  <si>
    <t>VII.   Igrala</t>
  </si>
  <si>
    <t>Dobava in montaža igrala v obliki mrežaste piramide s sredinskim kovinskim stebrom in mrežastim obodom iz jeklenih plastificiranih vrvi, dim. 450x450 cm, višina max 300 cm, višina padca 150 cm. Igralo mora biti izdelano in montirano v skladu z</t>
  </si>
  <si>
    <t>vsemi veljavnimi standardi kakovosti in varnosti, posebej SIST EN 1176 in 1177.</t>
  </si>
  <si>
    <t>npr. LEGNOLANDIA, tip NET MOUNTAIN, art. 012085 ali enakovredno.</t>
  </si>
  <si>
    <t>Dobava in montaža fontane 15 x 100 cm v obliki lesenega stebra s potisno medeninasto armaturo in priključkom na vodovod 1/2".</t>
  </si>
  <si>
    <t>n.pr. LEGNOLANDIA art. 011199 ali enakovredno</t>
  </si>
  <si>
    <t>3:</t>
  </si>
  <si>
    <t xml:space="preserve">Dobava in montaža treh peskovnikov v obliki pravokotnih korit različnih višin, namenjenih igri s peskom in vodo; dim.66 x 180 x 70 cm, 66 x 180 x 55 cm in 66 x 180 x 40 cm; korita so postavljena ob fontano v obliki obroča z lesenim </t>
  </si>
  <si>
    <t>podestom dim. 75 x 150 cm na sredini. Igralo mora biti izdelano in montirano v skladu z vsemi veljavnimi standardi kakovosti in varnosti, posebej SIST EN 1176 in 1177</t>
  </si>
  <si>
    <t>n.pr. LEGNOLANDIA art. 011042 ali enakovredno</t>
  </si>
  <si>
    <t>igrala skupaj</t>
  </si>
  <si>
    <t>KANALIZACIJA</t>
  </si>
  <si>
    <t xml:space="preserve">Zakoličenje osi kanalizacije z oznako </t>
  </si>
  <si>
    <t>revizijskih jaškov</t>
  </si>
  <si>
    <t>Postavitev gradbenih profilov na vzpostavljeno os trase kanala, ter določitev nivoja za merjene globine kanala in polaganje kanala</t>
  </si>
  <si>
    <t>Priprava gradbišča :</t>
  </si>
  <si>
    <t>odstranitev eventuelnih ovir, prometnih znakov in ureditev delovnega platoja. Po končanih delih gradbišče pospraviti in vzpostaviti v prvotno stanje.</t>
  </si>
  <si>
    <t>ocena stroškov</t>
  </si>
  <si>
    <t>Odrez asfalta debeline 10 cm z motorno rezalko</t>
  </si>
  <si>
    <t>m</t>
  </si>
  <si>
    <t>Strojno rušenje asfalta debeline 10 cm z odvozom ruševin na stalno gradbeno deponijo vključno s stroški deponije</t>
  </si>
  <si>
    <t>Izdelava tampona cestnega telesa na mestih rušitve asfalta v debelini 30 cm iz gramoznega materiala fi 8-16 mm z utrjevanjem v plasteh po 20 cm</t>
  </si>
  <si>
    <t>Asfaltiranje na mestih rušitve po končanih delih z asfaltom BNOP 0-16 mm v debelini 6 cm in AB 0-11 mm v debelini 4 cm</t>
  </si>
  <si>
    <t>Ročno rušenje obstoječih betonskih robnikov z odvozom ruševin na stalno gradbeno deponijo</t>
  </si>
  <si>
    <t>Nabava, dobava in vgraditev betonskih robnikov 100/25/15 cm v beton C25 po končanih delih</t>
  </si>
  <si>
    <t>Ročni izkop gradbene jame v terenu III. Ktg z odlaganjem izkopanega materiala ob robu izkopa in delnim ročnim iznosom na gradbiščno deponijo</t>
  </si>
  <si>
    <t>Strojni izkop gradbene jame - jarka v terenu III. Ktg z delnim odlaganjem izkopanega materiala ob robu  izkopa in delnim odvozom na gradbiščno deponijo</t>
  </si>
  <si>
    <t>Zasip gradbene jame - jarka z izkopanim materialom z nabijanjem v plasteh po 30 cm</t>
  </si>
  <si>
    <t>Odvoz od izkopa preostalega materiala na stalno gradbeno deponijo vključno s stroški deponije</t>
  </si>
  <si>
    <t>Dobava in polaganje PVCkanalizacijskih cevi in fazonskih komadov togostnega razreda SN 4, obbetoniranih z betonom MB 20, cevi se stikujejo z gumi tesnili PVC 160</t>
  </si>
  <si>
    <t>Dobava in polaganje PVCkanalizacijskih cevi in fazonskih komadov togostnega razreda SN 4, obbetoniranih z betonom MB 20, cevi se stikujejo z gumi tesnili PVC 160 obbetoniranih z betonom MB 20, cevi se stikujejo z gumi tesniliPVC 110</t>
  </si>
  <si>
    <t>Dobava in polaganje PVCkanalizacijskih cevi in fazonskih komadov togostnega razreda SN 4, obbetoniranih z betonom MB 20, cevi se stikujejo z gumi tesnili PVC 160 obbetoniranih z betonom MB 20, cevi se stikujejo z gumi tesniliPVC 75</t>
  </si>
  <si>
    <t>Dobava in polaganje PVCkanalizacijskih cevi in fazonskih komadov togostnega razreda SN 4, obbetoniranih z betonom MB 20, cevi se stikujejo z gumi tesnili PVC 160 obbetoniranih z betonom MB 20, cevi se stikujejo z gumi tesnili PVC 50</t>
  </si>
  <si>
    <r>
      <t xml:space="preserve">Dobava in vgraditev poliestrskega revizijsklega jaška cevi </t>
    </r>
    <r>
      <rPr>
        <sz val="11"/>
        <color indexed="8"/>
        <rFont val="Arial"/>
        <family val="2"/>
      </rPr>
      <t>Ø 600 mm, v zgradbi, prekritega s pokrovom iz nerjaveče pločevine 600/600 mm in s smradno zaporo gl. do 1,00 m</t>
    </r>
  </si>
  <si>
    <r>
      <t>Dobava in vgraditev poliesterskega revizijskega jaška Ø 800 mm, prekritega z LTŽ  pokrovom Ø</t>
    </r>
    <r>
      <rPr>
        <sz val="11"/>
        <color indexed="8"/>
        <rFont val="Arial"/>
        <family val="2"/>
      </rPr>
      <t xml:space="preserve"> 600 mm, B125 gl.do 1.00 m</t>
    </r>
  </si>
  <si>
    <r>
      <t xml:space="preserve">Dobava in vgraditev poliesterskega revizijskega jaška </t>
    </r>
    <r>
      <rPr>
        <sz val="11"/>
        <color indexed="8"/>
        <rFont val="Arial"/>
        <family val="2"/>
      </rPr>
      <t>Ø 800 mm, prekritega z LTŽ  pokrovom Ø 600 mm, B125 gl.do 1.50 m</t>
    </r>
  </si>
  <si>
    <r>
      <t xml:space="preserve">Dobava in vgraditev poliesterskega revizijskega jaška </t>
    </r>
    <r>
      <rPr>
        <sz val="11"/>
        <color indexed="8"/>
        <rFont val="Arial"/>
        <family val="2"/>
      </rPr>
      <t>Ø 800 mm, prekritega z LTŽ  pokrovom Ø 600 mm, B125 gl.do 2.00 m</t>
    </r>
  </si>
  <si>
    <r>
      <t xml:space="preserve">Izdelava kaskade ob revizijskem jašku Ø 800 mm iz PVC cevi </t>
    </r>
    <r>
      <rPr>
        <sz val="11"/>
        <color indexed="8"/>
        <rFont val="Arial"/>
        <family val="2"/>
      </rPr>
      <t>Ø 160 mm ter polno obbetoniranje z betonom C25</t>
    </r>
  </si>
  <si>
    <r>
      <t xml:space="preserve">Izdelava peskolova Ø 400 mm, gl. 1.20 m iz betonskih cevi </t>
    </r>
    <r>
      <rPr>
        <sz val="11"/>
        <color indexed="8"/>
        <rFont val="Arial"/>
        <family val="2"/>
      </rPr>
      <t>Ø 400 mm, prekritega z LTŽ pokrovom 400/400 mm; B125</t>
    </r>
  </si>
  <si>
    <t>Izdelava ponikovalnice Ø 800 mm iz betonskih cevi prekrite z LTŽ pokrovom Ø 600 mm; B125, obsute s kroglami Ø 30-60 mm globina do 2.50 m</t>
  </si>
  <si>
    <t>Čiščenje in pregled kanalizacije po končanih delih</t>
  </si>
  <si>
    <t>Čiščenje terena po končanih delih</t>
  </si>
  <si>
    <t xml:space="preserve"> SKUPAJ: </t>
  </si>
  <si>
    <t>Nepredvidena dela 5% od vrednosti investicije - obračun po dejanskih stroških</t>
  </si>
  <si>
    <t>Popis materiala in rekapitulacija stroškov - prizidek</t>
  </si>
  <si>
    <t>4.3.7.1</t>
  </si>
  <si>
    <t>STIKALNI BLOKI</t>
  </si>
  <si>
    <t>4.3.7.1.1</t>
  </si>
  <si>
    <t xml:space="preserve">Dobava in montaža stikalnega bloka vrtca R: </t>
  </si>
  <si>
    <t>-Dobava in montaža stikalnega bloka SCHRACK</t>
  </si>
  <si>
    <t xml:space="preserve">  podometne izvedbe, z 21x4 polji, </t>
  </si>
  <si>
    <t xml:space="preserve">  dimenzij 590x640x100mm</t>
  </si>
  <si>
    <t xml:space="preserve">  komplet z vgrajeno opremo:</t>
  </si>
  <si>
    <t>- Dobava in montaža glavnega stikala 1-0 3p 40A</t>
  </si>
  <si>
    <t>kos</t>
  </si>
  <si>
    <t>- Dobava in montaža instalacijskih odklopnikov</t>
  </si>
  <si>
    <t xml:space="preserve">  ST 68 - B 1p, 10 A</t>
  </si>
  <si>
    <t>investitor:</t>
  </si>
  <si>
    <t>Mestna občina Ljubljana</t>
  </si>
  <si>
    <t>naročnik:</t>
  </si>
  <si>
    <t>projektant:</t>
  </si>
  <si>
    <t>Arhitekturni biro Štrukelj d.o.o.</t>
  </si>
  <si>
    <t>odg. vodja projekta:</t>
  </si>
  <si>
    <t>Milan Štrukelj u.d.i.a.</t>
  </si>
  <si>
    <t>št. projekta:</t>
  </si>
  <si>
    <t>32108</t>
  </si>
  <si>
    <t>faza:</t>
  </si>
  <si>
    <t>PZI - PROJEKT ZA IZVEDBO</t>
  </si>
  <si>
    <t>datum:</t>
  </si>
  <si>
    <t>Maj 2009</t>
  </si>
  <si>
    <t>objekt:</t>
  </si>
  <si>
    <t>VRTEC ČRNUČE – ENOTA SONČEK, ŠENTJAKOB</t>
  </si>
  <si>
    <t>DOZIDAVA</t>
  </si>
  <si>
    <t>REKAPITULACIJA</t>
  </si>
  <si>
    <t>vključno z DDV</t>
  </si>
  <si>
    <t>1. GRADBENA DELA</t>
  </si>
  <si>
    <t>2. OBRTNIŠKA DELA</t>
  </si>
  <si>
    <t>3. GRADBENOOBRTNIŠKA DELA – ZUNANJA UREDITEV</t>
  </si>
  <si>
    <t>4. KANALIZACIJA</t>
  </si>
  <si>
    <t>5. ELEKTROINSTALACIJE</t>
  </si>
  <si>
    <t>6. ELEKTROINSTALACIJE - KOTLOVNICA</t>
  </si>
  <si>
    <t>7. STROJNE INSTALACIJE</t>
  </si>
  <si>
    <t>8. ZAČASNO SKLADIŠČE EL KURILNEGA OLJA</t>
  </si>
  <si>
    <t>SKUPAJ</t>
  </si>
  <si>
    <t>DDV   20%</t>
  </si>
  <si>
    <t xml:space="preserve">odg.projektant: </t>
  </si>
  <si>
    <t xml:space="preserve">Andreja Štrukelj Sinčič u.d.i.a. </t>
  </si>
  <si>
    <t>REKAPITULACIJA GRADBENO OBRTNIŠKIH DEL</t>
  </si>
  <si>
    <t>3. GRADBENOOBRTNIŠKA DELA - ZUNANJA UREDITEV</t>
  </si>
  <si>
    <t>A. GRADBENA DELA</t>
  </si>
  <si>
    <t>I.</t>
  </si>
  <si>
    <t>Pripravljalna dela</t>
  </si>
  <si>
    <t>II.</t>
  </si>
  <si>
    <t>Rušitvena dela</t>
  </si>
  <si>
    <t>III.</t>
  </si>
  <si>
    <t>Zemeljska dela</t>
  </si>
  <si>
    <t>IV.</t>
  </si>
  <si>
    <t>Betonska dela</t>
  </si>
  <si>
    <t>V.</t>
  </si>
  <si>
    <t>Zidarska dela</t>
  </si>
  <si>
    <t>VI.</t>
  </si>
  <si>
    <t>Fasaderska dela</t>
  </si>
  <si>
    <t>VII.</t>
  </si>
  <si>
    <t>Tesarska dela</t>
  </si>
  <si>
    <t>I. Pripravljalna dela</t>
  </si>
  <si>
    <t>1.</t>
  </si>
  <si>
    <t>Priprava in organizacija gradbišča, ograditev gradbišča, zaščitni ukrepi ob obratovani strani vrtca, naprava instalacijskih priključkov, označbe in signalizacija gradbišča. Vzpostavitev uporabljenih površin v prvotno stanje.</t>
  </si>
  <si>
    <t>pavšal eur</t>
  </si>
  <si>
    <t>pripravljalna dela skupaj</t>
  </si>
  <si>
    <t>II. Rušitvena dela</t>
  </si>
  <si>
    <t>Dela je izvajati pod strokovnim vodstvom, upoštevati je predpise za varno delo!</t>
  </si>
  <si>
    <t>V ceni rušitvenih del je vključiti tudi odnos ruševin v gradbiščno deponijo.</t>
  </si>
  <si>
    <t xml:space="preserve">Odstranitvena dela na obstoječem objektu na priključku novega objekta - os 12 </t>
  </si>
  <si>
    <t>Začasna preureditev - skrajšanje obstoječe strehe ob kapu tako, da odstranimo  previs in del nad zidom, v širini ca 1 m (žleb, kritina, ostrešje) in izvedba novega odvoda vode iz strehe po novem stanju, da je omogočena izvedba prizidanega zidu nad streho.</t>
  </si>
  <si>
    <t xml:space="preserve">opomba: (kasnejša) odstranitev kritine in preureditev ostrešja v dvokapnico - glej obrtniška dela </t>
  </si>
  <si>
    <t>Izvedbo prilagoditi napredovanju del.</t>
  </si>
  <si>
    <t>- količina po dolžini kapi</t>
  </si>
  <si>
    <t>m1</t>
  </si>
  <si>
    <t>2.</t>
  </si>
  <si>
    <t>Odstranitev armiranobetonskega previsa plošče nad pritličjem (pod kapom), deb. do 20 cm in širine 60 cm, rezanje betona na stiku; vključno s potrebnim podpiranjem za čas rušenja.</t>
  </si>
  <si>
    <t>3.</t>
  </si>
  <si>
    <t>Zaščita roba plošče na rezani površini (armatura) s cementno malto (čiščenje površine, obrizg z redko cem.malto in nanos sloja cem.malte; varianta premaz armature proti rjavenju.</t>
  </si>
  <si>
    <t>m2</t>
  </si>
  <si>
    <t>4.</t>
  </si>
  <si>
    <t>Rušenje in odstranitev dimnika ob fasadnem zidu in nad streho, zidan iz dimnih elementov in obložen s fasadno opeko, povezano z arm.bet. vezmi. V ceni je vključiti tudi potrebni oder za rušenje, odstranitev obrob pri strehi in začasno</t>
  </si>
  <si>
    <t>krpanje kritine na mestu prehoda.</t>
  </si>
  <si>
    <t>Višina dimnika je 9m</t>
  </si>
  <si>
    <t>m3</t>
  </si>
  <si>
    <t>5.</t>
  </si>
  <si>
    <t>Odstranitev kovinskih vrat v kotlarno, vel. do 4 m2</t>
  </si>
  <si>
    <t>kom</t>
  </si>
  <si>
    <t>6.</t>
  </si>
  <si>
    <t>Odstranitev okna s policama, vel. do 2 m2</t>
  </si>
  <si>
    <t>7.</t>
  </si>
  <si>
    <t>Odstranitev obloge betonskega zidu (os12) v deb. ca 10 cm: siporex in fasadni omet</t>
  </si>
  <si>
    <t>8.</t>
  </si>
  <si>
    <t>Naprava preboja v armiranobetonski steni deb. 20 cm za izvedbo prehoda; rezanje betona na stičnih mestih.</t>
  </si>
  <si>
    <t>- dim. ca 140/300 cm</t>
  </si>
  <si>
    <t>9.</t>
  </si>
  <si>
    <t>Podpiranje in opiranje obstoječih konstrukcij, višine do 3m.</t>
  </si>
  <si>
    <t>- zidovi, stropovi ( v delu preboja)</t>
  </si>
  <si>
    <t>10.</t>
  </si>
  <si>
    <t>Rušenje in odstranitev tlaka ob zunanjem zidu - v delu prizidanega dela</t>
  </si>
  <si>
    <t>a)</t>
  </si>
  <si>
    <t>kamnite krogle v betonski podlagi (krogle deponiramo na gradbišču za kasnejšo uporabo)</t>
  </si>
  <si>
    <t>b)</t>
  </si>
  <si>
    <t>vrtni betonski robnik</t>
  </si>
  <si>
    <t>c)</t>
  </si>
  <si>
    <t>betonske plošče z betonsko podlago</t>
  </si>
  <si>
    <t>11.</t>
  </si>
  <si>
    <t>Nakladanje ruševin na kamion, odvoz, stresanje in splaniranje v deponiji; vključno s potrebnimi stroški za deponiranje.</t>
  </si>
  <si>
    <t>12.</t>
  </si>
  <si>
    <t>Protiprašna in druga zaščita površin na prehodu - v obstoječem delu,  zaščitne stene ca 20 m2, zaščita tlakov, čiščenje površin v času del.</t>
  </si>
  <si>
    <t>- Ob osi 12</t>
  </si>
  <si>
    <t>pavšal, euro</t>
  </si>
  <si>
    <t>13.</t>
  </si>
  <si>
    <t>Razna manjša in nepredvidena rušitvena dela. Obračun po izmerah in potrjenih cena oz. dogovoru z investitorjem.</t>
  </si>
  <si>
    <t>ocena</t>
  </si>
  <si>
    <t>euro</t>
  </si>
  <si>
    <t>rušitvena dela skupaj</t>
  </si>
  <si>
    <t>III. Zemeljska dela</t>
  </si>
  <si>
    <t>Opomba: Pri izvedbi del je zagotoviti sodelovanje geomehanika.</t>
  </si>
  <si>
    <t>priprava in čiščenje terena:</t>
  </si>
  <si>
    <t>Odstranitev zunanje lesene opreme: miza s klopmi - prestavitev na drugo lokacijo po navodilu investitorja.</t>
  </si>
  <si>
    <t>kompletno</t>
  </si>
  <si>
    <t>Odkop cisterne za kurilno olje z jaškom nad njo, razplinjenje, odvoz v stalno deponijo s stroški za deponiranje.</t>
  </si>
  <si>
    <t>Zasutje jame po odstranitvi cisterne s tamponskim materialom z dobavo, vgrajevanje v slojih po 30 cm, planiranje in utrjevanje. Izvedba po navodilih statika oz geomehanika - na tem mestu je novi objekt.</t>
  </si>
  <si>
    <t>ocena  m3</t>
  </si>
  <si>
    <t>Čiščenje terena, odstranitev dreves s panji. Odstranimo le tista drevesa, kjer je novi objekt.</t>
  </si>
  <si>
    <t>drevesa do fi 20 cm</t>
  </si>
  <si>
    <t>drevesa do fi 50 cm</t>
  </si>
  <si>
    <t>Zmanjšanje krošnje na drevesih, ki ostanejo. Veje odstranimo le na delih, ki ovira novi objekt;</t>
  </si>
  <si>
    <t>pavšal - po ogledu na terenu. Obseg del tudi po navodilu nadzornega organa.</t>
  </si>
  <si>
    <t>eur</t>
  </si>
  <si>
    <t xml:space="preserve">Druga manjša odstranitvena dela na terenu novega prizidka. </t>
  </si>
  <si>
    <t>Stroški za geodetska dela  pri gradnji objekta.</t>
  </si>
  <si>
    <t>zemeljska dela</t>
  </si>
  <si>
    <t>Izkop humusa z odvozom v začasno deponijo za kasnejšo uporabo.</t>
  </si>
  <si>
    <t>Široki izkop v  zemljini III. ktg z odvozom v  gradbiščno deponijo, vključno izkop dvignjenega dela zelenice (kar moti novi objekt); odvoz v gradbiščno deponijo (delno) oz. za novo oblikovanje griča v bližini obstoječega.</t>
  </si>
  <si>
    <t>Poglobitev (široki) - izkop za temelje v zemljišču III. ktg, z odmetom oz. odvozom v začasno deponijo.</t>
  </si>
  <si>
    <t>Planiranje in utrjevanje dna temeljev, utrditev.</t>
  </si>
  <si>
    <t>Zasip za temelji z materialom od izkopa temeljev, vgrajevanje v slojih po 20 cm, utrditev; premet oz. dovoz iz deponije</t>
  </si>
  <si>
    <t>Planiranje in utrjevanje planuma med temelji in delno ob objektu, utrditev do predpisane zgostitve.</t>
  </si>
  <si>
    <t>14.</t>
  </si>
  <si>
    <t>Zasip od planuma izkopa do tamponske podloge pod tlaki in zunanje strani temeljev z nasipnim gruščnatim, peščenim prepustnim materialom, z dobavo, vgrajevanje in utrjevanje v slojih po 30 cm.</t>
  </si>
  <si>
    <t>V kolikor izkopani material od izkopa ustreza za zasip, ga uporabimo (dogovor na objektu in po navodilu geomehanika)</t>
  </si>
  <si>
    <t>15.</t>
  </si>
  <si>
    <t>Nasip pod tlaki z dobavo tamponskega peščeno prodnega materiala, vgrajevanje, planiranje in utrjevanje.</t>
  </si>
  <si>
    <t>- predvidena deb. 30 cm</t>
  </si>
  <si>
    <t>- vključno zunaj ob objektu (za tlak iz krogel)</t>
  </si>
  <si>
    <t>16.</t>
  </si>
  <si>
    <t>Vgraditev izkopanega materiala na novem prostoru, oblikovanje dvignjenega dela - griča (za otroške igre), vgrajevanje v plasteh, utrjevanje.</t>
  </si>
  <si>
    <t>ocena   m3</t>
  </si>
  <si>
    <t>Opomba: humusiranje površin - glej zunanjo ureditev</t>
  </si>
  <si>
    <t>17.</t>
  </si>
  <si>
    <t>Nakladanje odvečnega izkopanega materiala na kamion in odvoz v stalno deponijo, stresanje in splaniranje.</t>
  </si>
  <si>
    <t>- količine v raščenem stanju.</t>
  </si>
  <si>
    <t>19.</t>
  </si>
  <si>
    <t>Stroški za sodelovanje geomehanika.</t>
  </si>
  <si>
    <t>pavšal</t>
  </si>
  <si>
    <t>zemeljska dela skupaj</t>
  </si>
  <si>
    <t>IV. Betonska dela</t>
  </si>
  <si>
    <t>Marka betona je merodajna po statičnem izračunu. Dodatki betonom, glej armaturni načrt - PZI projekt..</t>
  </si>
  <si>
    <t>Dobava in vgrajevanje betona C 12/15 v podložni beton pod temelji.</t>
  </si>
  <si>
    <t>- za prizidek in teraso</t>
  </si>
  <si>
    <t>Podbetoniranje temeljev v območju odstranitve cisterne. Izvedba po navodilu statika - dogovor ob izvedbi del.</t>
  </si>
  <si>
    <t>ocenjeno:</t>
  </si>
  <si>
    <t>beton C 20/25, XC2</t>
  </si>
  <si>
    <t>opaž</t>
  </si>
  <si>
    <t>Dobava in vgrajevanje betona C 25/30, XC2 v arm. bet. temelje z nastavki, vključno dobetoniranje obstoječega temelja ob osi 12.</t>
  </si>
  <si>
    <t>3a.</t>
  </si>
  <si>
    <t>Doplačilo za dodatek elastosila betonski mešanici  C 25/30 v delu dobetoniranja obstoječega temelja.</t>
  </si>
  <si>
    <t>Priprava stičnih površin obstoječega temelja; izvedba po detajlu statika - armaturnih načrtih:</t>
  </si>
  <si>
    <t>odbijanje dela obstoječega temelja do dobrega betona - armaturo ohranimo</t>
  </si>
  <si>
    <t>ocenjeno</t>
  </si>
  <si>
    <t xml:space="preserve">čiščenje stare površine betona </t>
  </si>
  <si>
    <t>- premaz za sprijem, peta</t>
  </si>
  <si>
    <t>- sidranje temelja ( izvedba po detajlih statika), vrtanje lukenj ca fi 25 mm v globino ca 40 cm, odpraševanje, vgraditev sidra iz rebrastega jekla fi 16 mm in zalitje z epoxi malto</t>
  </si>
  <si>
    <t>ocena, kom</t>
  </si>
  <si>
    <t>d)</t>
  </si>
  <si>
    <t>- sidranje stene na obstoječi temelj (izvedba po detajlih statika), vrtanje lukenj ca fi 16 mm v globino ca 25 cm, odpraševanje, vgraditev sidra iz rebrastega jekla fi 10 mm in zalitje z epoxi malto</t>
  </si>
  <si>
    <t>Zazidava odprtine vrat v kotlarno v obstoječi steni, z vsemi deli. Obstoječa stena je armiranobetonska deb. 20 cm, dim 140/250 cm.</t>
  </si>
  <si>
    <t>odbijanje ometa in čiščenje površin na stičnih mestih</t>
  </si>
  <si>
    <t>vgraditev sider v obstoječi zid: vrtanje lukenj v globino ca 20 cm, vgraditev armature RA fi12 cm, dolžine ca 50 cm, zalitje z epoxi malto. Izvedba po detajlu.</t>
  </si>
  <si>
    <t>dvostranski gladek opaž</t>
  </si>
  <si>
    <t>betoniranje z betonom C 25/30</t>
  </si>
  <si>
    <t>Dobava in vgrajevanje betona C 25/30 v arm. bet. vidne stene, slop, povprečni presek  do 0,20 m3/m2, m1, beton z dodatki za vodotesnost..</t>
  </si>
  <si>
    <t>- pritličje, mansarda</t>
  </si>
  <si>
    <t>Dobava in vgrajevanje betona C 25/30 v arm. bet. konstrukcije, presek do 0.12 m3/m2,m1</t>
  </si>
  <si>
    <t>- vertikalne in vodoravne vezi v  opečni steni</t>
  </si>
  <si>
    <t>Dobava in vgrajevanje betona C 25/30, XC1 v vidne arm. bet. konstrukcije, presek pod 0.20 m3/m2,m1.</t>
  </si>
  <si>
    <t>ravna plošča nad pritličjem</t>
  </si>
  <si>
    <t>- plošča nad pritličjem s previsi, z vezmi, stopnicami  m3  39</t>
  </si>
  <si>
    <t>- nosilci nad ploščo, vključno pod legami</t>
  </si>
  <si>
    <t>m3 3.8</t>
  </si>
  <si>
    <t>poševna plošča nad mansardo (naklon ca 34%) z vezmi in prekladami</t>
  </si>
  <si>
    <t>zaključni nadzidek nad poševno ploščo</t>
  </si>
  <si>
    <t>Dobava in vgrajevanje betona C 25/30 v vidne vodotesne arm. bet. stene, povprečni presek  pod 0,20 m3/m2, m1, beton z dodatki za vodotesnost..</t>
  </si>
  <si>
    <t>- stene  terase</t>
  </si>
  <si>
    <t>Dobava in vgrajevanje betona C 20/25, XC2 v armirani podložni beton pod tlaki, deb 10 cm, površina je zaribana. Izvedba in dilatacije po PZI projektu.</t>
  </si>
  <si>
    <t>v objektu (podlaga za hidroizolacijo)</t>
  </si>
  <si>
    <t>Dobava in vgrajevanje betona C 25/30, XC2, v armirani podložni beton pod tlakom terase, deb 10 cm, površina je zaribana, podlaga za gumu tlak. Izvedba in dilatacije po PZI projektu.</t>
  </si>
  <si>
    <t>- terasa ob igralnicah</t>
  </si>
  <si>
    <t>Dobava in vgrajevanje betona C 25/30, z dodatki za viden, vodotesen beton, dodatki proti solem, v armirani  beton na vhodnem delu s temelji in ploščo v deb. 15 cm.</t>
  </si>
  <si>
    <t xml:space="preserve"> beton z vgraditvijo</t>
  </si>
  <si>
    <t>doplačilo za površinsko obdelavo betona v metličeni izvedbi kot finalni tlak</t>
  </si>
  <si>
    <t>PE folija, deb. 0,15 mm, položena na tampon - pod beton (vhodni nadstrešek, terasa, v objektu pod podložni beton pod tlaki v pritličju).</t>
  </si>
  <si>
    <t>Izvedba dilatacije med fasadnim podstavkom in zunanjim tlakom: stiropor deb. 1 cm za deb.bet. podlage - 10 cm, delna odstranitev in tesnitev stika s trajnoelastičnotesnilno maso.</t>
  </si>
  <si>
    <t xml:space="preserve">Izvedba dilatacije med obstoječim in novim objektom, os 12: </t>
  </si>
  <si>
    <t xml:space="preserve">stiropor deb. 4 cm, lepljen na obstoječi zid; s predhodnim čiščenjem in pripravo podlage. </t>
  </si>
  <si>
    <t>Izvedba po navodilu statika - glej PZI projekt</t>
  </si>
  <si>
    <t>Betonsko jeklo B S 500 - rebrasta armatura z dobavo ravnanjem, rezanjem, krivljenjem, polaganjem in vezanjem za srednje zahtevno armaturo.</t>
  </si>
  <si>
    <t>do fi 12 mm</t>
  </si>
  <si>
    <t>ocena,  kg</t>
  </si>
  <si>
    <t>nad fi 12 mm</t>
  </si>
  <si>
    <t>Betonsko jeklo - mreže M 500 z dobavo, prikrojevanjem, polaganjem in vezanjem.</t>
  </si>
  <si>
    <t>ocena, kg</t>
  </si>
  <si>
    <t>18.</t>
  </si>
  <si>
    <t>Tlakovan pas ob objektu; izvedbo prilagoditi obstoječemu stanju.:</t>
  </si>
  <si>
    <t>dobava in vgraditev vrtnega robnika 8/20cm, z napravo betonske podlage, zemeljskimi deli in tesnjenjem stikov s cem.malto.</t>
  </si>
  <si>
    <t>tlak iz rečnih krogel - mačje glave vložene v sloj betona deb. ca 10 cm (C 16/20), površina betona med kamni zaribana.</t>
  </si>
  <si>
    <t xml:space="preserve">Tlak pod vhodnim nadstreškom (po navodilu projektanta) - kot varianta metličenemu betonu: </t>
  </si>
  <si>
    <t>betonske plošče (peskana površina), položene v cem.malti na betonsko podlago; stiki tesnjeni s cem.malto.</t>
  </si>
  <si>
    <t>betonska dela skupaj</t>
  </si>
  <si>
    <t>V. Zidarska dela</t>
  </si>
  <si>
    <t>Vodoravna hidroizolacija v sestavi:</t>
  </si>
  <si>
    <t>- izravnava bet. površine s cem. m. 1:3</t>
  </si>
  <si>
    <t>- 1x hladni bit. premaz</t>
  </si>
  <si>
    <t>- 1x bit. varilni trak ojačan s stekleno tkanino deb. 4 mm, lepljen na podlago</t>
  </si>
  <si>
    <t>Vertikalna hidroizolacija v sestavi:</t>
  </si>
  <si>
    <t>- izravnava površine s cem. m. 1:3</t>
  </si>
  <si>
    <t>- 1x bit. varilni trak ojačan s stekleno tkanino deb. 4 mm</t>
  </si>
  <si>
    <t>Vodotesni premaz pod arm. bet. konstrukcijami z vodotesno maso (n.pr.proizvod Kema Puconci ipd)</t>
  </si>
  <si>
    <t>- pod arm. bet.zidovi, stebri (ni statične prekinitve)</t>
  </si>
  <si>
    <t>Zaščita hidroizolacije in toplotna izolacija obodnih temeljnih nastavkov z vodonevpojnim stirodurjem predvidene debeline in obloga s poliesterskim filcem n.pr. politlak 200</t>
  </si>
  <si>
    <t>debelina stirodurja 10 cm (zunanji deli tem.nastavkov)</t>
  </si>
  <si>
    <t>debelina stirodurja 6 cm (notranji deli zunanjih tem.nastavkov)</t>
  </si>
  <si>
    <t>Zidanje zidov z opečnimi modularnimi bloki M150 v apnenocem.malti.</t>
  </si>
  <si>
    <t>- delno v podstrešju</t>
  </si>
  <si>
    <t>Zidanje zidu s siporex bloki deb. 10 cm v lepilni malti, sidranje na nosilni zid - v delu sanitarij - pritličje.</t>
  </si>
  <si>
    <t>Notranji omet sten z grobo in fino pod. cem. malto 1:3:9 s predhodnim obrizgom z redko cem. malto 1:3.</t>
  </si>
  <si>
    <t>- opečne in siporex stene</t>
  </si>
  <si>
    <t>Brušenje vidnih betonskih površin predvsem stiki opažev in izravnava vdrtin s cem.malto.</t>
  </si>
  <si>
    <t>- na stropu</t>
  </si>
  <si>
    <t>- na steni</t>
  </si>
  <si>
    <t>Naprava podlag za tlak:</t>
  </si>
  <si>
    <t xml:space="preserve">- armatura za estrihe je v ceni </t>
  </si>
  <si>
    <t>opomba: pri izvedbi tlakov je upoštevati PZI projekt</t>
  </si>
  <si>
    <t>pritličje, sestav T1</t>
  </si>
  <si>
    <t>- plavajoči arm. bet. estrih, armiran, dilatiran, deb. ca 5 cm, v padcu, podlaga za keramiko</t>
  </si>
  <si>
    <t>-  PE folija deb. 0.2 mm</t>
  </si>
  <si>
    <t>- termoizolacija trda (stirodur) deb. 8 cm</t>
  </si>
  <si>
    <t>pritličje, sestav T2</t>
  </si>
  <si>
    <t>- plavajoči arm. bet. estrih, armiran, dilatiran, deb. 5 cm, podlaga za plastiko (in predpražnik)</t>
  </si>
  <si>
    <t>nadstropje, sestav T3</t>
  </si>
  <si>
    <t>- plavajoči arm. bet. estrih, armiran, dilatiran, deb. ca 4 cm, v padcu, podlaga za keramiko</t>
  </si>
  <si>
    <t>- zvočna izolacija deb. 1 cm (trdi stiropor)</t>
  </si>
  <si>
    <t>nadstropje, sestav T4</t>
  </si>
  <si>
    <t>- plavajoči arm. bet. estrih, armiran, dilatiran, deb. 4 cm, podlaga za PVC tlak</t>
  </si>
  <si>
    <t>- zvočna izolacija deb. 1 cm (trdi stiropor ipd.)</t>
  </si>
  <si>
    <t>Toplotna izolacija na tlaku podstrešja in na ostrešju - glej tesarska dela - konstrukcija</t>
  </si>
  <si>
    <t xml:space="preserve">Zidarska pomoč pri vzidavi  Alu oken </t>
  </si>
  <si>
    <t>velikosti do 2 m2</t>
  </si>
  <si>
    <t>velikosti 2 - 4 m2</t>
  </si>
  <si>
    <t>nad 6 m2 (kom 2)</t>
  </si>
  <si>
    <t>Zidarska pomoč pri vzidavi Alu vhodnih vrat s fiksnimi deli</t>
  </si>
  <si>
    <t>velikosti 4 - 6 m2</t>
  </si>
  <si>
    <t>Vzidava kovinskega podboja notranjih vrat, zidarska pomoč</t>
  </si>
  <si>
    <t>vel. do 2 m2</t>
  </si>
  <si>
    <t>vel. 2 - 4 m2</t>
  </si>
  <si>
    <t>Vzidava talnih požiralnikov v nerjavni kov. izvedbi - ohišja</t>
  </si>
  <si>
    <t>vel do 0.10 m2</t>
  </si>
  <si>
    <t>Vzidava talnih sifonov.</t>
  </si>
  <si>
    <t>post 14 . 18</t>
  </si>
  <si>
    <t>Dobava in vgraditev plitve odtočne mulde, širine 25 cm s peskolovi opremljeni z rešetko (tipizirana izvedba ; n.pr. hauraton sportfixipd) v tlaku terase, vgrajena na betonsko podlago</t>
  </si>
  <si>
    <t>- odvod glej kanalizacijo</t>
  </si>
  <si>
    <t>odtočna mulda</t>
  </si>
  <si>
    <t>požiralnik s peskolovom in rešetko, dim. 60/25/50 cm</t>
  </si>
  <si>
    <t>21.</t>
  </si>
  <si>
    <t>Čiščenje tlakov, vključno s čiščenjem vseh obrtniških in instalacijskih izdelkov.</t>
  </si>
  <si>
    <t>- površina tlakov v objektu</t>
  </si>
  <si>
    <t>22.</t>
  </si>
  <si>
    <t>Čiščenje tlakov ob objektu</t>
  </si>
  <si>
    <t>23.</t>
  </si>
  <si>
    <t>Zidarska pomoč obrtnikom in instalaterjem.</t>
  </si>
  <si>
    <t>PK delavec</t>
  </si>
  <si>
    <t>ocena, ur</t>
  </si>
  <si>
    <t>KV delavec</t>
  </si>
  <si>
    <t>material, euro</t>
  </si>
  <si>
    <t>24.</t>
  </si>
  <si>
    <t>Razna nepredvidena gradbena dela.</t>
  </si>
  <si>
    <t>ocena, 5% od  vseh gradbenih del.</t>
  </si>
  <si>
    <t>zidarska dela skupaj</t>
  </si>
  <si>
    <t>VI. Fasaderska dela</t>
  </si>
  <si>
    <t>Pri izvedbi upoštevati navodila projektanta in navodila proizvajalca izbranega sistema.</t>
  </si>
  <si>
    <t>Fasada je zelo razčlenjena.</t>
  </si>
  <si>
    <t>V količinah odprtine velikosti do 3m2 niso odštete; pri odprtinah večjih od 3m2 je odšteta površina nad 3m2.</t>
  </si>
  <si>
    <t>Izvedba kontaktne tankoslojne fasade iz tervol lamel FP-PL- B predvidene debeline, lepljene in  sidrane na betonski zid, nanos lepilne malte in armirne mrežice, nanos izravnalnega sloja in zaključni fasadni sloj fine malte deb. 5 mm</t>
  </si>
  <si>
    <t>v barvi in strukturi, po navodilu projektanta.</t>
  </si>
  <si>
    <t>V območju večjih možnosti mehanskih vplivov na fasado, izvedemo dvojno armiranje površine.</t>
  </si>
  <si>
    <t>Izvedba po navodilih proizvajalca sistema.</t>
  </si>
  <si>
    <t>Na začetku fasadne obloge najprej pritrdimo nosilno letev.</t>
  </si>
  <si>
    <t>V ceni je vključiti tudi vse poglobljene stike v zaključnem sloju nad podstavkom fasade, pri stenskih obrobah nad streho iz pločevine ipd.</t>
  </si>
  <si>
    <t>(Varianta: izvedba fasade po demit sistemu ipd.- po dogovoru s projektantom)</t>
  </si>
  <si>
    <t>debelina tervol lamel 12 cm</t>
  </si>
  <si>
    <t>- fasada (vertikalni deli), pritličje in zidovi nad streho</t>
  </si>
  <si>
    <t>- fasada - vodoravni deli - previsi plošč, strop v niši</t>
  </si>
  <si>
    <t>debelina tervol lamel 5 cm</t>
  </si>
  <si>
    <t>vertikalni rob previsne plošče, robovi - izpusti zidov ob vhodu in nad streho, strešna stran nadzidka nad poševno ploščo (da ni toplotnih mostov).</t>
  </si>
  <si>
    <t>Izvedba podstavka fasade:</t>
  </si>
  <si>
    <t xml:space="preserve">- lepljenje in vijačenje vodonevpojnih plošč stirodur predvidene debeline, nanos osnovne malte, armiranje površine, nanos drugega sloja malte in zaključni sloj s finalno obdelano strukturo v izbrani barvi in izvedbi. Opomba: zaključni sloj naj bi bil </t>
  </si>
  <si>
    <t>enake barve, kot ostala fasada - po navodilu projektanta.</t>
  </si>
  <si>
    <t>debelina stirodur plošč 12 cm</t>
  </si>
  <si>
    <t>debelina stirodur plošč 5 cm - ob vhodu (čelni rob in notranja stran)</t>
  </si>
  <si>
    <t>Toplotna izolacija zidov v podstrešnem delu:</t>
  </si>
  <si>
    <t>Obloga zidov v podstrešju (betonski ali opečni) s tervol lamelami FP-PL- B  debeline 12 cm, lepljene in  sidrane na zid, nanos lepilne malte in armirne mrežice, nanos izravnalnega sloja.</t>
  </si>
  <si>
    <t>Izvedba dilatacije v fasadi po detajlu sistema: obojestranska ojačitev vogalov in tesnitev s trajno elastično tesnilno maso, prekritje z Al barvano letvijo.</t>
  </si>
  <si>
    <t>fasaderska dela skupaj</t>
  </si>
  <si>
    <t>VII. Tesarska dela</t>
  </si>
  <si>
    <t>Opaž roba  podložnega betona.</t>
  </si>
  <si>
    <t>- pod temelji</t>
  </si>
  <si>
    <t>Opaž ravnih temeljev, peta in nastavek, vključno ob vhodu.</t>
  </si>
  <si>
    <t>Opaž točkovnih temeljev, pravokotne oblike.</t>
  </si>
  <si>
    <t>Dvostranski gladek opaž sten za viden beton.</t>
  </si>
  <si>
    <t>pritličje, višine 3 do 4m</t>
  </si>
  <si>
    <t>mansarda, višine ca 3 do 4m</t>
  </si>
  <si>
    <t>terasa</t>
  </si>
  <si>
    <t xml:space="preserve">Gladek opaž pravokotnih stebrov, </t>
  </si>
  <si>
    <t>viden beton;višine 3 do 4 m</t>
  </si>
  <si>
    <t>Gladek opaž odprtin za okna, vrata, prehode v arm.bet. stenah - škatle pribite na opaž</t>
  </si>
  <si>
    <t>Opaž vertikalnih vezi, slopov v zidovih</t>
  </si>
  <si>
    <t>Gladek opaž preklad, pravokotne oblike, podpiranje do 3m.</t>
  </si>
  <si>
    <t>Gladek opaž ravne plošče, deb do 20 cm, višina podpiranja do 4m; nad pritličjem.</t>
  </si>
  <si>
    <t>Gladek opaž ravnega previsa  plošče, deb do 20 cm - vodoravni in vertikalni del r.š. do 1m, višina podpiranja do 4m.</t>
  </si>
  <si>
    <t>Gladek opaž poševne plošče, deb do 20 cm, višina podpiranja do 4m; nad mansardo; naklon ca 34%</t>
  </si>
  <si>
    <t>Opaž horizontalnih vezi, robov plošč ne glede na višino.</t>
  </si>
  <si>
    <t>Gladek opaž ravne stopniščne rame s podesti in čeli stopnic, povprečna viš podpiranja do 3.00m.</t>
  </si>
  <si>
    <t>Izvedba posnetega roba nastopne plošče stopnic, trikotna letev 1x1 cm, pribita na opaž. Po detajlu - navodilu projektanta.</t>
  </si>
  <si>
    <t>Gladek opaž nosilcev nad ploščo</t>
  </si>
  <si>
    <t>Dvostranski, gladek opaž nadzidka nad poševno ploščo.</t>
  </si>
  <si>
    <t>Škatle nameščene na opaž.</t>
  </si>
  <si>
    <t>vel. do 0.10 m2/kom</t>
  </si>
  <si>
    <t>vel. 0.10 - 0.25 m2/kom</t>
  </si>
  <si>
    <t>vel. 0.25 - 0.50 m2/kom</t>
  </si>
  <si>
    <t>Namestitev in odstranitev lesenih čokov v bet. konstrukciji.</t>
  </si>
  <si>
    <t>Lahki premični oder z ograjo in pristopom; pritličje, mansarda, vključno podstrešni deli.</t>
  </si>
  <si>
    <t>višine do 2 m</t>
  </si>
  <si>
    <t>višine 2 - 4 m</t>
  </si>
  <si>
    <t>oder za izvedbo nadstreškov, višina ca 2m</t>
  </si>
  <si>
    <t>- količina podana po tlorisni površini nadstreškov</t>
  </si>
  <si>
    <t>20.</t>
  </si>
  <si>
    <t xml:space="preserve">Naprava fasadnega odra, potrebni dostopi in utrditev odra </t>
  </si>
  <si>
    <t>- obod objekta in nad streho</t>
  </si>
  <si>
    <t>Zaščitna folija - juta ipd. na fasadnem odru</t>
  </si>
  <si>
    <t>tesarska dela skupaj</t>
  </si>
  <si>
    <t>B. OBRTNIŠKA DELA</t>
  </si>
  <si>
    <t>Tesarska dela - konstrukcija</t>
  </si>
  <si>
    <t>Krovskokleparska dela</t>
  </si>
  <si>
    <t xml:space="preserve">Zamenjava stare strešne kritine iz salonita </t>
  </si>
  <si>
    <t>Ključavničarska dela</t>
  </si>
  <si>
    <t>Mizarska dela</t>
  </si>
  <si>
    <t>Keramičarska dela</t>
  </si>
  <si>
    <t>Slikarska dela</t>
  </si>
  <si>
    <t>VIII.</t>
  </si>
  <si>
    <t>Tlakarska dela</t>
  </si>
  <si>
    <t>IX.</t>
  </si>
  <si>
    <t>Razna obrtniška dela</t>
  </si>
  <si>
    <t>I. Tesarska dela - konstrukcija</t>
  </si>
  <si>
    <t>Izdelava, dobava in montaža lesene strešne konstrukcije - trikapnice, iz smrekovega lesa  sestavljeno iz špirovcev in leg, sidrane na arm.bet. konstrukcijo. V ceni je vključiti tudi</t>
  </si>
  <si>
    <t>kovinske vroče cinkane spojne in pritrdilne elemente, siderno konzolo za montažo lege na AB zid. Les je zaščiten s protiglivičnim, insekticidnim ter ognjevarnim  premazom. Poraba lesa do 0.05 m3/m2 tlorisne površine.</t>
  </si>
  <si>
    <t xml:space="preserve">- ostrešje prizidka do dvignjenega dela (trikapni del do dvignjenega dela in enokapni del od kapi do dvignjenega dela objekta) </t>
  </si>
  <si>
    <t>Ostrešje dvokapne strešine izvedeno nad poševno arm. bet. ploščo. Poraba lesa do 0,04m3/m2. Ostalo kot v post.1.</t>
  </si>
  <si>
    <t>- ostrešje nad nadzidanim delom</t>
  </si>
  <si>
    <t xml:space="preserve">Preureditev obstoječega ostrešja k novemu prizidku (v podaljšku). </t>
  </si>
  <si>
    <t>Kapno strešino na priključku spremenimo v dvokapno strešino.</t>
  </si>
  <si>
    <t>Izvedbo prilagoditi obstoječemu stanju.</t>
  </si>
  <si>
    <t>odstranitev pretežnega dela ostrešja do stičišča grebenov z obstoječim slemenom. kapne lege ohranimo, ohranimo tudi tisti del ostrešja, ki ga je možno vklopiti v novo dvokapnico.</t>
  </si>
  <si>
    <t xml:space="preserve">novo ostrešje z dvokapno strešino (namesto kapne trikotne strešine), priključeno k arm. bet. steni novega nadzidanega dela. Novo ostrešje, z novimi vmesnimi in slemensko lego, špirovci in povezavami, povežemo z obstoječim ostrešjem. </t>
  </si>
  <si>
    <t>Poraba lesa do 0.04m3/m2. Ostalo kot v post.1.</t>
  </si>
  <si>
    <t>Dobava in montaža paroprepustne in vodoneprepustne folije - tyvek, sekundarna kritina.</t>
  </si>
  <si>
    <t>- količine za prizidani del</t>
  </si>
  <si>
    <t>Opaž strešin - zaključne deske deb.2,5 cm, pritrjene na špirovce. Les je smrekov, skoblan, zaščiten z lazurnim premazom 3 x (podlaga za obrobo iz pločevine, ob kapeh).</t>
  </si>
  <si>
    <t>Dvojno letvanje strešin  z letvami iz smrekovega lesa, zaščiten s protiglivičnim  in insekticidnim premazom.</t>
  </si>
  <si>
    <t>letve  za trapecno kritino iz pločevine, dim. 8/5 cm na  50 cm.</t>
  </si>
  <si>
    <t>letve  8/5 cm, nad špirovci</t>
  </si>
  <si>
    <t>letev v slemenu in na grebenu za pritrditev slemenjaka, po detajlu dobavitelja kritine.</t>
  </si>
  <si>
    <t>Dobava in montaža Al barvanega in perforiranega traku, šir. ca 10 cm, ob kapu</t>
  </si>
  <si>
    <t>Nadstrešnica - terasa:</t>
  </si>
  <si>
    <t>Naprava lesene nosilne podlage za kritino: skoblani, smrekovi plohi deb. 6 cm, na pero in utor, položeni na jekleno konstrukcijo in vijačeni z nerjavnimi vijaki v kovinsko konstrukcijo. Les je zaščiten z lazurnim premazom v treh slojih v barvi po</t>
  </si>
  <si>
    <t>izbiri projektanta - svetli ton.</t>
  </si>
  <si>
    <t>- ob osi C  m2  68</t>
  </si>
  <si>
    <t>Zaključne skoblane deske deb. 2,5 cm ob robu enokapnih strešin, višine ca 15 cm (obroba po PZI projektu). Ostalo kot v gornji postavki.</t>
  </si>
  <si>
    <t>- ob osi C  m1   43</t>
  </si>
  <si>
    <t>Nadstrešnica -Vhod:</t>
  </si>
  <si>
    <t>Leseno ogrodje strešine vgrajeno - vijačeno med nosilno kovinsko konstrukcijo NPU profilov. Les je smrekov, zaščiten s protiglivičnim premazom.</t>
  </si>
  <si>
    <t>Poraba lesa do 0.02 m3/m2</t>
  </si>
  <si>
    <t>Naprava podloge za kritino (PVC membrana): OSB plošče, vodoodporne deb. 20 mm s potrebnimi naklonskimi letvami, pritrjene nad ogrodje strešine.</t>
  </si>
  <si>
    <t>Padec k prečni poglobitvi.</t>
  </si>
  <si>
    <t>Naprava žleba - poglobitve na strešini za odvod vode, r.š. ca 20 cm, z dodatnim ogrodjem.</t>
  </si>
  <si>
    <t>Obloga robnega zaključka strešine s skoblanimi deskami deb, 2,5 cm s potrebnimi letvami pritrjene na jekleni nosilec oz. ostrešje: čelna obroba, na vrhu in notranja stran do strešine; podlaga za obrobo iz pločevine in</t>
  </si>
  <si>
    <t>zaključek strešne kritine na strešni strani</t>
  </si>
  <si>
    <t>Obloga stropa s skoblanimi deskami na pero in utor deb.2,2 cm s potrebnimi letvami pritrjene na strešno ogrodje.</t>
  </si>
  <si>
    <t>Les je smrekov, zaščiten z lazurnim premazom 3x.</t>
  </si>
  <si>
    <t>Toplotna izolacija na tlaku podstrešja, na ravni plošči nad pritličjem:</t>
  </si>
  <si>
    <t>mineralna volna deb. 20 cm - deb. po PZI projektu,  v dveh slojih z zamikanimi stiki</t>
  </si>
  <si>
    <t>mineralna volna deb. 12 cm (deb. po PZI projektu), plošče kaširane s prepustno tkanino; na previsnem delu plošče in vertikalni prehod</t>
  </si>
  <si>
    <t>- vodoravni deli</t>
  </si>
  <si>
    <t>- vertikalni deli z utrditvijo na podlago - vijačenje (ob nadzidku - nosilcu in legi)</t>
  </si>
  <si>
    <t>Toplotna izolacija na poševni AB plošči in med ostrešjem:</t>
  </si>
  <si>
    <t>Strop mansarde na ostrešju pod kritino v sestavi od zgoraj:</t>
  </si>
  <si>
    <t>- toplotna izolacija med in pod špirovci, dodatnim ogrodjem,skupna debelina izolacije 20 cm (izvedba po PZI projektu - po navodilu arhitekta) - mineralna volna (kot n.pr.tervol DP3), izvedba v dveh slojih z zamiki</t>
  </si>
  <si>
    <t>- PE folija</t>
  </si>
  <si>
    <t>- ognjeodporne mavčnokartonske plošče 2 x deb. 1,25 cm s kovinskim ogrodjem, pritrjeno na ostrešje; površine so bandažirane in izravnane - podlaga za slikanje</t>
  </si>
  <si>
    <t xml:space="preserve">- po strešini in ravni deli </t>
  </si>
  <si>
    <t>II. Krovsko kleparska dela</t>
  </si>
  <si>
    <t>Izvedba po zadnjih PZI projektih in detajlih izvajalca izbrane kritine.</t>
  </si>
  <si>
    <t>Izvedbo vskladiti tudi obstoječemu stanju obnovljenih streh.</t>
  </si>
  <si>
    <t>Nov prizidani del:</t>
  </si>
  <si>
    <t>Pokrivanje strešin s trapezno, profilirano, pocinkano in barvano jekleno pločevino deb. 0.6 mm, pritrjeno z nerjavnimi vijaki na letve. Vijaki imajo podložke in tesnila.</t>
  </si>
  <si>
    <t>Kritina ima spodaj protikondenčni obrizg iz poliuretana deb. 10mm.</t>
  </si>
  <si>
    <t>V ceni je vključiti tudi prikrojevanje plošč ob grebenih ipd.</t>
  </si>
  <si>
    <t>Izvedbo, barvo (temno rjava) vskladiti tudi z obstoječim stanjem na objektu.</t>
  </si>
  <si>
    <t>- kot n.pr plošče trimoval TPO 1000 ipd.</t>
  </si>
  <si>
    <t>Pokritje slemena in grebena z izvedbo prezračevanja.</t>
  </si>
  <si>
    <t>Naprava snegolovov iz pločevine kot kritina, po detajlu izvajalca.</t>
  </si>
  <si>
    <t>Naprava obrob z jekleno, pocinkano in barvano pločevino deb. 0.6 mm (z vso potrebno podkonstrukcijo, kjer je potrebno) in tesnjenjem stikov. Varianta: Al barvana pločevina 0.7 mm..</t>
  </si>
  <si>
    <t>obroba ob kapu, odkap z izpustom v žleb; r.š. do 40 cm</t>
  </si>
  <si>
    <t>obroba na zaključku zidnega izpusta in strešine za žlebom do prezračevalne reže, r.š. ca 50 cm</t>
  </si>
  <si>
    <t>poševna strešno stenska obroba r.š. 60 cm z zaključkom na nadzidku</t>
  </si>
  <si>
    <t>pokrivna kapa iz pločevine na nadzidku, r.š. ca 70 cm, deb. pločevine 1,5 mm</t>
  </si>
  <si>
    <t>e)</t>
  </si>
  <si>
    <t>poševna strešno stenska obroba r.š. 60cm z zaključno odkapno pločevino r.š. ca 15 cm - priključek strešine k zidu</t>
  </si>
  <si>
    <t>f)</t>
  </si>
  <si>
    <t xml:space="preserve">obroba na priključku enokapne strešine k zidu: strešnostenska obroba z odmikom od zidu (s podkonstrukcijo) r.š. ca 50 cm, perforirana pločevina širine do 10 cm in pokrivna polica od okna - odkapna pločevina r.š. do 25 cm </t>
  </si>
  <si>
    <t>obroba na priključku enokapne strešine k zidu: strešnostenska obroba r.š. 50 cm in zaključna odkapna pločevina r.š. do 15cm</t>
  </si>
  <si>
    <t>- ob nadzidanem delu, kjer ni okna</t>
  </si>
  <si>
    <t>Naprava visečih strešnih žlebov, polkrožne oblike iz jeklene, pocinkane, barvane pločevine z nerjavnimi kljukami, pritrjene na leseno podlago.</t>
  </si>
  <si>
    <t>- r.š. 40 cm, izvedbo prilagoditi obstoječemu stanju.</t>
  </si>
  <si>
    <t>Priključek žleba na vertikalno odtočno cev</t>
  </si>
  <si>
    <t>- fi 10 cm</t>
  </si>
  <si>
    <t>- fi 12,5 cm</t>
  </si>
  <si>
    <t>Vertikalna odtočna cev iz jeklene, pocinkane, barvane pločevine z nerjavnimi kljukami, pritrjene na zid</t>
  </si>
  <si>
    <t>- cev fi 10 mm (iz strešine nad mansardo)</t>
  </si>
  <si>
    <t>- cev fi 12,5 mm</t>
  </si>
  <si>
    <t>Vertikalna LTŽ cev fi 12,5 cm višine 1,5 m z ltž lokom in priključkom na peskolov (dodatna PVC obbetonirana cev dolžine do 1 m).</t>
  </si>
  <si>
    <t>Lovilna pločevina na žlebu ob priključku cevi iz strehe nad mansardo na žleb.</t>
  </si>
  <si>
    <t>Dobava in vgraditev tipskega strešnega okna, kot n.pr.tip veluks, plastificirano belo, zastekljen s termopanom, odpiranje z drogom, senčilom na zunanji strani in vsemi obrobami na strešini v jekleni barvani trapezni pločevini.</t>
  </si>
  <si>
    <t>- dim. 70/140 cm</t>
  </si>
  <si>
    <t>Nadstrešnica nad teraso ob igralnicah</t>
  </si>
  <si>
    <t>Pokrivanje ravne strešine na leseni podlagi kot viden sloj:</t>
  </si>
  <si>
    <t>- enoslojna hidroizolacijska kritina (kot n.pr. Sika, deb. ca 2mm, pritrjena na leseno podlago s potrebno utrditvijo proti vetru in zaključena na obrobnih dvignjenih delih.</t>
  </si>
  <si>
    <t>- ločilni sloj položen na leseno podlago iz skoblanih plohov</t>
  </si>
  <si>
    <t>Izbrana - ponujena kritina mora biti kvalitetna, UV obstojna.</t>
  </si>
  <si>
    <t>Kleparska dela na strehi, izdelana iz jeklene, pocinkane in barvane pločevine, deb. 0.60 mm ali AL barvana pločevina deb. 0.7 mm</t>
  </si>
  <si>
    <t>obroba ob kapu z izpustom v žleb</t>
  </si>
  <si>
    <t>čelne obrobe, r.š. 40 cm (igralnice)</t>
  </si>
  <si>
    <t>Izdelava in montaža visečega, pravokotnega strešnega žleba iz  pločevine.Izvedbo prilagoditi na objektu.</t>
  </si>
  <si>
    <t>r.š. 33 cm</t>
  </si>
  <si>
    <t>Priključek žleba na  odtočno cev</t>
  </si>
  <si>
    <t>fi 8 cm</t>
  </si>
  <si>
    <t>Odtočna cev iz pločevine, okrogle oblike z nerjavnimi objemkami, pritrjena na kov. steber</t>
  </si>
  <si>
    <t>- odtočna cev, fi 8 cm</t>
  </si>
  <si>
    <t>nadstrešnica nad vhodom os 13 - 14:</t>
  </si>
  <si>
    <t>- ločilni sloj položen na leseno podlago (podlaga OSB plošče)</t>
  </si>
  <si>
    <t>- vključno obloga poglobitve - žleba</t>
  </si>
  <si>
    <t>Kleparska dela na strehi, izdelana iz jeklene, pocinkane in barvane pločevine, deb. 0.60 mm; ali AL barvana pločevina deb. 0.7 mm</t>
  </si>
  <si>
    <t>čelne obrobe, r.š. do 50 cm</t>
  </si>
  <si>
    <t>Talni kotlič na strehi vhodnega nadstreška z zaščitno mrežo in priključkom fi 8 cm (ali manj)</t>
  </si>
  <si>
    <t>- odtočna cev, fi 8 cm (ali manj)</t>
  </si>
  <si>
    <t>krovsko kleparska dela skupaj</t>
  </si>
  <si>
    <t>III. Zamenjava stare strešne kritine</t>
  </si>
  <si>
    <t>- strešina, kjer je še salonit</t>
  </si>
  <si>
    <t>Izvedbo vskladiti z obstoječim stanjem že obnovljenih streh.</t>
  </si>
  <si>
    <t>Preureditev lesenega ostrešja na priključku k dozidavi - iz kapne strešine v dvokapnico - glej tesarska dela - konstrukcija.</t>
  </si>
  <si>
    <t>Delo obsega: zamenjavo kritine s pripadajočimi kleparskimi deli, toplotna izolacija na plošči podstrešja in obnova vhodnih nadstreškov (2 kom)</t>
  </si>
  <si>
    <t>odstranitvena dela:</t>
  </si>
  <si>
    <t>Odstranitev salonitne kritine s slemenjaki, potrebna zaščita, odvoz na stalno deponijo s stroški za deponiranje.</t>
  </si>
  <si>
    <t>Odstranitev lesenih letev, odvoz v deponijo</t>
  </si>
  <si>
    <t>Odstranitev lesenaga opaža pod pločevino</t>
  </si>
  <si>
    <t>Odstranitev kleparskih izdelkov iz pločevine; odvoz na stalno deponijo, s stroški za deponiranje.</t>
  </si>
  <si>
    <t>- kritina ob kapu, razne obrobe</t>
  </si>
  <si>
    <t>- žlebovi, odtočne cevi</t>
  </si>
  <si>
    <t>- snegolov</t>
  </si>
  <si>
    <t>strelovod</t>
  </si>
  <si>
    <t>krovskokleparska dela:</t>
  </si>
  <si>
    <t>Vsa izvedba po obstoječem, že obnovljenem stanju in detajlih proizvajalca kritine.</t>
  </si>
  <si>
    <t>Letvanje strešin  z letvami iz smrekovega lesa, zaščiten s protiglivičnim, insekticidnim in ognjevarnim premazom. Izvedbo prilagoditi obstoječemu stanju.</t>
  </si>
  <si>
    <t>letve  za trapecno kritino iz pločevine, dim. 8/6 cm na  50 cm.</t>
  </si>
  <si>
    <t>letev v slemenu za pritrditev slemenjaka, po detajlu dobavitelja kritine.</t>
  </si>
  <si>
    <t>Pokrivanje strešin z ognjevarno termoizolacijsko gradbeno ploščo (n. pr. TRIMOTERM - tip SNV 60 - prilagoditi obstoječemu stanju. Plošča sestoji iz dveh profiliranih, obojestransko pocinkanih in obarvanih pločevin iz jekla deb. 0.6 mm in</t>
  </si>
  <si>
    <t>vmesnega izolacijskega polnila iz mineralne volne. Zunanja obloga je globoko profilirana, notranja pa plitvo.</t>
  </si>
  <si>
    <t>Plošče so pritrjene z nerjavnimi vijaki na lesene letve. Vijaki imajo podložke in tesnila.</t>
  </si>
  <si>
    <t>Odkritje obstoječih grebenskih in slemenskih pokrovov iz pločevine in ponovna montaža, potrebna dela k obstoječi pločevini žlote.</t>
  </si>
  <si>
    <t>Dobava in montaža slemenjaka z izvedbo prezračevanja.</t>
  </si>
  <si>
    <t>Naprava obrob z jekleno, pocinkano in barvano pločevino deb. 0.6 mm (z vso potrebno podkonstrukcijo, kjer je potrebno) in tesnjenjem stikov.</t>
  </si>
  <si>
    <t>obroba na zaključku zidnega izpusta in strešine za žlebom, r.š. ca 50 cm</t>
  </si>
  <si>
    <t>prekritje dilatacije s pločevino - spoja kritine s prizidkom.</t>
  </si>
  <si>
    <t>opomba: strešno stensko obrobo ob novi mansardi - glej prizidek.</t>
  </si>
  <si>
    <t>Izvedba novih ventilacijskih izpuhov, predvideno po obstoječem stanju: cev ca fi 15 cm (12,5cm) s termoizolacijo in obodnim plaščem iz pločevine, obrobo na strehi in pokrivno kapo, nastavek na obstoječi zidani del v podstrešju, skupne</t>
  </si>
  <si>
    <t>višine ca1,50 m. V ceni je vključiti tudi odstranitev stare azbestne cevi z obrobami.</t>
  </si>
  <si>
    <t>- fi 12,5 cm, prilagoditi obstoječim</t>
  </si>
  <si>
    <t>- cev fi 12,5 mm, prilagoditi obstoječim.</t>
  </si>
  <si>
    <t>Vertikalna LTŽ cev fi 12,5 cm višine 1,5 m z ltž lokom in priključkom na peskolov (dodatna PVC obbetonirana cev dolžine do 1 m); prilagoditi obstoječim.</t>
  </si>
  <si>
    <t>Izdelava in montaža tipskega strešnega okna za dostop na streho, z vsemi obrobami.</t>
  </si>
  <si>
    <t>- dim. ca 50/60 cm</t>
  </si>
  <si>
    <t>Toplotna izolacija v podstrešju:</t>
  </si>
  <si>
    <t>toplotna izolacija iz mineralne volne deb. 20 cm (predvidoma v dveh slojih), položena na ploščo v podstrešju. V ceni je vključiti tudi predhodno čiščenje površine.</t>
  </si>
  <si>
    <r>
      <t>Zaščitna folija,</t>
    </r>
    <r>
      <rPr>
        <b/>
        <sz val="10"/>
        <rFont val="Arial CE"/>
        <family val="2"/>
      </rPr>
      <t xml:space="preserve"> prepustna</t>
    </r>
    <r>
      <rPr>
        <sz val="10"/>
        <rFont val="Arial CE"/>
        <family val="2"/>
      </rPr>
      <t xml:space="preserve"> (tyvek ipd), položena nad toplotno izolacijo.</t>
    </r>
  </si>
  <si>
    <t>- dogovor na objektu</t>
  </si>
  <si>
    <t>Naprava dostopov do instalacij v podstrešju in drug dostopi - po dogovoru na objektu.: tlak nad toplotno izolacijo izveden iz lesenega ogrodja za višino toplotne izolacije in pohodni plohi. Les je smrekov zaščiten s protiglivičnim in ognjevarnim premazom.</t>
  </si>
  <si>
    <t>ocena m2</t>
  </si>
  <si>
    <t>Obnova nadstrešnice nad vhodom os 7-8 in 10-11; 2kom</t>
  </si>
  <si>
    <t>Količine so podane za obe nadstrešnici.</t>
  </si>
  <si>
    <t>Odstranitev vseh sestavnih delov nadstreška (ostane nosilno kovinsko ogrodje in lege med profili), odvoz ruševin na stalno deponijo.:</t>
  </si>
  <si>
    <t>kritina iz pločevine z obrobami</t>
  </si>
  <si>
    <t>lesen opaž spodaj z ev. ogrodjem, ob straneh z ogrodjem in pod kritino z ogrodjem nad nosilnimi legami (lege ostanejo.</t>
  </si>
  <si>
    <t>odtočna cev</t>
  </si>
  <si>
    <t>Prikrojitev - skrajšanje obstoječega kovinskega ogrodja, ki je sidrano v zid - nova vrata bodo postavljena bliže liniji fasade. Izvedba po dogovoru na objektu.</t>
  </si>
  <si>
    <t>Ocena eur</t>
  </si>
</sst>
</file>

<file path=xl/styles.xml><?xml version="1.0" encoding="utf-8"?>
<styleSheet xmlns="http://schemas.openxmlformats.org/spreadsheetml/2006/main">
  <numFmts count="1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 numFmtId="165" formatCode="#,##0.00\ [$EUR];\-#,##0.00\ [$EUR]"/>
    <numFmt numFmtId="166" formatCode="#,##0.00\ ;&quot; (&quot;#,##0.00\);&quot; -&quot;#\ ;@\ "/>
    <numFmt numFmtId="167" formatCode="0.00;[Red]0.00"/>
    <numFmt numFmtId="168" formatCode="#,##0.00\ [$€-C01]"/>
    <numFmt numFmtId="169" formatCode="dd/mm/yyyy"/>
  </numFmts>
  <fonts count="30">
    <font>
      <sz val="10"/>
      <name val="Arial"/>
      <family val="2"/>
    </font>
    <font>
      <sz val="9"/>
      <name val="Arial"/>
      <family val="2"/>
    </font>
    <font>
      <b/>
      <sz val="10"/>
      <name val="Arial"/>
      <family val="2"/>
    </font>
    <font>
      <sz val="10"/>
      <name val="Book Antiqua"/>
      <family val="1"/>
    </font>
    <font>
      <sz val="10"/>
      <name val="Arial CE"/>
      <family val="2"/>
    </font>
    <font>
      <b/>
      <sz val="9"/>
      <name val="Arial"/>
      <family val="2"/>
    </font>
    <font>
      <sz val="10"/>
      <color indexed="8"/>
      <name val="Arial"/>
      <family val="2"/>
    </font>
    <font>
      <b/>
      <sz val="10"/>
      <name val="Arial CE"/>
      <family val="2"/>
    </font>
    <font>
      <sz val="12"/>
      <name val="Arial"/>
      <family val="2"/>
    </font>
    <font>
      <b/>
      <sz val="14"/>
      <name val="Arial"/>
      <family val="2"/>
    </font>
    <font>
      <b/>
      <sz val="12"/>
      <name val="Arial"/>
      <family val="2"/>
    </font>
    <font>
      <b/>
      <sz val="11"/>
      <name val="Arial CE"/>
      <family val="2"/>
    </font>
    <font>
      <sz val="11"/>
      <name val="Arial"/>
      <family val="2"/>
    </font>
    <font>
      <b/>
      <sz val="11"/>
      <name val="Arial"/>
      <family val="2"/>
    </font>
    <font>
      <b/>
      <sz val="10"/>
      <color indexed="20"/>
      <name val="Arial CE"/>
      <family val="2"/>
    </font>
    <font>
      <sz val="10"/>
      <color indexed="20"/>
      <name val="Arial CE"/>
      <family val="2"/>
    </font>
    <font>
      <sz val="10"/>
      <color indexed="20"/>
      <name val="Arial"/>
      <family val="2"/>
    </font>
    <font>
      <sz val="11"/>
      <color indexed="8"/>
      <name val="Arial"/>
      <family val="2"/>
    </font>
    <font>
      <sz val="9"/>
      <name val="Book Antiqua"/>
      <family val="1"/>
    </font>
    <font>
      <vertAlign val="superscript"/>
      <sz val="9"/>
      <name val="Book Antiqua"/>
      <family val="1"/>
    </font>
    <font>
      <sz val="9"/>
      <name val="GreekC"/>
      <family val="0"/>
    </font>
    <font>
      <b/>
      <sz val="12"/>
      <name val="Arial CE"/>
      <family val="2"/>
    </font>
    <font>
      <sz val="10"/>
      <color indexed="10"/>
      <name val="Arial CE"/>
      <family val="2"/>
    </font>
    <font>
      <b/>
      <sz val="10"/>
      <color indexed="10"/>
      <name val="Arial CE"/>
      <family val="2"/>
    </font>
    <font>
      <sz val="10"/>
      <name val="GreekS"/>
      <family val="0"/>
    </font>
    <font>
      <sz val="11"/>
      <name val="Arial CE"/>
      <family val="2"/>
    </font>
    <font>
      <sz val="11"/>
      <color indexed="10"/>
      <name val="Arial CE"/>
      <family val="2"/>
    </font>
    <font>
      <sz val="10"/>
      <name val="Symbol"/>
      <family val="1"/>
    </font>
    <font>
      <sz val="10"/>
      <color indexed="10"/>
      <name val="Symbol"/>
      <family val="1"/>
    </font>
    <font>
      <vertAlign val="superscript"/>
      <sz val="10"/>
      <name val="Arial"/>
      <family val="2"/>
    </font>
  </fonts>
  <fills count="2">
    <fill>
      <patternFill/>
    </fill>
    <fill>
      <patternFill patternType="gray125"/>
    </fill>
  </fills>
  <borders count="6">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pplyBorder="0" applyProtection="0">
      <alignment horizontal="right" vertical="top" wrapText="1"/>
    </xf>
    <xf numFmtId="0" fontId="3" fillId="0" borderId="0" applyNumberFormat="0" applyFill="0" applyBorder="0" applyAlignment="0" applyProtection="0"/>
    <xf numFmtId="9" fontId="0" fillId="0" borderId="0" applyFill="0" applyBorder="0" applyAlignment="0" applyProtection="0"/>
    <xf numFmtId="0" fontId="1" fillId="0" borderId="0" applyNumberFormat="0" applyBorder="0" applyProtection="0">
      <alignment horizontal="left" vertical="top" wrapText="1"/>
    </xf>
    <xf numFmtId="49" fontId="2" fillId="0" borderId="0" applyBorder="0" applyProtection="0">
      <alignment horizontal="left" vertical="top"/>
    </xf>
    <xf numFmtId="49" fontId="0" fillId="0" borderId="0" applyFont="0" applyBorder="0" applyAlignment="0" applyProtection="0"/>
    <xf numFmtId="165" fontId="1" fillId="0" borderId="0" applyBorder="0" applyProtection="0">
      <alignment horizontal="right" vertical="top" wrapText="1"/>
    </xf>
    <xf numFmtId="44" fontId="0" fillId="0" borderId="0" applyFill="0" applyBorder="0" applyAlignment="0" applyProtection="0"/>
    <xf numFmtId="42" fontId="0" fillId="0" borderId="0" applyFill="0" applyBorder="0" applyAlignment="0" applyProtection="0"/>
    <xf numFmtId="166" fontId="0" fillId="0" borderId="0" applyFont="0" applyFill="0" applyBorder="0" applyAlignment="0" applyProtection="0"/>
    <xf numFmtId="41" fontId="0" fillId="0" borderId="0" applyFill="0" applyBorder="0" applyAlignment="0" applyProtection="0"/>
  </cellStyleXfs>
  <cellXfs count="318">
    <xf numFmtId="0" fontId="0" fillId="0" borderId="0" xfId="0" applyAlignment="1">
      <alignment/>
    </xf>
    <xf numFmtId="0" fontId="4" fillId="0" borderId="0" xfId="0" applyFont="1" applyAlignment="1">
      <alignment horizontal="center" vertical="top" wrapText="1"/>
    </xf>
    <xf numFmtId="0" fontId="1" fillId="0" borderId="0" xfId="18" applyFont="1" applyAlignment="1">
      <alignment horizontal="left" vertical="top" wrapText="1"/>
    </xf>
    <xf numFmtId="4" fontId="4" fillId="0" borderId="0" xfId="0" applyNumberFormat="1" applyFont="1" applyAlignment="1">
      <alignment horizontal="right" vertical="top"/>
    </xf>
    <xf numFmtId="164" fontId="1" fillId="0" borderId="0" xfId="15" applyFont="1" applyAlignment="1">
      <alignment horizontal="right" vertical="top" wrapText="1"/>
    </xf>
    <xf numFmtId="164" fontId="1" fillId="0" borderId="0" xfId="15">
      <alignment horizontal="right" vertical="top" wrapText="1"/>
    </xf>
    <xf numFmtId="165" fontId="1" fillId="0" borderId="0" xfId="21" applyFont="1" applyAlignment="1">
      <alignment horizontal="right" vertical="top" wrapText="1"/>
    </xf>
    <xf numFmtId="0" fontId="4" fillId="0" borderId="0" xfId="0" applyFont="1" applyAlignment="1">
      <alignment vertical="top" wrapText="1"/>
    </xf>
    <xf numFmtId="0" fontId="5" fillId="0" borderId="0" xfId="18" applyFont="1" applyAlignment="1" applyProtection="1">
      <alignment horizontal="left" vertical="top" wrapText="1"/>
      <protection/>
    </xf>
    <xf numFmtId="0" fontId="0" fillId="0" borderId="0" xfId="0" applyFont="1" applyFill="1" applyBorder="1" applyAlignment="1" applyProtection="1">
      <alignment horizontal="left"/>
      <protection/>
    </xf>
    <xf numFmtId="164" fontId="1" fillId="0" borderId="0" xfId="15" applyFont="1" applyBorder="1" applyAlignment="1" applyProtection="1">
      <alignment horizontal="right" vertical="top" wrapText="1"/>
      <protection/>
    </xf>
    <xf numFmtId="164" fontId="1" fillId="0" borderId="0" xfId="15" applyBorder="1" applyProtection="1">
      <alignment horizontal="right" vertical="top" wrapText="1"/>
      <protection/>
    </xf>
    <xf numFmtId="165" fontId="1" fillId="0" borderId="0" xfId="21" applyFont="1" applyBorder="1" applyAlignment="1" applyProtection="1">
      <alignment horizontal="right" vertical="top" wrapText="1"/>
      <protection/>
    </xf>
    <xf numFmtId="0" fontId="7" fillId="0" borderId="0" xfId="0" applyFont="1" applyAlignment="1">
      <alignment horizontal="center" vertical="top" wrapText="1"/>
    </xf>
    <xf numFmtId="0" fontId="7" fillId="0" borderId="0" xfId="0" applyFont="1" applyAlignment="1">
      <alignment vertical="top" wrapText="1"/>
    </xf>
    <xf numFmtId="0" fontId="1" fillId="0" borderId="0" xfId="18" applyFont="1" applyAlignment="1" applyProtection="1">
      <alignment horizontal="left" vertical="top" wrapText="1"/>
      <protection/>
    </xf>
    <xf numFmtId="0" fontId="0"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vertical="center" wrapText="1"/>
      <protection/>
    </xf>
    <xf numFmtId="164" fontId="5" fillId="0" borderId="0" xfId="15" applyFont="1" applyBorder="1" applyAlignment="1" applyProtection="1">
      <alignment horizontal="right" vertical="top" wrapText="1"/>
      <protection/>
    </xf>
    <xf numFmtId="165" fontId="5" fillId="0" borderId="0" xfId="21" applyFont="1" applyBorder="1" applyAlignment="1" applyProtection="1">
      <alignment horizontal="right" vertical="top" wrapText="1"/>
      <protection/>
    </xf>
    <xf numFmtId="0" fontId="1" fillId="0" borderId="0" xfId="18">
      <alignment horizontal="left" vertical="top" wrapText="1"/>
    </xf>
    <xf numFmtId="49" fontId="9" fillId="0" borderId="0" xfId="19" applyFont="1" applyAlignment="1">
      <alignment horizontal="left" vertical="top"/>
    </xf>
    <xf numFmtId="0" fontId="0" fillId="0" borderId="0" xfId="18" applyFont="1" applyAlignment="1">
      <alignment horizontal="left" vertical="top" wrapText="1"/>
    </xf>
    <xf numFmtId="164" fontId="0" fillId="0" borderId="0" xfId="15" applyFont="1" applyAlignment="1">
      <alignment horizontal="right" vertical="top" wrapText="1"/>
    </xf>
    <xf numFmtId="164" fontId="0" fillId="0" borderId="0" xfId="15" applyFont="1">
      <alignment horizontal="right" vertical="top" wrapText="1"/>
    </xf>
    <xf numFmtId="165" fontId="0" fillId="0" borderId="0" xfId="21" applyFont="1" applyAlignment="1">
      <alignment horizontal="right" vertical="top" wrapText="1"/>
    </xf>
    <xf numFmtId="0" fontId="0" fillId="0" borderId="0" xfId="0" applyFont="1" applyAlignment="1">
      <alignment/>
    </xf>
    <xf numFmtId="0" fontId="0" fillId="0" borderId="0" xfId="0" applyFont="1" applyAlignment="1">
      <alignment horizontal="right"/>
    </xf>
    <xf numFmtId="0" fontId="0" fillId="0" borderId="0" xfId="18" applyFont="1" applyAlignment="1">
      <alignment horizontal="left" vertical="top"/>
    </xf>
    <xf numFmtId="0" fontId="0" fillId="0" borderId="1" xfId="18" applyFont="1" applyBorder="1" applyAlignment="1">
      <alignment horizontal="left" vertical="top" wrapText="1"/>
    </xf>
    <xf numFmtId="4" fontId="4" fillId="0" borderId="1" xfId="0" applyNumberFormat="1" applyFont="1" applyBorder="1" applyAlignment="1">
      <alignment horizontal="right" vertical="top"/>
    </xf>
    <xf numFmtId="0" fontId="0" fillId="0" borderId="1" xfId="0" applyFont="1" applyBorder="1" applyAlignment="1">
      <alignment/>
    </xf>
    <xf numFmtId="164" fontId="0" fillId="0" borderId="1" xfId="15" applyFont="1" applyBorder="1" applyAlignment="1">
      <alignment horizontal="right" vertical="top" wrapText="1"/>
    </xf>
    <xf numFmtId="165" fontId="0" fillId="0" borderId="1" xfId="21" applyFont="1" applyBorder="1" applyAlignment="1">
      <alignment horizontal="right" vertical="top" wrapText="1"/>
    </xf>
    <xf numFmtId="0" fontId="0" fillId="0" borderId="0" xfId="18" applyFont="1">
      <alignment horizontal="left" vertical="top" wrapText="1"/>
    </xf>
    <xf numFmtId="0" fontId="0" fillId="0" borderId="2" xfId="18" applyFont="1" applyBorder="1">
      <alignment horizontal="left" vertical="top" wrapText="1"/>
    </xf>
    <xf numFmtId="164" fontId="0" fillId="0" borderId="2" xfId="15" applyFont="1" applyBorder="1">
      <alignment horizontal="right" vertical="top" wrapText="1"/>
    </xf>
    <xf numFmtId="0" fontId="0" fillId="0" borderId="2" xfId="0" applyFont="1" applyBorder="1" applyAlignment="1">
      <alignment/>
    </xf>
    <xf numFmtId="49" fontId="2" fillId="0" borderId="0" xfId="19" applyFont="1">
      <alignment horizontal="left" vertical="top"/>
    </xf>
    <xf numFmtId="4" fontId="7" fillId="0" borderId="0" xfId="0" applyNumberFormat="1" applyFont="1" applyAlignment="1">
      <alignment horizontal="right" vertical="top"/>
    </xf>
    <xf numFmtId="165" fontId="2" fillId="0" borderId="0" xfId="21" applyFont="1">
      <alignment horizontal="right" vertical="top" wrapText="1"/>
    </xf>
    <xf numFmtId="165" fontId="2" fillId="0" borderId="0" xfId="21" applyFont="1" applyAlignment="1">
      <alignment horizontal="right" vertical="top" wrapText="1"/>
    </xf>
    <xf numFmtId="0" fontId="2" fillId="0" borderId="0" xfId="0" applyFont="1" applyAlignment="1">
      <alignment vertical="top" wrapText="1"/>
    </xf>
    <xf numFmtId="0" fontId="5" fillId="0" borderId="0" xfId="18" applyFont="1" applyAlignment="1">
      <alignment horizontal="left" vertical="top" wrapText="1"/>
    </xf>
    <xf numFmtId="165" fontId="5" fillId="0" borderId="0" xfId="21" applyFont="1" applyAlignment="1">
      <alignment horizontal="right" vertical="top" wrapText="1"/>
    </xf>
    <xf numFmtId="49" fontId="0" fillId="0" borderId="0" xfId="20" applyFont="1" applyAlignment="1">
      <alignment wrapText="1"/>
    </xf>
    <xf numFmtId="165" fontId="0" fillId="0" borderId="0" xfId="0" applyNumberFormat="1" applyFont="1" applyAlignment="1">
      <alignment/>
    </xf>
    <xf numFmtId="165" fontId="0" fillId="0" borderId="0" xfId="0" applyNumberFormat="1" applyFont="1" applyAlignment="1">
      <alignment horizontal="right"/>
    </xf>
    <xf numFmtId="4" fontId="4" fillId="0" borderId="0" xfId="0" applyNumberFormat="1" applyFont="1" applyAlignment="1">
      <alignment horizontal="center" vertical="top"/>
    </xf>
    <xf numFmtId="4" fontId="4" fillId="0" borderId="0" xfId="0" applyNumberFormat="1" applyFont="1" applyAlignment="1">
      <alignment horizontal="center" vertical="top" wrapText="1"/>
    </xf>
    <xf numFmtId="4" fontId="4" fillId="0" borderId="0" xfId="0" applyNumberFormat="1" applyFont="1" applyAlignment="1">
      <alignment horizontal="right" vertical="top" wrapText="1"/>
    </xf>
    <xf numFmtId="165" fontId="0" fillId="0" borderId="0" xfId="0" applyNumberFormat="1" applyFont="1" applyBorder="1" applyAlignment="1">
      <alignment horizontal="left" vertical="top"/>
    </xf>
    <xf numFmtId="0" fontId="0" fillId="0" borderId="0" xfId="0" applyFont="1" applyBorder="1" applyAlignment="1">
      <alignment horizontal="left" vertical="top"/>
    </xf>
    <xf numFmtId="0" fontId="11" fillId="0" borderId="0" xfId="0" applyFont="1" applyAlignment="1">
      <alignment horizontal="left" vertical="top" wrapText="1"/>
    </xf>
    <xf numFmtId="0" fontId="4" fillId="0" borderId="0" xfId="0" applyFont="1" applyAlignment="1">
      <alignment horizontal="right"/>
    </xf>
    <xf numFmtId="0" fontId="7" fillId="0" borderId="0" xfId="0" applyFont="1" applyAlignment="1">
      <alignment/>
    </xf>
    <xf numFmtId="0" fontId="4" fillId="0" borderId="0" xfId="0" applyFont="1" applyAlignment="1">
      <alignment/>
    </xf>
    <xf numFmtId="4" fontId="4" fillId="0" borderId="0" xfId="0" applyNumberFormat="1" applyFont="1" applyAlignment="1">
      <alignment/>
    </xf>
    <xf numFmtId="4" fontId="4" fillId="0" borderId="3" xfId="0" applyNumberFormat="1" applyFont="1" applyBorder="1" applyAlignment="1">
      <alignment/>
    </xf>
    <xf numFmtId="0" fontId="7" fillId="0" borderId="1" xfId="0" applyFont="1" applyBorder="1" applyAlignment="1">
      <alignment horizontal="center" vertical="top" wrapText="1"/>
    </xf>
    <xf numFmtId="4" fontId="4" fillId="0" borderId="1" xfId="0" applyNumberFormat="1" applyFont="1" applyBorder="1" applyAlignment="1">
      <alignment horizontal="center" vertical="top"/>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right" vertical="top" wrapText="1"/>
    </xf>
    <xf numFmtId="165" fontId="0" fillId="0" borderId="0" xfId="0" applyNumberFormat="1" applyFont="1" applyAlignment="1">
      <alignment horizontal="left" vertical="top"/>
    </xf>
    <xf numFmtId="0" fontId="0" fillId="0" borderId="0" xfId="0" applyFont="1" applyAlignment="1">
      <alignment horizontal="left" vertical="top"/>
    </xf>
    <xf numFmtId="4" fontId="12" fillId="0" borderId="0" xfId="0" applyNumberFormat="1" applyFont="1" applyAlignment="1" applyProtection="1">
      <alignment/>
      <protection/>
    </xf>
    <xf numFmtId="0" fontId="4" fillId="0" borderId="0" xfId="0" applyFont="1" applyAlignment="1">
      <alignment horizontal="left" vertical="top" wrapText="1"/>
    </xf>
    <xf numFmtId="4" fontId="4" fillId="0" borderId="0" xfId="0" applyNumberFormat="1" applyFont="1" applyBorder="1" applyAlignment="1">
      <alignment horizontal="right" vertical="top" wrapText="1"/>
    </xf>
    <xf numFmtId="4" fontId="4" fillId="0" borderId="3" xfId="0" applyNumberFormat="1" applyFont="1" applyBorder="1" applyAlignment="1">
      <alignment horizontal="righ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4" fontId="4" fillId="0" borderId="0" xfId="0" applyNumberFormat="1" applyFont="1" applyBorder="1" applyAlignment="1">
      <alignment horizontal="center" vertical="top"/>
    </xf>
    <xf numFmtId="4" fontId="4" fillId="0" borderId="0" xfId="0" applyNumberFormat="1" applyFont="1" applyBorder="1" applyAlignment="1">
      <alignment horizontal="center" vertical="top" wrapText="1"/>
    </xf>
    <xf numFmtId="4" fontId="12" fillId="0" borderId="0" xfId="0" applyNumberFormat="1" applyFont="1" applyAlignment="1">
      <alignment/>
    </xf>
    <xf numFmtId="166" fontId="12" fillId="0" borderId="0" xfId="24" applyFont="1" applyFill="1" applyBorder="1" applyAlignment="1" applyProtection="1">
      <alignment/>
      <protection/>
    </xf>
    <xf numFmtId="0" fontId="0" fillId="0" borderId="0" xfId="0" applyFont="1" applyAlignment="1">
      <alignment horizontal="left" vertical="top" wrapText="1"/>
    </xf>
    <xf numFmtId="0" fontId="7" fillId="0" borderId="0" xfId="0" applyFont="1" applyAlignment="1">
      <alignment horizontal="left" vertical="top" wrapText="1"/>
    </xf>
    <xf numFmtId="4" fontId="12" fillId="0" borderId="0" xfId="24" applyNumberFormat="1" applyFont="1" applyFill="1" applyBorder="1" applyAlignment="1" applyProtection="1">
      <alignment/>
      <protection/>
    </xf>
    <xf numFmtId="4" fontId="4" fillId="0" borderId="0" xfId="0" applyNumberFormat="1" applyFont="1" applyBorder="1" applyAlignment="1">
      <alignment/>
    </xf>
    <xf numFmtId="165" fontId="0" fillId="0" borderId="0" xfId="0" applyNumberFormat="1" applyFont="1" applyAlignment="1">
      <alignment horizontal="left" vertical="top" wrapText="1"/>
    </xf>
    <xf numFmtId="0" fontId="4" fillId="0" borderId="0" xfId="0" applyFont="1" applyBorder="1" applyAlignment="1">
      <alignment/>
    </xf>
    <xf numFmtId="4" fontId="4" fillId="0" borderId="0" xfId="0" applyNumberFormat="1" applyFont="1" applyBorder="1" applyAlignment="1">
      <alignment horizontal="right" vertical="top"/>
    </xf>
    <xf numFmtId="166" fontId="13" fillId="0" borderId="0" xfId="24" applyFont="1" applyFill="1" applyBorder="1" applyAlignment="1" applyProtection="1">
      <alignment/>
      <protection/>
    </xf>
    <xf numFmtId="0" fontId="4" fillId="0" borderId="0" xfId="0" applyFont="1" applyAlignment="1">
      <alignment horizontal="right" vertical="top" wrapText="1"/>
    </xf>
    <xf numFmtId="0" fontId="14" fillId="0" borderId="0" xfId="0" applyFont="1" applyAlignment="1">
      <alignment horizontal="center" vertical="top" wrapText="1"/>
    </xf>
    <xf numFmtId="0" fontId="15" fillId="0" borderId="0" xfId="0" applyFont="1" applyAlignment="1">
      <alignment horizontal="left" vertical="top" wrapText="1"/>
    </xf>
    <xf numFmtId="4" fontId="15" fillId="0" borderId="0" xfId="0" applyNumberFormat="1" applyFont="1" applyAlignment="1">
      <alignment horizontal="right" vertical="top"/>
    </xf>
    <xf numFmtId="4" fontId="15" fillId="0" borderId="0" xfId="0" applyNumberFormat="1" applyFont="1" applyAlignment="1">
      <alignment horizontal="right" vertical="top" wrapText="1"/>
    </xf>
    <xf numFmtId="4" fontId="15" fillId="0" borderId="0" xfId="0" applyNumberFormat="1" applyFont="1" applyBorder="1" applyAlignment="1">
      <alignment horizontal="right" vertical="top" wrapText="1"/>
    </xf>
    <xf numFmtId="165" fontId="16" fillId="0" borderId="0" xfId="0" applyNumberFormat="1" applyFont="1" applyAlignment="1">
      <alignment/>
    </xf>
    <xf numFmtId="0" fontId="16" fillId="0" borderId="0" xfId="0" applyFont="1" applyAlignment="1">
      <alignment/>
    </xf>
    <xf numFmtId="165" fontId="4" fillId="0" borderId="0" xfId="0" applyNumberFormat="1" applyFont="1" applyAlignment="1">
      <alignment horizontal="right" vertical="top" wrapText="1"/>
    </xf>
    <xf numFmtId="165" fontId="4" fillId="0" borderId="0" xfId="0" applyNumberFormat="1" applyFont="1" applyBorder="1" applyAlignment="1">
      <alignment horizontal="right" vertical="top" wrapText="1"/>
    </xf>
    <xf numFmtId="0" fontId="7" fillId="0" borderId="0" xfId="0" applyFont="1" applyAlignment="1">
      <alignment horizontal="center" vertical="top"/>
    </xf>
    <xf numFmtId="4" fontId="7" fillId="0" borderId="0" xfId="0" applyNumberFormat="1" applyFont="1" applyAlignment="1">
      <alignment horizontal="center"/>
    </xf>
    <xf numFmtId="165" fontId="7" fillId="0" borderId="0" xfId="0" applyNumberFormat="1" applyFont="1" applyAlignment="1">
      <alignment horizontal="center"/>
    </xf>
    <xf numFmtId="165" fontId="7" fillId="0" borderId="0" xfId="0" applyNumberFormat="1" applyFont="1" applyAlignment="1">
      <alignment horizontal="right"/>
    </xf>
    <xf numFmtId="0" fontId="4" fillId="0" borderId="0" xfId="0" applyFont="1" applyAlignment="1">
      <alignment horizontal="center" vertical="top"/>
    </xf>
    <xf numFmtId="4" fontId="4" fillId="0" borderId="0" xfId="0" applyNumberFormat="1" applyFont="1" applyAlignment="1">
      <alignment horizontal="right"/>
    </xf>
    <xf numFmtId="165" fontId="4" fillId="0" borderId="0" xfId="0" applyNumberFormat="1" applyFont="1" applyAlignment="1">
      <alignment horizontal="right"/>
    </xf>
    <xf numFmtId="4" fontId="4" fillId="0" borderId="0" xfId="0" applyNumberFormat="1" applyFont="1" applyAlignment="1">
      <alignment horizontal="center"/>
    </xf>
    <xf numFmtId="165" fontId="4" fillId="0" borderId="0" xfId="0" applyNumberFormat="1" applyFont="1" applyAlignment="1">
      <alignment horizontal="center"/>
    </xf>
    <xf numFmtId="0" fontId="11" fillId="0" borderId="0" xfId="0" applyFont="1" applyAlignment="1">
      <alignment/>
    </xf>
    <xf numFmtId="0" fontId="7" fillId="0" borderId="0" xfId="0" applyFont="1" applyAlignment="1">
      <alignment horizontal="left"/>
    </xf>
    <xf numFmtId="4" fontId="7" fillId="0" borderId="1" xfId="0" applyNumberFormat="1" applyFont="1" applyBorder="1" applyAlignment="1">
      <alignment horizontal="center"/>
    </xf>
    <xf numFmtId="4" fontId="4" fillId="0" borderId="0" xfId="0" applyNumberFormat="1" applyFont="1" applyBorder="1" applyAlignment="1">
      <alignment horizontal="right"/>
    </xf>
    <xf numFmtId="4" fontId="4" fillId="0" borderId="3" xfId="0" applyNumberFormat="1" applyFont="1" applyBorder="1" applyAlignment="1">
      <alignment horizontal="right"/>
    </xf>
    <xf numFmtId="4" fontId="4" fillId="0" borderId="1" xfId="0" applyNumberFormat="1" applyFont="1" applyBorder="1" applyAlignment="1">
      <alignment horizontal="right"/>
    </xf>
    <xf numFmtId="4" fontId="7" fillId="0" borderId="0" xfId="0" applyNumberFormat="1" applyFont="1" applyAlignment="1">
      <alignment horizontal="center" vertical="top" wrapText="1"/>
    </xf>
    <xf numFmtId="0" fontId="7" fillId="0" borderId="0" xfId="0" applyFont="1" applyAlignment="1">
      <alignment vertical="top"/>
    </xf>
    <xf numFmtId="4" fontId="7" fillId="0" borderId="0" xfId="0" applyNumberFormat="1" applyFont="1" applyAlignment="1">
      <alignment/>
    </xf>
    <xf numFmtId="165" fontId="7" fillId="0" borderId="0" xfId="0" applyNumberFormat="1" applyFont="1" applyAlignment="1">
      <alignment horizontal="right" vertical="top" wrapText="1"/>
    </xf>
    <xf numFmtId="165" fontId="4" fillId="0" borderId="0" xfId="0" applyNumberFormat="1" applyFont="1" applyBorder="1" applyAlignment="1">
      <alignment horizontal="right"/>
    </xf>
    <xf numFmtId="0" fontId="0" fillId="0" borderId="0" xfId="0" applyFont="1" applyAlignment="1">
      <alignment horizontal="center"/>
    </xf>
    <xf numFmtId="164" fontId="0" fillId="0" borderId="0" xfId="0" applyNumberFormat="1" applyFont="1" applyAlignment="1">
      <alignment/>
    </xf>
    <xf numFmtId="49" fontId="0" fillId="0" borderId="0" xfId="20" applyFont="1" applyAlignment="1">
      <alignment horizontal="center" vertical="top"/>
    </xf>
    <xf numFmtId="49" fontId="2" fillId="0" borderId="0" xfId="20" applyFont="1" applyAlignment="1">
      <alignment horizontal="left" vertical="top" wrapText="1"/>
    </xf>
    <xf numFmtId="164" fontId="0" fillId="0" borderId="0" xfId="0" applyNumberFormat="1" applyFont="1" applyAlignment="1">
      <alignment horizontal="left" vertical="top"/>
    </xf>
    <xf numFmtId="0" fontId="4" fillId="0" borderId="0" xfId="0" applyFont="1" applyAlignment="1">
      <alignment horizontal="center"/>
    </xf>
    <xf numFmtId="4" fontId="12" fillId="0" borderId="0" xfId="0" applyNumberFormat="1" applyFont="1" applyAlignment="1" applyProtection="1">
      <alignment/>
      <protection/>
    </xf>
    <xf numFmtId="164" fontId="12" fillId="0" borderId="0" xfId="0" applyNumberFormat="1" applyFont="1" applyAlignment="1" applyProtection="1">
      <alignment/>
      <protection/>
    </xf>
    <xf numFmtId="164" fontId="12" fillId="0" borderId="0" xfId="0" applyNumberFormat="1" applyFont="1" applyAlignment="1">
      <alignment/>
    </xf>
    <xf numFmtId="164" fontId="12" fillId="0" borderId="0" xfId="0" applyNumberFormat="1" applyFont="1" applyAlignment="1">
      <alignment/>
    </xf>
    <xf numFmtId="164" fontId="4" fillId="0" borderId="0" xfId="0" applyNumberFormat="1" applyFont="1" applyAlignment="1">
      <alignment/>
    </xf>
    <xf numFmtId="164" fontId="4" fillId="0" borderId="0" xfId="0" applyNumberFormat="1" applyFont="1" applyBorder="1" applyAlignment="1">
      <alignment/>
    </xf>
    <xf numFmtId="0" fontId="4" fillId="0" borderId="3" xfId="0" applyFont="1" applyBorder="1" applyAlignment="1">
      <alignment/>
    </xf>
    <xf numFmtId="164" fontId="4" fillId="0" borderId="3" xfId="0" applyNumberFormat="1" applyFont="1" applyBorder="1" applyAlignment="1">
      <alignment/>
    </xf>
    <xf numFmtId="0" fontId="4" fillId="0" borderId="1" xfId="0" applyFont="1" applyBorder="1" applyAlignment="1">
      <alignment/>
    </xf>
    <xf numFmtId="0" fontId="0" fillId="0" borderId="1" xfId="0" applyBorder="1" applyAlignment="1">
      <alignment/>
    </xf>
    <xf numFmtId="4" fontId="4" fillId="0" borderId="1" xfId="0" applyNumberFormat="1" applyFont="1" applyBorder="1" applyAlignment="1">
      <alignment/>
    </xf>
    <xf numFmtId="164" fontId="4" fillId="0" borderId="1" xfId="0" applyNumberFormat="1" applyFont="1" applyBorder="1" applyAlignment="1">
      <alignment/>
    </xf>
    <xf numFmtId="164" fontId="4" fillId="0" borderId="0" xfId="0" applyNumberFormat="1" applyFont="1" applyAlignment="1">
      <alignment horizontal="right"/>
    </xf>
    <xf numFmtId="1" fontId="12" fillId="0" borderId="0" xfId="0" applyNumberFormat="1" applyFont="1" applyAlignment="1">
      <alignment horizontal="center"/>
    </xf>
    <xf numFmtId="4" fontId="12" fillId="0" borderId="0" xfId="0" applyNumberFormat="1" applyFont="1" applyAlignment="1">
      <alignment wrapText="1"/>
    </xf>
    <xf numFmtId="4" fontId="12" fillId="0" borderId="0" xfId="0" applyNumberFormat="1" applyFont="1" applyAlignment="1">
      <alignment/>
    </xf>
    <xf numFmtId="164" fontId="0" fillId="0" borderId="0" xfId="0" applyNumberFormat="1" applyFont="1" applyAlignment="1">
      <alignment horizontal="left" vertical="top" wrapText="1"/>
    </xf>
    <xf numFmtId="4" fontId="12" fillId="0" borderId="0" xfId="0" applyNumberFormat="1" applyFont="1" applyAlignment="1" applyProtection="1">
      <alignment horizontal="left" wrapText="1"/>
      <protection/>
    </xf>
    <xf numFmtId="0" fontId="12" fillId="0" borderId="0" xfId="0" applyFont="1" applyAlignment="1">
      <alignment wrapText="1"/>
    </xf>
    <xf numFmtId="167" fontId="12" fillId="0" borderId="0" xfId="0" applyNumberFormat="1" applyFont="1" applyAlignment="1">
      <alignment/>
    </xf>
    <xf numFmtId="164" fontId="12" fillId="0" borderId="0" xfId="24" applyNumberFormat="1" applyFont="1" applyFill="1" applyBorder="1" applyAlignment="1" applyProtection="1">
      <alignment/>
      <protection/>
    </xf>
    <xf numFmtId="164" fontId="4" fillId="0" borderId="0" xfId="0" applyNumberFormat="1" applyFont="1" applyAlignment="1">
      <alignment horizontal="right" vertical="top" wrapText="1"/>
    </xf>
    <xf numFmtId="164" fontId="4" fillId="0" borderId="3" xfId="0" applyNumberFormat="1" applyFont="1" applyBorder="1" applyAlignment="1">
      <alignment horizontal="right" vertical="top" wrapText="1"/>
    </xf>
    <xf numFmtId="0" fontId="4"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164" fontId="13" fillId="0" borderId="0" xfId="24" applyNumberFormat="1" applyFont="1" applyFill="1" applyBorder="1" applyAlignment="1" applyProtection="1">
      <alignment/>
      <protection/>
    </xf>
    <xf numFmtId="164" fontId="4" fillId="0" borderId="0" xfId="0" applyNumberFormat="1" applyFont="1" applyBorder="1" applyAlignment="1">
      <alignment horizontal="right" vertical="top" wrapText="1"/>
    </xf>
    <xf numFmtId="0" fontId="4" fillId="0" borderId="0" xfId="0" applyFont="1" applyAlignment="1">
      <alignment horizontal="left" vertical="top"/>
    </xf>
    <xf numFmtId="164" fontId="0" fillId="0" borderId="1" xfId="0" applyNumberFormat="1" applyFont="1" applyBorder="1" applyAlignment="1">
      <alignment/>
    </xf>
    <xf numFmtId="49" fontId="0" fillId="0" borderId="0" xfId="20" applyFont="1" applyAlignment="1">
      <alignment horizontal="left" vertical="top"/>
    </xf>
    <xf numFmtId="1" fontId="5" fillId="0" borderId="0" xfId="0" applyNumberFormat="1" applyFont="1" applyAlignment="1">
      <alignment horizontal="left" vertical="top"/>
    </xf>
    <xf numFmtId="49" fontId="5" fillId="0" borderId="0" xfId="0" applyNumberFormat="1" applyFont="1" applyAlignment="1">
      <alignment horizontal="left" vertical="top" wrapText="1"/>
    </xf>
    <xf numFmtId="0" fontId="1" fillId="0" borderId="0" xfId="0" applyFont="1" applyAlignment="1">
      <alignment horizontal="left" vertical="top"/>
    </xf>
    <xf numFmtId="1" fontId="12" fillId="0" borderId="0" xfId="0" applyNumberFormat="1" applyFont="1" applyAlignment="1">
      <alignment horizontal="left"/>
    </xf>
    <xf numFmtId="4" fontId="12" fillId="0" borderId="0" xfId="0" applyNumberFormat="1" applyFont="1" applyAlignment="1">
      <alignment horizontal="right"/>
    </xf>
    <xf numFmtId="0" fontId="12" fillId="0" borderId="0" xfId="0" applyFont="1" applyAlignment="1">
      <alignment/>
    </xf>
    <xf numFmtId="4" fontId="17" fillId="0" borderId="0" xfId="0" applyNumberFormat="1" applyFont="1" applyAlignment="1" applyProtection="1">
      <alignment horizontal="left" wrapText="1"/>
      <protection/>
    </xf>
    <xf numFmtId="0" fontId="12" fillId="0" borderId="2" xfId="0" applyFont="1" applyBorder="1" applyAlignment="1">
      <alignment/>
    </xf>
    <xf numFmtId="0" fontId="12" fillId="0" borderId="2" xfId="0" applyFont="1" applyBorder="1" applyAlignment="1">
      <alignment wrapText="1"/>
    </xf>
    <xf numFmtId="167" fontId="12" fillId="0" borderId="2" xfId="0" applyNumberFormat="1" applyFont="1" applyBorder="1" applyAlignment="1">
      <alignment/>
    </xf>
    <xf numFmtId="166" fontId="12" fillId="0" borderId="2" xfId="24" applyFont="1" applyFill="1" applyBorder="1" applyAlignment="1" applyProtection="1">
      <alignment/>
      <protection/>
    </xf>
    <xf numFmtId="0" fontId="0" fillId="0" borderId="2" xfId="0" applyBorder="1" applyAlignment="1">
      <alignment/>
    </xf>
    <xf numFmtId="0" fontId="13" fillId="0" borderId="0" xfId="0" applyFont="1" applyAlignment="1">
      <alignment horizontal="left"/>
    </xf>
    <xf numFmtId="1" fontId="1" fillId="0" borderId="0" xfId="0" applyNumberFormat="1" applyFont="1" applyAlignment="1">
      <alignment horizontal="left" vertical="top"/>
    </xf>
    <xf numFmtId="49" fontId="1" fillId="0" borderId="0" xfId="0" applyNumberFormat="1" applyFont="1" applyAlignment="1">
      <alignment horizontal="left" vertical="top" wrapText="1"/>
    </xf>
    <xf numFmtId="0" fontId="1" fillId="0" borderId="0" xfId="0" applyFont="1" applyAlignment="1">
      <alignment horizontal="left" vertical="top" wrapText="1"/>
    </xf>
    <xf numFmtId="9" fontId="1" fillId="0" borderId="0" xfId="0" applyNumberFormat="1" applyFont="1" applyAlignment="1">
      <alignment horizontal="left" vertical="top" wrapText="1"/>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0" fillId="0" borderId="0" xfId="20" applyFont="1" applyAlignment="1">
      <alignment/>
    </xf>
    <xf numFmtId="0" fontId="5" fillId="0" borderId="0" xfId="0" applyFont="1" applyAlignment="1">
      <alignment horizontal="left" indent="1"/>
    </xf>
    <xf numFmtId="165" fontId="0" fillId="0" borderId="0" xfId="0" applyNumberFormat="1" applyFont="1" applyAlignment="1">
      <alignment horizontal="right" vertical="top"/>
    </xf>
    <xf numFmtId="49" fontId="5" fillId="0" borderId="0" xfId="0" applyNumberFormat="1" applyFont="1" applyAlignment="1">
      <alignment horizontal="left" vertical="top"/>
    </xf>
    <xf numFmtId="49" fontId="1" fillId="0" borderId="0" xfId="0" applyNumberFormat="1" applyFont="1" applyAlignment="1">
      <alignment horizontal="left" vertical="top"/>
    </xf>
    <xf numFmtId="4" fontId="18" fillId="0" borderId="0" xfId="0" applyNumberFormat="1" applyFont="1" applyBorder="1" applyAlignment="1">
      <alignment/>
    </xf>
    <xf numFmtId="168" fontId="18" fillId="0" borderId="0" xfId="0" applyNumberFormat="1" applyFont="1" applyAlignment="1">
      <alignment/>
    </xf>
    <xf numFmtId="49" fontId="1" fillId="0" borderId="0" xfId="16" applyNumberFormat="1" applyFont="1" applyFill="1" applyBorder="1" applyAlignment="1" applyProtection="1">
      <alignment horizontal="left" vertical="top" wrapText="1"/>
      <protection locked="0"/>
    </xf>
    <xf numFmtId="1" fontId="0" fillId="0" borderId="0" xfId="16" applyNumberFormat="1" applyFont="1" applyFill="1" applyBorder="1" applyAlignment="1" applyProtection="1">
      <alignment horizontal="left" vertical="top"/>
      <protection locked="0"/>
    </xf>
    <xf numFmtId="49" fontId="1" fillId="0" borderId="0" xfId="16" applyNumberFormat="1" applyFont="1" applyFill="1" applyBorder="1" applyAlignment="1" applyProtection="1">
      <alignment horizontal="left" vertical="top" wrapText="1" indent="1"/>
      <protection locked="0"/>
    </xf>
    <xf numFmtId="165" fontId="0" fillId="0" borderId="0" xfId="0" applyNumberFormat="1" applyFont="1" applyAlignment="1">
      <alignment horizontal="right" vertical="top" wrapText="1"/>
    </xf>
    <xf numFmtId="1" fontId="1" fillId="0" borderId="3" xfId="0" applyNumberFormat="1" applyFont="1" applyBorder="1" applyAlignment="1">
      <alignment horizontal="left" vertical="top"/>
    </xf>
    <xf numFmtId="1"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1" fontId="1" fillId="0" borderId="0" xfId="0" applyNumberFormat="1" applyFont="1" applyBorder="1" applyAlignment="1">
      <alignment horizontal="left" vertical="top"/>
    </xf>
    <xf numFmtId="1" fontId="1" fillId="0" borderId="0" xfId="0" applyNumberFormat="1" applyFont="1" applyBorder="1" applyAlignment="1">
      <alignment horizontal="left" vertical="top" wrapText="1"/>
    </xf>
    <xf numFmtId="165" fontId="0" fillId="0" borderId="1" xfId="0" applyNumberFormat="1" applyFont="1" applyBorder="1" applyAlignment="1">
      <alignment horizontal="left" vertical="top" wrapText="1"/>
    </xf>
    <xf numFmtId="165" fontId="0" fillId="0" borderId="1" xfId="0" applyNumberFormat="1" applyFont="1" applyBorder="1" applyAlignment="1">
      <alignment horizontal="right" vertical="top" wrapText="1"/>
    </xf>
    <xf numFmtId="3" fontId="1" fillId="0" borderId="0" xfId="0" applyNumberFormat="1" applyFont="1" applyAlignment="1">
      <alignment horizontal="left" vertical="top" wrapText="1"/>
    </xf>
    <xf numFmtId="4" fontId="18" fillId="0" borderId="0" xfId="0" applyNumberFormat="1" applyFont="1" applyAlignment="1">
      <alignment/>
    </xf>
    <xf numFmtId="0" fontId="18" fillId="0" borderId="0" xfId="0" applyFont="1" applyAlignment="1">
      <alignment/>
    </xf>
    <xf numFmtId="0" fontId="5" fillId="0" borderId="0" xfId="0" applyFont="1" applyBorder="1" applyAlignment="1">
      <alignment horizontal="left" vertical="top" wrapText="1"/>
    </xf>
    <xf numFmtId="168" fontId="18" fillId="0" borderId="3" xfId="0" applyNumberFormat="1" applyFont="1" applyBorder="1" applyAlignment="1">
      <alignment/>
    </xf>
    <xf numFmtId="168" fontId="18" fillId="0" borderId="0" xfId="0" applyNumberFormat="1" applyFont="1" applyBorder="1" applyAlignment="1">
      <alignment/>
    </xf>
    <xf numFmtId="9" fontId="1" fillId="0" borderId="0" xfId="0" applyNumberFormat="1" applyFont="1" applyAlignment="1">
      <alignment horizontal="left" vertical="top"/>
    </xf>
    <xf numFmtId="0" fontId="0" fillId="0" borderId="1" xfId="0" applyFont="1" applyBorder="1" applyAlignment="1">
      <alignment horizontal="left" vertical="top"/>
    </xf>
    <xf numFmtId="165" fontId="0" fillId="0" borderId="1" xfId="0" applyNumberFormat="1" applyFont="1" applyBorder="1" applyAlignment="1">
      <alignment horizontal="left" vertical="top"/>
    </xf>
    <xf numFmtId="165" fontId="0" fillId="0" borderId="1" xfId="0" applyNumberFormat="1" applyFont="1" applyBorder="1" applyAlignment="1">
      <alignment horizontal="right" vertical="top"/>
    </xf>
    <xf numFmtId="49" fontId="1" fillId="0" borderId="4" xfId="0" applyNumberFormat="1" applyFont="1" applyBorder="1" applyAlignment="1">
      <alignment horizontal="left" vertical="top"/>
    </xf>
    <xf numFmtId="0" fontId="0" fillId="0" borderId="5" xfId="0" applyFont="1" applyBorder="1" applyAlignment="1">
      <alignment/>
    </xf>
    <xf numFmtId="165" fontId="0" fillId="0" borderId="5" xfId="0" applyNumberFormat="1" applyFont="1" applyBorder="1" applyAlignment="1">
      <alignment/>
    </xf>
    <xf numFmtId="165" fontId="0" fillId="0" borderId="5" xfId="0" applyNumberFormat="1" applyFont="1" applyBorder="1" applyAlignment="1">
      <alignment horizontal="right"/>
    </xf>
    <xf numFmtId="0" fontId="13" fillId="0" borderId="0" xfId="0" applyFont="1" applyAlignment="1">
      <alignment horizontal="left" indent="1"/>
    </xf>
    <xf numFmtId="1" fontId="1" fillId="0" borderId="0" xfId="0" applyNumberFormat="1" applyFont="1" applyAlignment="1">
      <alignment/>
    </xf>
    <xf numFmtId="49" fontId="1" fillId="0" borderId="0" xfId="0" applyNumberFormat="1" applyFont="1" applyAlignment="1">
      <alignment wrapText="1"/>
    </xf>
    <xf numFmtId="0" fontId="1" fillId="0" borderId="0" xfId="0" applyFont="1" applyAlignment="1">
      <alignment/>
    </xf>
    <xf numFmtId="49" fontId="1" fillId="0" borderId="0" xfId="0" applyNumberFormat="1" applyFont="1" applyAlignment="1">
      <alignment/>
    </xf>
    <xf numFmtId="49" fontId="1" fillId="0" borderId="0" xfId="0" applyNumberFormat="1" applyFont="1" applyAlignment="1">
      <alignment horizontal="left" wrapText="1"/>
    </xf>
    <xf numFmtId="1" fontId="1" fillId="0" borderId="3" xfId="0" applyNumberFormat="1" applyFont="1" applyBorder="1" applyAlignment="1">
      <alignment/>
    </xf>
    <xf numFmtId="1" fontId="1" fillId="0" borderId="3" xfId="0" applyNumberFormat="1" applyFont="1" applyBorder="1" applyAlignment="1">
      <alignment horizontal="left" wrapText="1"/>
    </xf>
    <xf numFmtId="0" fontId="1" fillId="0" borderId="3" xfId="0" applyFont="1" applyBorder="1" applyAlignment="1">
      <alignment/>
    </xf>
    <xf numFmtId="49" fontId="1" fillId="0" borderId="3" xfId="0" applyNumberFormat="1" applyFont="1" applyBorder="1" applyAlignment="1">
      <alignment/>
    </xf>
    <xf numFmtId="165" fontId="1" fillId="0" borderId="3" xfId="0" applyFont="1" applyBorder="1" applyAlignment="1">
      <alignment/>
    </xf>
    <xf numFmtId="1" fontId="5" fillId="0" borderId="0" xfId="0" applyNumberFormat="1" applyFont="1" applyAlignment="1">
      <alignment/>
    </xf>
    <xf numFmtId="49" fontId="5"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1" fontId="1" fillId="0" borderId="3" xfId="0" applyNumberFormat="1" applyFont="1" applyBorder="1" applyAlignment="1">
      <alignment wrapText="1"/>
    </xf>
    <xf numFmtId="3" fontId="1" fillId="0" borderId="0" xfId="0" applyNumberFormat="1" applyFont="1" applyAlignment="1">
      <alignment/>
    </xf>
    <xf numFmtId="9" fontId="1" fillId="0" borderId="0" xfId="0" applyNumberFormat="1" applyFont="1" applyAlignment="1">
      <alignment/>
    </xf>
    <xf numFmtId="1" fontId="1"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xf>
    <xf numFmtId="0" fontId="5" fillId="0" borderId="0" xfId="0" applyFont="1" applyBorder="1" applyAlignment="1">
      <alignment/>
    </xf>
    <xf numFmtId="49" fontId="5" fillId="0" borderId="0" xfId="0" applyNumberFormat="1" applyFont="1" applyBorder="1" applyAlignment="1">
      <alignment/>
    </xf>
    <xf numFmtId="1" fontId="1" fillId="0" borderId="0" xfId="0" applyNumberFormat="1" applyFont="1" applyBorder="1" applyAlignment="1">
      <alignment wrapText="1"/>
    </xf>
    <xf numFmtId="0" fontId="4" fillId="0" borderId="0" xfId="0" applyFont="1" applyAlignment="1">
      <alignment/>
    </xf>
    <xf numFmtId="169" fontId="21" fillId="0" borderId="0" xfId="0" applyNumberFormat="1" applyFont="1" applyAlignment="1">
      <alignment horizontal="left"/>
    </xf>
    <xf numFmtId="0" fontId="21" fillId="0" borderId="0" xfId="0" applyFont="1" applyAlignment="1">
      <alignment/>
    </xf>
    <xf numFmtId="0" fontId="11" fillId="0" borderId="0" xfId="0" applyFont="1" applyAlignment="1">
      <alignment horizontal="left"/>
    </xf>
    <xf numFmtId="2" fontId="4" fillId="0" borderId="0" xfId="0" applyNumberFormat="1" applyFont="1" applyAlignment="1">
      <alignment horizontal="right"/>
    </xf>
    <xf numFmtId="0" fontId="4" fillId="0" borderId="0" xfId="0" applyFont="1" applyAlignment="1">
      <alignment horizontal="left"/>
    </xf>
    <xf numFmtId="49" fontId="4" fillId="0" borderId="0" xfId="0" applyNumberFormat="1" applyFont="1" applyAlignment="1">
      <alignment wrapText="1"/>
    </xf>
    <xf numFmtId="49" fontId="0" fillId="0" borderId="0" xfId="0" applyNumberFormat="1" applyFont="1" applyAlignment="1">
      <alignment wrapText="1"/>
    </xf>
    <xf numFmtId="0" fontId="22" fillId="0" borderId="0" xfId="0" applyFont="1" applyAlignment="1">
      <alignment horizontal="left" vertical="top"/>
    </xf>
    <xf numFmtId="0" fontId="22"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Font="1" applyAlignment="1" applyProtection="1">
      <alignment horizontal="justify" wrapText="1"/>
      <protection/>
    </xf>
    <xf numFmtId="0" fontId="22" fillId="0" borderId="0" xfId="0" applyFont="1" applyAlignment="1">
      <alignment horizontal="right"/>
    </xf>
    <xf numFmtId="0" fontId="23" fillId="0" borderId="0" xfId="0" applyFont="1" applyAlignment="1">
      <alignment horizontal="left"/>
    </xf>
    <xf numFmtId="49" fontId="22" fillId="0" borderId="0" xfId="0" applyNumberFormat="1" applyFont="1" applyAlignment="1">
      <alignment wrapText="1"/>
    </xf>
    <xf numFmtId="0" fontId="4" fillId="0" borderId="0" xfId="0" applyFont="1" applyAlignment="1">
      <alignment wrapText="1"/>
    </xf>
    <xf numFmtId="49" fontId="4" fillId="0" borderId="0" xfId="0" applyNumberFormat="1" applyFont="1" applyAlignment="1">
      <alignment vertical="top" wrapText="1"/>
    </xf>
    <xf numFmtId="9" fontId="4" fillId="0" borderId="0" xfId="0" applyNumberFormat="1" applyFont="1" applyAlignment="1">
      <alignment horizontal="center"/>
    </xf>
    <xf numFmtId="9" fontId="4" fillId="0" borderId="0" xfId="0" applyNumberFormat="1" applyFont="1" applyAlignment="1">
      <alignment horizontal="right"/>
    </xf>
    <xf numFmtId="49" fontId="4" fillId="0" borderId="0" xfId="0" applyNumberFormat="1" applyFont="1" applyBorder="1" applyAlignment="1">
      <alignment wrapText="1"/>
    </xf>
    <xf numFmtId="0" fontId="4" fillId="0" borderId="0" xfId="0" applyFont="1" applyBorder="1" applyAlignment="1">
      <alignment/>
    </xf>
    <xf numFmtId="9" fontId="4" fillId="0" borderId="0" xfId="0" applyNumberFormat="1" applyFont="1" applyBorder="1" applyAlignment="1">
      <alignment horizontal="center"/>
    </xf>
    <xf numFmtId="9" fontId="4" fillId="0" borderId="0" xfId="0" applyNumberFormat="1" applyFont="1" applyBorder="1" applyAlignment="1">
      <alignment horizontal="right"/>
    </xf>
    <xf numFmtId="2" fontId="7" fillId="0" borderId="0" xfId="0" applyNumberFormat="1" applyFont="1" applyBorder="1" applyAlignment="1">
      <alignment horizontal="right"/>
    </xf>
    <xf numFmtId="49" fontId="22" fillId="0" borderId="0" xfId="0" applyNumberFormat="1" applyFont="1" applyBorder="1" applyAlignment="1">
      <alignment wrapText="1"/>
    </xf>
    <xf numFmtId="9" fontId="22" fillId="0" borderId="0" xfId="0" applyNumberFormat="1" applyFont="1" applyBorder="1" applyAlignment="1">
      <alignment/>
    </xf>
    <xf numFmtId="9" fontId="22" fillId="0" borderId="0" xfId="0" applyNumberFormat="1" applyFont="1" applyAlignment="1">
      <alignment horizontal="center"/>
    </xf>
    <xf numFmtId="0" fontId="25" fillId="0" borderId="0" xfId="0" applyFont="1" applyAlignment="1">
      <alignment/>
    </xf>
    <xf numFmtId="0" fontId="25" fillId="0" borderId="0" xfId="0" applyFont="1" applyAlignment="1">
      <alignment horizontal="center"/>
    </xf>
    <xf numFmtId="0" fontId="25" fillId="0" borderId="0" xfId="0" applyFont="1" applyAlignment="1">
      <alignment horizontal="right"/>
    </xf>
    <xf numFmtId="2" fontId="25" fillId="0" borderId="0" xfId="0" applyNumberFormat="1" applyFont="1" applyAlignment="1">
      <alignment horizontal="right"/>
    </xf>
    <xf numFmtId="0" fontId="26" fillId="0" borderId="0" xfId="0" applyFont="1" applyAlignment="1">
      <alignment horizontal="center"/>
    </xf>
    <xf numFmtId="0" fontId="25" fillId="0" borderId="0" xfId="0" applyFont="1" applyAlignment="1">
      <alignment/>
    </xf>
    <xf numFmtId="49" fontId="27" fillId="0" borderId="0" xfId="0" applyNumberFormat="1" applyFont="1" applyAlignment="1">
      <alignment wrapText="1"/>
    </xf>
    <xf numFmtId="49" fontId="28" fillId="0" borderId="0" xfId="0" applyNumberFormat="1" applyFont="1" applyAlignment="1">
      <alignment wrapText="1"/>
    </xf>
    <xf numFmtId="2" fontId="4" fillId="0" borderId="0" xfId="0" applyNumberFormat="1" applyFont="1" applyBorder="1" applyAlignment="1">
      <alignment horizontal="right"/>
    </xf>
    <xf numFmtId="2" fontId="7" fillId="0" borderId="0" xfId="0" applyNumberFormat="1" applyFont="1" applyAlignment="1">
      <alignment horizontal="right"/>
    </xf>
    <xf numFmtId="0" fontId="22" fillId="0" borderId="0" xfId="0" applyFont="1" applyAlignment="1">
      <alignment horizontal="left"/>
    </xf>
    <xf numFmtId="0" fontId="4" fillId="0" borderId="0" xfId="0" applyFont="1" applyAlignment="1">
      <alignment vertical="top"/>
    </xf>
    <xf numFmtId="0" fontId="11" fillId="0" borderId="0" xfId="0" applyFont="1" applyAlignment="1">
      <alignment horizontal="left" vertical="top"/>
    </xf>
    <xf numFmtId="49" fontId="11" fillId="0" borderId="0" xfId="0" applyNumberFormat="1" applyFont="1" applyBorder="1" applyAlignment="1">
      <alignment wrapText="1"/>
    </xf>
    <xf numFmtId="49" fontId="25" fillId="0" borderId="0" xfId="0" applyNumberFormat="1" applyFont="1" applyBorder="1" applyAlignment="1">
      <alignment wrapText="1"/>
    </xf>
    <xf numFmtId="49" fontId="0" fillId="0" borderId="0" xfId="0" applyNumberFormat="1" applyFont="1" applyAlignment="1">
      <alignment vertical="top" wrapText="1"/>
    </xf>
    <xf numFmtId="0" fontId="4" fillId="0" borderId="0" xfId="0" applyFont="1" applyBorder="1" applyAlignment="1">
      <alignment horizontal="left"/>
    </xf>
    <xf numFmtId="4" fontId="4" fillId="0" borderId="0" xfId="0" applyNumberFormat="1" applyFont="1" applyFill="1" applyAlignment="1" applyProtection="1">
      <alignment wrapText="1"/>
      <protection/>
    </xf>
    <xf numFmtId="49" fontId="22" fillId="0" borderId="0" xfId="0" applyNumberFormat="1"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0" fillId="0" borderId="0" xfId="0" applyFont="1" applyBorder="1" applyAlignment="1" applyProtection="1">
      <alignment horizontal="left" vertical="top"/>
      <protection/>
    </xf>
    <xf numFmtId="0" fontId="0" fillId="0" borderId="0" xfId="0" applyFont="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horizontal="justify"/>
      <protection/>
    </xf>
    <xf numFmtId="0" fontId="0" fillId="0" borderId="0" xfId="0" applyFont="1" applyAlignment="1" applyProtection="1">
      <alignment/>
      <protection/>
    </xf>
    <xf numFmtId="0" fontId="0" fillId="0" borderId="0" xfId="0" applyFont="1" applyAlignment="1" applyProtection="1">
      <alignment/>
      <protection/>
    </xf>
    <xf numFmtId="2" fontId="22" fillId="0" borderId="0" xfId="0" applyNumberFormat="1" applyFont="1" applyAlignment="1">
      <alignment horizontal="center"/>
    </xf>
    <xf numFmtId="4" fontId="0" fillId="0" borderId="0" xfId="0" applyNumberFormat="1" applyAlignment="1">
      <alignment/>
    </xf>
    <xf numFmtId="4" fontId="0" fillId="0" borderId="0" xfId="0" applyNumberFormat="1" applyFont="1" applyBorder="1" applyAlignment="1">
      <alignment horizontal="left" vertical="top"/>
    </xf>
    <xf numFmtId="0" fontId="13" fillId="0" borderId="0" xfId="0" applyFont="1" applyAlignment="1">
      <alignment horizontal="center" vertical="top" wrapText="1"/>
    </xf>
    <xf numFmtId="0" fontId="13" fillId="0" borderId="0" xfId="0" applyFont="1" applyAlignment="1">
      <alignment horizontal="left" vertical="top"/>
    </xf>
    <xf numFmtId="0" fontId="7" fillId="0" borderId="2" xfId="0" applyFont="1" applyBorder="1" applyAlignment="1">
      <alignment horizontal="center" vertical="top" wrapText="1"/>
    </xf>
    <xf numFmtId="4" fontId="4" fillId="0" borderId="2" xfId="0" applyNumberFormat="1" applyFont="1" applyBorder="1" applyAlignment="1">
      <alignment horizontal="center" vertical="top"/>
    </xf>
    <xf numFmtId="4" fontId="4" fillId="0" borderId="2" xfId="0" applyNumberFormat="1" applyFont="1" applyBorder="1" applyAlignment="1">
      <alignment horizontal="center" vertical="top" wrapText="1"/>
    </xf>
    <xf numFmtId="4" fontId="4" fillId="0" borderId="2" xfId="0" applyNumberFormat="1" applyFont="1" applyBorder="1" applyAlignment="1">
      <alignment horizontal="right" vertical="top" wrapText="1"/>
    </xf>
    <xf numFmtId="4" fontId="0" fillId="0" borderId="2" xfId="0" applyNumberFormat="1" applyFont="1" applyBorder="1" applyAlignment="1">
      <alignment horizontal="left" vertical="top"/>
    </xf>
    <xf numFmtId="0" fontId="7" fillId="0" borderId="0" xfId="0" applyFont="1" applyAlignment="1">
      <alignment horizontal="left" vertical="top"/>
    </xf>
    <xf numFmtId="4" fontId="2" fillId="0" borderId="0" xfId="0" applyNumberFormat="1" applyFont="1" applyBorder="1" applyAlignment="1">
      <alignment horizontal="right" vertical="top"/>
    </xf>
    <xf numFmtId="0" fontId="4" fillId="0" borderId="2" xfId="0" applyFont="1" applyBorder="1" applyAlignment="1">
      <alignment horizontal="left" vertical="top" wrapText="1"/>
    </xf>
    <xf numFmtId="4" fontId="4" fillId="0" borderId="2" xfId="0" applyNumberFormat="1" applyFont="1" applyBorder="1" applyAlignment="1">
      <alignment horizontal="right" vertical="top"/>
    </xf>
    <xf numFmtId="4" fontId="0" fillId="0" borderId="2" xfId="0" applyNumberFormat="1" applyBorder="1" applyAlignment="1">
      <alignment/>
    </xf>
    <xf numFmtId="0" fontId="0" fillId="0" borderId="0" xfId="0" applyFont="1" applyAlignment="1">
      <alignment wrapText="1"/>
    </xf>
    <xf numFmtId="0" fontId="0" fillId="0" borderId="0" xfId="0" applyFont="1" applyAlignment="1">
      <alignment/>
    </xf>
    <xf numFmtId="0" fontId="4" fillId="0" borderId="0" xfId="0" applyFont="1" applyAlignment="1" applyProtection="1">
      <alignment horizontal="left" vertical="top"/>
      <protection/>
    </xf>
    <xf numFmtId="1" fontId="0" fillId="0" borderId="0" xfId="0" applyNumberFormat="1" applyFont="1" applyAlignment="1" applyProtection="1">
      <alignment horizontal="left" vertical="top" wrapText="1"/>
      <protection/>
    </xf>
    <xf numFmtId="0" fontId="0" fillId="0" borderId="0" xfId="0" applyFont="1" applyAlignment="1" applyProtection="1">
      <alignment horizontal="center"/>
      <protection/>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49" fontId="4" fillId="0" borderId="0" xfId="0" applyNumberFormat="1"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0" fillId="0" borderId="0" xfId="0"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8"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top" wrapText="1"/>
      <protection/>
    </xf>
    <xf numFmtId="49" fontId="2" fillId="0" borderId="0" xfId="19" applyFont="1" applyAlignment="1">
      <alignment horizontal="left" vertical="top"/>
    </xf>
    <xf numFmtId="0" fontId="0" fillId="0" borderId="0" xfId="18" applyFont="1" applyAlignment="1">
      <alignment horizontal="left" vertical="top" wrapText="1"/>
    </xf>
    <xf numFmtId="0" fontId="1" fillId="0" borderId="0" xfId="18" applyFont="1" applyAlignment="1">
      <alignment horizontal="left" vertical="top" wrapText="1"/>
    </xf>
    <xf numFmtId="165" fontId="4" fillId="0" borderId="0" xfId="0" applyNumberFormat="1" applyFont="1" applyAlignment="1">
      <alignment horizontal="right" vertical="top" wrapText="1"/>
    </xf>
    <xf numFmtId="0" fontId="4" fillId="0" borderId="0" xfId="0" applyFont="1" applyAlignment="1">
      <alignment/>
    </xf>
    <xf numFmtId="165" fontId="4" fillId="0" borderId="0" xfId="0" applyNumberFormat="1" applyFont="1" applyAlignment="1">
      <alignment horizontal="right"/>
    </xf>
    <xf numFmtId="166" fontId="13" fillId="0" borderId="0" xfId="24" applyFont="1" applyFill="1" applyBorder="1" applyAlignment="1" applyProtection="1">
      <alignment horizontal="right"/>
      <protection/>
    </xf>
    <xf numFmtId="49" fontId="1" fillId="0" borderId="0" xfId="16" applyNumberFormat="1" applyFont="1" applyFill="1" applyBorder="1" applyAlignment="1" applyProtection="1">
      <alignment horizontal="left" vertical="top" wrapText="1" indent="1"/>
      <protection locked="0"/>
    </xf>
  </cellXfs>
  <cellStyles count="12">
    <cellStyle name="Normal" xfId="0"/>
    <cellStyle name="cena" xfId="15"/>
    <cellStyle name="Navadno_popis2" xfId="16"/>
    <cellStyle name="Percent" xfId="17"/>
    <cellStyle name="opis" xfId="18"/>
    <cellStyle name="poglavje" xfId="19"/>
    <cellStyle name="postavka" xfId="20"/>
    <cellStyle name="valuta" xfId="21"/>
    <cellStyle name="Currency" xfId="22"/>
    <cellStyle name="Currency [0]"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52"/>
  <sheetViews>
    <sheetView tabSelected="1" view="pageBreakPreview" zoomScaleSheetLayoutView="100" workbookViewId="0" topLeftCell="A19">
      <selection activeCell="H40" sqref="H40"/>
    </sheetView>
  </sheetViews>
  <sheetFormatPr defaultColWidth="9.140625" defaultRowHeight="12.75"/>
  <cols>
    <col min="1" max="1" width="2.57421875" style="1" customWidth="1"/>
    <col min="2" max="2" width="35.7109375" style="2" customWidth="1"/>
    <col min="3" max="3" width="2.57421875" style="3" customWidth="1"/>
    <col min="4" max="4" width="12.7109375" style="4" customWidth="1"/>
    <col min="5" max="5" width="15.28125" style="5" customWidth="1"/>
    <col min="6" max="6" width="15.28125" style="6" customWidth="1"/>
    <col min="7" max="255" width="8.8515625" style="7" customWidth="1"/>
    <col min="256" max="16384" width="11.57421875" style="7" customWidth="1"/>
  </cols>
  <sheetData>
    <row r="1" spans="2:6" ht="12.75">
      <c r="B1" s="8" t="s">
        <v>1034</v>
      </c>
      <c r="C1" s="304" t="s">
        <v>1035</v>
      </c>
      <c r="D1" s="304"/>
      <c r="E1" s="304"/>
      <c r="F1" s="304"/>
    </row>
    <row r="2" spans="2:6" ht="12.75">
      <c r="B2" s="8" t="s">
        <v>1036</v>
      </c>
      <c r="C2" s="304" t="s">
        <v>1035</v>
      </c>
      <c r="D2" s="304"/>
      <c r="E2" s="304"/>
      <c r="F2" s="304"/>
    </row>
    <row r="3" spans="2:6" ht="12.75">
      <c r="B3" s="8"/>
      <c r="C3" s="9"/>
      <c r="D3" s="10"/>
      <c r="E3" s="11"/>
      <c r="F3" s="12"/>
    </row>
    <row r="4" spans="2:6" ht="12.75">
      <c r="B4" s="8" t="s">
        <v>1037</v>
      </c>
      <c r="C4" s="9" t="s">
        <v>1038</v>
      </c>
      <c r="D4" s="10"/>
      <c r="E4" s="11"/>
      <c r="F4" s="12"/>
    </row>
    <row r="5" spans="2:6" ht="12.75">
      <c r="B5" s="8" t="s">
        <v>1039</v>
      </c>
      <c r="C5" s="304" t="s">
        <v>1040</v>
      </c>
      <c r="D5" s="304"/>
      <c r="E5" s="304"/>
      <c r="F5" s="304"/>
    </row>
    <row r="6" spans="2:6" ht="12.75">
      <c r="B6" s="8"/>
      <c r="C6" s="9"/>
      <c r="D6" s="10"/>
      <c r="E6" s="11"/>
      <c r="F6" s="12"/>
    </row>
    <row r="7" spans="2:6" ht="12.75">
      <c r="B7" s="8" t="s">
        <v>1041</v>
      </c>
      <c r="C7" s="305" t="s">
        <v>1042</v>
      </c>
      <c r="D7" s="305"/>
      <c r="E7" s="305"/>
      <c r="F7" s="305"/>
    </row>
    <row r="8" spans="2:6" ht="12.75">
      <c r="B8" s="8" t="s">
        <v>1043</v>
      </c>
      <c r="C8" s="304" t="s">
        <v>1044</v>
      </c>
      <c r="D8" s="304"/>
      <c r="E8" s="304"/>
      <c r="F8" s="304"/>
    </row>
    <row r="9" spans="1:6" s="14" customFormat="1" ht="12.75">
      <c r="A9" s="13"/>
      <c r="B9" s="8" t="s">
        <v>1045</v>
      </c>
      <c r="C9" s="306" t="s">
        <v>1046</v>
      </c>
      <c r="D9" s="306"/>
      <c r="E9" s="306"/>
      <c r="F9" s="306"/>
    </row>
    <row r="10" spans="1:6" s="14" customFormat="1" ht="12.75">
      <c r="A10" s="13"/>
      <c r="B10" s="8"/>
      <c r="C10" s="9"/>
      <c r="D10" s="10"/>
      <c r="E10" s="11"/>
      <c r="F10" s="12"/>
    </row>
    <row r="11" spans="1:6" s="14" customFormat="1" ht="12.75">
      <c r="A11" s="13"/>
      <c r="B11" s="15"/>
      <c r="C11" s="16"/>
      <c r="D11" s="10"/>
      <c r="E11" s="11"/>
      <c r="F11" s="12"/>
    </row>
    <row r="12" spans="2:6" ht="27.75" customHeight="1">
      <c r="B12" s="8" t="s">
        <v>1047</v>
      </c>
      <c r="C12" s="307" t="s">
        <v>1048</v>
      </c>
      <c r="D12" s="307"/>
      <c r="E12" s="307"/>
      <c r="F12" s="307"/>
    </row>
    <row r="13" spans="2:6" ht="27.75" customHeight="1">
      <c r="B13" s="8"/>
      <c r="C13" s="308" t="s">
        <v>1049</v>
      </c>
      <c r="D13" s="308"/>
      <c r="E13" s="308"/>
      <c r="F13" s="308"/>
    </row>
    <row r="14" spans="2:6" ht="12.75" customHeight="1">
      <c r="B14" s="8"/>
      <c r="C14" s="309"/>
      <c r="D14" s="309"/>
      <c r="E14" s="309"/>
      <c r="F14" s="309"/>
    </row>
    <row r="15" spans="2:6" ht="12.75">
      <c r="B15" s="8"/>
      <c r="C15" s="309"/>
      <c r="D15" s="309"/>
      <c r="E15" s="309"/>
      <c r="F15" s="309"/>
    </row>
    <row r="16" spans="2:6" ht="12.75">
      <c r="B16" s="8"/>
      <c r="C16" s="17"/>
      <c r="D16" s="18"/>
      <c r="E16" s="11"/>
      <c r="F16" s="19"/>
    </row>
    <row r="17" ht="12.75">
      <c r="B17" s="20"/>
    </row>
    <row r="18" spans="2:5" ht="12.75">
      <c r="B18" s="310"/>
      <c r="C18" s="310"/>
      <c r="D18" s="310"/>
      <c r="E18" s="310"/>
    </row>
    <row r="20" ht="12.75">
      <c r="D20" s="6"/>
    </row>
    <row r="21" ht="12.75">
      <c r="D21" s="6"/>
    </row>
    <row r="22" ht="18">
      <c r="B22" s="21" t="s">
        <v>1050</v>
      </c>
    </row>
    <row r="23" spans="2:6" ht="12.75">
      <c r="B23" s="22"/>
      <c r="D23" s="23"/>
      <c r="E23" s="24"/>
      <c r="F23" s="25"/>
    </row>
    <row r="24" spans="1:255" ht="12.75">
      <c r="A24"/>
      <c r="B24" s="26"/>
      <c r="C24" s="26"/>
      <c r="D24" s="26"/>
      <c r="E24" s="26"/>
      <c r="F24" s="27" t="s">
        <v>1051</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2:6" ht="12.75">
      <c r="B25" s="22"/>
      <c r="D25" s="23"/>
      <c r="E25" s="24"/>
      <c r="F25" s="25"/>
    </row>
    <row r="26" spans="2:6" ht="12.75">
      <c r="B26" s="22"/>
      <c r="D26" s="23"/>
      <c r="E26" s="24"/>
      <c r="F26" s="25"/>
    </row>
    <row r="27" spans="2:6" ht="12.75">
      <c r="B27" s="22" t="s">
        <v>1052</v>
      </c>
      <c r="D27" s="23"/>
      <c r="E27" s="24">
        <f>'GRADBENA DELA'!E27</f>
        <v>0</v>
      </c>
      <c r="F27" s="25">
        <f>E27*1.2</f>
        <v>0</v>
      </c>
    </row>
    <row r="28" spans="2:6" ht="12.75">
      <c r="B28" s="22"/>
      <c r="D28" s="23"/>
      <c r="E28" s="24"/>
      <c r="F28" s="25"/>
    </row>
    <row r="29" spans="2:6" ht="12.75">
      <c r="B29" s="22" t="s">
        <v>1053</v>
      </c>
      <c r="D29" s="23"/>
      <c r="E29" s="24">
        <f>'OBRTNIŠKA DELA'!$E$33</f>
        <v>0</v>
      </c>
      <c r="F29" s="25">
        <f>E29*1.2</f>
        <v>0</v>
      </c>
    </row>
    <row r="30" spans="2:6" ht="12.75">
      <c r="B30" s="22"/>
      <c r="D30" s="23"/>
      <c r="E30" s="24"/>
      <c r="F30" s="25"/>
    </row>
    <row r="31" spans="2:6" ht="12.75" customHeight="1">
      <c r="B31" s="311" t="s">
        <v>1054</v>
      </c>
      <c r="C31" s="311"/>
      <c r="D31" s="311"/>
      <c r="E31" s="24">
        <f>'GO-ZUNANJA UREDITEV'!F30</f>
        <v>0</v>
      </c>
      <c r="F31" s="25">
        <f>E31*1.2</f>
        <v>0</v>
      </c>
    </row>
    <row r="32" spans="2:6" ht="12.75">
      <c r="B32" s="22"/>
      <c r="D32" s="23"/>
      <c r="E32" s="24"/>
      <c r="F32" s="25"/>
    </row>
    <row r="33" spans="2:6" ht="12.75" customHeight="1">
      <c r="B33" s="311" t="s">
        <v>1055</v>
      </c>
      <c r="C33" s="311"/>
      <c r="D33" s="311"/>
      <c r="E33" s="23">
        <f>KANALIZACIJA!F65</f>
        <v>0</v>
      </c>
      <c r="F33" s="25">
        <f>E33*1.2</f>
        <v>0</v>
      </c>
    </row>
    <row r="34" spans="2:6" ht="12.75">
      <c r="B34" s="22"/>
      <c r="D34" s="23"/>
      <c r="E34" s="24"/>
      <c r="F34" s="25"/>
    </row>
    <row r="35" spans="2:6" ht="12.75">
      <c r="B35" s="22" t="s">
        <v>1056</v>
      </c>
      <c r="D35" s="26"/>
      <c r="E35" s="23">
        <f>ELEKTROINSTALACIJE!F457</f>
        <v>0</v>
      </c>
      <c r="F35" s="25">
        <f>E35*1.2</f>
        <v>0</v>
      </c>
    </row>
    <row r="36" spans="2:6" ht="12.75">
      <c r="B36" s="22"/>
      <c r="D36" s="26"/>
      <c r="E36" s="23"/>
      <c r="F36" s="25"/>
    </row>
    <row r="37" spans="2:6" ht="12.75" customHeight="1">
      <c r="B37" s="311" t="s">
        <v>1057</v>
      </c>
      <c r="C37" s="311"/>
      <c r="D37" s="311"/>
      <c r="E37" s="23">
        <f>'ELEKTROINSTALACIJE - KOTLOVNICA'!F203</f>
        <v>0</v>
      </c>
      <c r="F37" s="25">
        <f>E37*1.2</f>
        <v>0</v>
      </c>
    </row>
    <row r="38" spans="2:6" ht="12.75">
      <c r="B38" s="22"/>
      <c r="D38" s="26"/>
      <c r="E38" s="23"/>
      <c r="F38" s="25"/>
    </row>
    <row r="39" spans="2:6" ht="12.75">
      <c r="B39" s="22" t="s">
        <v>1058</v>
      </c>
      <c r="D39" s="23"/>
      <c r="E39" s="24">
        <f>'STROJNE INSTALACIJE'!F430</f>
        <v>0</v>
      </c>
      <c r="F39" s="25">
        <f>E39*1.2</f>
        <v>0</v>
      </c>
    </row>
    <row r="40" spans="2:6" ht="12.75">
      <c r="B40" s="22"/>
      <c r="D40" s="23"/>
      <c r="E40" s="24"/>
      <c r="F40" s="25"/>
    </row>
    <row r="41" spans="2:6" ht="12.75">
      <c r="B41" s="28" t="s">
        <v>1059</v>
      </c>
      <c r="D41" s="23"/>
      <c r="E41" s="24">
        <f>'STROJNE INSTALACIJE'!F432</f>
        <v>0</v>
      </c>
      <c r="F41" s="25">
        <f>'ZAČASNI REZERVOAR ZA KO-EL'!$F$13</f>
        <v>0</v>
      </c>
    </row>
    <row r="42" spans="2:6" ht="12.75">
      <c r="B42" s="22"/>
      <c r="D42" s="26"/>
      <c r="E42" s="23"/>
      <c r="F42" s="25"/>
    </row>
    <row r="43" spans="2:6" ht="12.75">
      <c r="B43" s="29"/>
      <c r="C43" s="30"/>
      <c r="D43" s="31"/>
      <c r="E43" s="32"/>
      <c r="F43" s="33"/>
    </row>
    <row r="44" spans="2:6" ht="12.75">
      <c r="B44" s="34" t="s">
        <v>1060</v>
      </c>
      <c r="D44" s="26"/>
      <c r="E44" s="23">
        <f>SUM(E27:E41)</f>
        <v>0</v>
      </c>
      <c r="F44" s="25"/>
    </row>
    <row r="45" spans="2:6" ht="12.75">
      <c r="B45" s="35" t="s">
        <v>1061</v>
      </c>
      <c r="C45" s="36"/>
      <c r="D45" s="37"/>
      <c r="E45" s="36">
        <f>SUM(E44)*0.2</f>
        <v>0</v>
      </c>
      <c r="F45" s="36"/>
    </row>
    <row r="46" spans="1:256" s="14" customFormat="1" ht="12.75">
      <c r="A46" s="13"/>
      <c r="B46" s="38" t="s">
        <v>1060</v>
      </c>
      <c r="C46" s="39"/>
      <c r="D46" s="26"/>
      <c r="E46" s="40">
        <f>SUM(E44:E45)</f>
        <v>0</v>
      </c>
      <c r="F46" s="41"/>
      <c r="IV46" s="42"/>
    </row>
    <row r="47" spans="1:8" s="14" customFormat="1" ht="12.75">
      <c r="A47" s="13"/>
      <c r="B47" s="43"/>
      <c r="C47" s="39"/>
      <c r="D47" s="5"/>
      <c r="E47" s="5"/>
      <c r="F47" s="44"/>
      <c r="H47" s="5"/>
    </row>
    <row r="49" spans="2:5" ht="12.75">
      <c r="B49" s="312"/>
      <c r="C49" s="312"/>
      <c r="D49" s="312"/>
      <c r="E49" s="312"/>
    </row>
    <row r="51" ht="12.75">
      <c r="B51" s="43"/>
    </row>
    <row r="52" ht="12.75">
      <c r="B52" s="43"/>
    </row>
  </sheetData>
  <mergeCells count="14">
    <mergeCell ref="B37:D37"/>
    <mergeCell ref="B49:E49"/>
    <mergeCell ref="C14:F15"/>
    <mergeCell ref="B18:E18"/>
    <mergeCell ref="B31:D31"/>
    <mergeCell ref="B33:D33"/>
    <mergeCell ref="C8:F8"/>
    <mergeCell ref="C9:F9"/>
    <mergeCell ref="C12:F12"/>
    <mergeCell ref="C13:F13"/>
    <mergeCell ref="C1:F1"/>
    <mergeCell ref="C2:F2"/>
    <mergeCell ref="C5:F5"/>
    <mergeCell ref="C7:F7"/>
  </mergeCells>
  <printOptions/>
  <pageMargins left="1.3777777777777778" right="0.5902777777777778" top="0.898611111111111" bottom="0.898611111111111" header="0.39375" footer="0.39375"/>
  <pageSetup firstPageNumber="1" useFirstPageNumber="1"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worksheet>
</file>

<file path=xl/worksheets/sheet10.xml><?xml version="1.0" encoding="utf-8"?>
<worksheet xmlns="http://schemas.openxmlformats.org/spreadsheetml/2006/main" xmlns:r="http://schemas.openxmlformats.org/officeDocument/2006/relationships">
  <dimension ref="A1:F66"/>
  <sheetViews>
    <sheetView view="pageBreakPreview" zoomScaleSheetLayoutView="100" workbookViewId="0" topLeftCell="A43">
      <selection activeCell="E63" sqref="E63"/>
    </sheetView>
  </sheetViews>
  <sheetFormatPr defaultColWidth="9.140625" defaultRowHeight="12.75"/>
  <cols>
    <col min="1" max="1" width="5.140625" style="0" customWidth="1"/>
    <col min="2" max="2" width="38.28125" style="0" customWidth="1"/>
    <col min="3" max="3" width="12.7109375" style="0" customWidth="1"/>
    <col min="4" max="4" width="7.7109375" style="0" customWidth="1"/>
    <col min="5" max="5" width="12.7109375" style="0" customWidth="1"/>
    <col min="6" max="6" width="15.28125" style="280" customWidth="1"/>
    <col min="7" max="16384" width="11.57421875" style="0" customWidth="1"/>
  </cols>
  <sheetData>
    <row r="1" spans="1:6" s="52" customFormat="1" ht="12.75">
      <c r="A1" s="1"/>
      <c r="B1" s="13"/>
      <c r="C1" s="48"/>
      <c r="D1" s="49"/>
      <c r="E1" s="50"/>
      <c r="F1" s="281"/>
    </row>
    <row r="2" spans="1:6" s="52" customFormat="1" ht="12.75">
      <c r="A2" s="1"/>
      <c r="B2" s="13"/>
      <c r="C2" s="48"/>
      <c r="D2" s="49"/>
      <c r="E2" s="50"/>
      <c r="F2" s="281"/>
    </row>
    <row r="3" spans="1:6" s="52" customFormat="1" ht="12.75">
      <c r="A3" s="1"/>
      <c r="B3" s="13"/>
      <c r="C3" s="48"/>
      <c r="D3" s="49"/>
      <c r="E3" s="50"/>
      <c r="F3" s="281"/>
    </row>
    <row r="4" spans="1:6" s="52" customFormat="1" ht="12.75">
      <c r="A4" s="1"/>
      <c r="B4" s="13"/>
      <c r="C4" s="48"/>
      <c r="D4" s="49"/>
      <c r="E4" s="50"/>
      <c r="F4" s="281"/>
    </row>
    <row r="5" spans="1:6" s="52" customFormat="1" ht="15">
      <c r="A5" s="282" t="s">
        <v>1112</v>
      </c>
      <c r="B5" s="283" t="s">
        <v>15</v>
      </c>
      <c r="C5" s="48"/>
      <c r="D5" s="49"/>
      <c r="E5" s="50"/>
      <c r="F5" s="281"/>
    </row>
    <row r="6" spans="1:6" s="52" customFormat="1" ht="12.75">
      <c r="A6" s="1"/>
      <c r="B6" s="13"/>
      <c r="C6" s="48"/>
      <c r="D6" s="49"/>
      <c r="E6" s="50"/>
      <c r="F6" s="281"/>
    </row>
    <row r="7" spans="1:6" s="52" customFormat="1" ht="12.75">
      <c r="A7" s="1"/>
      <c r="B7" s="13"/>
      <c r="C7" s="48"/>
      <c r="D7" s="49"/>
      <c r="E7" s="50"/>
      <c r="F7" s="281"/>
    </row>
    <row r="8" spans="1:6" s="52" customFormat="1" ht="12.75">
      <c r="A8" s="1"/>
      <c r="B8" s="66" t="s">
        <v>1066</v>
      </c>
      <c r="C8" s="81"/>
      <c r="D8" s="67"/>
      <c r="E8"/>
      <c r="F8" s="67">
        <f>'ZAČASNI REZERVOAR ZA KO-EL'!$F$44</f>
        <v>0</v>
      </c>
    </row>
    <row r="9" spans="1:6" s="52" customFormat="1" ht="12.75">
      <c r="A9" s="1"/>
      <c r="B9" s="13"/>
      <c r="C9" s="48"/>
      <c r="D9" s="49"/>
      <c r="E9" s="50"/>
      <c r="F9" s="281"/>
    </row>
    <row r="10" spans="1:6" s="52" customFormat="1" ht="12.75">
      <c r="A10" s="1"/>
      <c r="B10" s="66" t="s">
        <v>16</v>
      </c>
      <c r="C10" s="81"/>
      <c r="D10" s="67"/>
      <c r="E10"/>
      <c r="F10" s="67">
        <f>'ZAČASNI REZERVOAR ZA KO-EL'!$F$66</f>
        <v>0</v>
      </c>
    </row>
    <row r="11" spans="1:6" s="52" customFormat="1" ht="12.75">
      <c r="A11" s="1"/>
      <c r="B11" s="284"/>
      <c r="C11" s="285"/>
      <c r="D11" s="286"/>
      <c r="E11" s="287"/>
      <c r="F11" s="288"/>
    </row>
    <row r="12" spans="1:6" s="52" customFormat="1" ht="12.75">
      <c r="A12" s="1"/>
      <c r="B12" s="13"/>
      <c r="C12" s="48"/>
      <c r="D12" s="49"/>
      <c r="E12" s="50"/>
      <c r="F12" s="281"/>
    </row>
    <row r="13" spans="1:6" s="52" customFormat="1" ht="12.75">
      <c r="A13" s="1"/>
      <c r="B13" s="289" t="s">
        <v>17</v>
      </c>
      <c r="C13" s="48"/>
      <c r="D13" s="49"/>
      <c r="E13" s="50"/>
      <c r="F13" s="290">
        <f>SUM(F8:F10)</f>
        <v>0</v>
      </c>
    </row>
    <row r="14" spans="1:6" s="52" customFormat="1" ht="12.75">
      <c r="A14" s="1"/>
      <c r="B14" s="13"/>
      <c r="C14" s="48"/>
      <c r="D14" s="49"/>
      <c r="E14" s="50"/>
      <c r="F14" s="281"/>
    </row>
    <row r="15" spans="1:6" s="52" customFormat="1" ht="12.75">
      <c r="A15" s="1"/>
      <c r="B15" s="13"/>
      <c r="C15" s="48"/>
      <c r="D15" s="49"/>
      <c r="E15" s="50"/>
      <c r="F15" s="281"/>
    </row>
    <row r="16" spans="1:6" s="52" customFormat="1" ht="12.75">
      <c r="A16" s="1"/>
      <c r="B16" s="13"/>
      <c r="C16" s="48"/>
      <c r="D16" s="49"/>
      <c r="E16" s="50"/>
      <c r="F16" s="281"/>
    </row>
    <row r="17" spans="1:6" s="52" customFormat="1" ht="12.75">
      <c r="A17" s="1"/>
      <c r="B17" s="13"/>
      <c r="C17" s="48"/>
      <c r="D17" s="49"/>
      <c r="E17" s="50"/>
      <c r="F17" s="281"/>
    </row>
    <row r="18" spans="1:6" s="52" customFormat="1" ht="12.75">
      <c r="A18" s="54"/>
      <c r="B18" s="55" t="s">
        <v>1066</v>
      </c>
      <c r="C18" s="56"/>
      <c r="D18" s="49"/>
      <c r="E18" s="50"/>
      <c r="F18" s="281"/>
    </row>
    <row r="19" spans="1:5" ht="12.75">
      <c r="A19" s="1"/>
      <c r="B19" s="1"/>
      <c r="C19" s="48"/>
      <c r="D19" s="49"/>
      <c r="E19" s="49"/>
    </row>
    <row r="20" spans="1:5" ht="76.5">
      <c r="A20" s="1"/>
      <c r="B20" s="66" t="s">
        <v>18</v>
      </c>
      <c r="D20" s="3"/>
      <c r="E20" s="50"/>
    </row>
    <row r="21" spans="1:5" ht="51">
      <c r="A21" s="1"/>
      <c r="B21" s="66" t="s">
        <v>19</v>
      </c>
      <c r="D21" s="3"/>
      <c r="E21" s="50"/>
    </row>
    <row r="22" spans="1:5" ht="25.5">
      <c r="A22" s="1"/>
      <c r="B22" s="66" t="s">
        <v>20</v>
      </c>
      <c r="D22" s="3"/>
      <c r="E22" s="50"/>
    </row>
    <row r="23" spans="1:5" ht="12.75">
      <c r="A23" s="1"/>
      <c r="B23" s="66"/>
      <c r="D23" s="3"/>
      <c r="E23" s="50"/>
    </row>
    <row r="24" spans="1:5" ht="12.75">
      <c r="A24" s="1" t="s">
        <v>1082</v>
      </c>
      <c r="B24" s="66" t="s">
        <v>21</v>
      </c>
      <c r="D24" s="3"/>
      <c r="E24" s="50"/>
    </row>
    <row r="25" spans="1:5" ht="63.75">
      <c r="A25" s="1"/>
      <c r="B25" s="66" t="s">
        <v>22</v>
      </c>
      <c r="D25" s="3"/>
      <c r="E25" s="50"/>
    </row>
    <row r="26" spans="1:5" ht="63.75">
      <c r="A26" s="1"/>
      <c r="B26" s="66" t="s">
        <v>23</v>
      </c>
      <c r="D26" s="3"/>
      <c r="E26" s="50"/>
    </row>
    <row r="27" spans="1:6" ht="12.75">
      <c r="A27" s="1"/>
      <c r="C27" s="66" t="s">
        <v>1141</v>
      </c>
      <c r="D27" s="3">
        <v>1</v>
      </c>
      <c r="E27" s="50"/>
      <c r="F27" s="280">
        <f>D27*E27</f>
        <v>0</v>
      </c>
    </row>
    <row r="28" spans="1:5" ht="12.75">
      <c r="A28" s="1"/>
      <c r="B28" s="66"/>
      <c r="D28" s="3"/>
      <c r="E28" s="50"/>
    </row>
    <row r="29" spans="1:5" ht="63.75">
      <c r="A29" s="1" t="s">
        <v>1095</v>
      </c>
      <c r="B29" s="66" t="s">
        <v>24</v>
      </c>
      <c r="D29" s="3"/>
      <c r="E29" s="50"/>
    </row>
    <row r="30" spans="1:5" ht="38.25">
      <c r="A30" s="1"/>
      <c r="B30" s="66" t="s">
        <v>25</v>
      </c>
      <c r="D30" s="3"/>
      <c r="E30" s="50"/>
    </row>
    <row r="31" spans="1:5" ht="51">
      <c r="A31" s="1"/>
      <c r="B31" s="66" t="s">
        <v>26</v>
      </c>
      <c r="D31" s="3"/>
      <c r="E31" s="50"/>
    </row>
    <row r="32" spans="1:5" ht="12.75">
      <c r="A32" s="1"/>
      <c r="B32" s="66" t="s">
        <v>27</v>
      </c>
      <c r="D32" s="3"/>
      <c r="E32" s="50"/>
    </row>
    <row r="33" spans="1:5" ht="38.25">
      <c r="A33" s="1"/>
      <c r="B33" s="66" t="s">
        <v>28</v>
      </c>
      <c r="D33" s="3"/>
      <c r="E33" s="50"/>
    </row>
    <row r="34" spans="1:6" ht="12.75">
      <c r="A34" s="1"/>
      <c r="C34" s="66" t="s">
        <v>1141</v>
      </c>
      <c r="D34" s="3">
        <v>1</v>
      </c>
      <c r="E34" s="50"/>
      <c r="F34" s="280">
        <f>D34*E34</f>
        <v>0</v>
      </c>
    </row>
    <row r="35" spans="1:5" ht="12.75">
      <c r="A35" s="1"/>
      <c r="B35" s="66"/>
      <c r="D35" s="3"/>
      <c r="E35" s="50"/>
    </row>
    <row r="36" spans="1:5" ht="76.5">
      <c r="A36" s="1" t="s">
        <v>1097</v>
      </c>
      <c r="B36" s="66" t="s">
        <v>29</v>
      </c>
      <c r="D36" s="3"/>
      <c r="E36" s="50"/>
    </row>
    <row r="37" spans="1:5" ht="51">
      <c r="A37" s="1"/>
      <c r="B37" s="66" t="s">
        <v>30</v>
      </c>
      <c r="D37" s="3"/>
      <c r="E37" s="50"/>
    </row>
    <row r="38" spans="1:6" ht="25.5">
      <c r="A38" s="1"/>
      <c r="C38" s="66" t="s">
        <v>31</v>
      </c>
      <c r="D38" s="3">
        <v>8</v>
      </c>
      <c r="E38" s="50"/>
      <c r="F38" s="280">
        <f>D38*E38</f>
        <v>0</v>
      </c>
    </row>
    <row r="39" spans="1:5" ht="12.75">
      <c r="A39" s="1"/>
      <c r="B39" s="66"/>
      <c r="D39" s="3"/>
      <c r="E39" s="50"/>
    </row>
    <row r="40" spans="1:5" ht="12.75">
      <c r="A40" s="1" t="s">
        <v>1100</v>
      </c>
      <c r="B40" s="66" t="s">
        <v>32</v>
      </c>
      <c r="D40" s="3"/>
      <c r="E40" s="50"/>
    </row>
    <row r="41" spans="1:6" ht="12.75">
      <c r="A41" s="1"/>
      <c r="C41" s="70" t="s">
        <v>1107</v>
      </c>
      <c r="D41" s="81">
        <v>1</v>
      </c>
      <c r="E41" s="67"/>
      <c r="F41" s="280">
        <f>D41*E41</f>
        <v>0</v>
      </c>
    </row>
    <row r="42" spans="1:6" ht="12.75">
      <c r="A42" s="1"/>
      <c r="B42" s="291"/>
      <c r="C42" s="292"/>
      <c r="D42" s="287"/>
      <c r="E42" s="287"/>
      <c r="F42" s="293"/>
    </row>
    <row r="43" spans="1:5" ht="12.75">
      <c r="A43" s="1"/>
      <c r="B43" s="66"/>
      <c r="C43" s="81"/>
      <c r="D43" s="67"/>
      <c r="E43" s="67"/>
    </row>
    <row r="44" spans="1:6" ht="12.75">
      <c r="A44" s="1"/>
      <c r="B44" s="66" t="s">
        <v>33</v>
      </c>
      <c r="C44" s="81"/>
      <c r="D44" s="67"/>
      <c r="F44" s="67">
        <f>SUM(F20:F41)</f>
        <v>0</v>
      </c>
    </row>
    <row r="45" spans="1:5" ht="12.75">
      <c r="A45" s="1"/>
      <c r="B45" s="66"/>
      <c r="C45" s="81"/>
      <c r="D45" s="67"/>
      <c r="E45" s="67"/>
    </row>
    <row r="46" spans="1:5" ht="12.75">
      <c r="A46" s="1"/>
      <c r="B46" s="66"/>
      <c r="C46" s="3"/>
      <c r="D46" s="50"/>
      <c r="E46" s="50"/>
    </row>
    <row r="47" spans="1:4" ht="12.75">
      <c r="A47" s="289"/>
      <c r="B47" s="55" t="s">
        <v>16</v>
      </c>
      <c r="C47" s="224"/>
      <c r="D47" s="118"/>
    </row>
    <row r="48" spans="1:4" ht="12.75">
      <c r="A48" s="146"/>
      <c r="B48" s="56"/>
      <c r="C48" s="224"/>
      <c r="D48" s="118"/>
    </row>
    <row r="49" spans="1:4" ht="63.75">
      <c r="A49" s="146">
        <v>1</v>
      </c>
      <c r="B49" s="294" t="s">
        <v>34</v>
      </c>
      <c r="C49" s="224"/>
      <c r="D49" s="118"/>
    </row>
    <row r="50" spans="1:6" ht="12.75">
      <c r="A50" s="146"/>
      <c r="B50" s="240"/>
      <c r="C50" s="295" t="s">
        <v>1031</v>
      </c>
      <c r="D50" s="118">
        <v>1</v>
      </c>
      <c r="F50" s="280">
        <f>D50*E50</f>
        <v>0</v>
      </c>
    </row>
    <row r="51" spans="1:4" ht="12.75">
      <c r="A51" s="146"/>
      <c r="B51" s="240"/>
      <c r="C51" s="224"/>
      <c r="D51" s="118"/>
    </row>
    <row r="52" spans="1:4" ht="38.25">
      <c r="A52" s="296">
        <v>2</v>
      </c>
      <c r="B52" s="297" t="s">
        <v>35</v>
      </c>
      <c r="C52" s="277"/>
      <c r="D52" s="277"/>
    </row>
    <row r="53" spans="1:6" ht="12.75">
      <c r="A53" s="296"/>
      <c r="B53" s="297" t="s">
        <v>36</v>
      </c>
      <c r="C53" s="277" t="s">
        <v>1031</v>
      </c>
      <c r="D53" s="298">
        <v>2</v>
      </c>
      <c r="F53" s="280">
        <f>D53*E53</f>
        <v>0</v>
      </c>
    </row>
    <row r="54" spans="1:4" ht="12.75">
      <c r="A54" s="296"/>
      <c r="B54" s="297"/>
      <c r="C54" s="277"/>
      <c r="D54" s="298"/>
    </row>
    <row r="55" spans="1:4" ht="25.5">
      <c r="A55" s="296">
        <v>3</v>
      </c>
      <c r="B55" s="299" t="s">
        <v>37</v>
      </c>
      <c r="C55" s="277"/>
      <c r="D55" s="298"/>
    </row>
    <row r="56" spans="1:4" ht="12.75">
      <c r="A56" s="296"/>
      <c r="B56" s="299" t="s">
        <v>38</v>
      </c>
      <c r="C56" s="277"/>
      <c r="D56" s="298"/>
    </row>
    <row r="57" spans="1:6" ht="12.75">
      <c r="A57" s="296"/>
      <c r="B57" s="300" t="s">
        <v>39</v>
      </c>
      <c r="C57" s="277" t="s">
        <v>996</v>
      </c>
      <c r="D57" s="298">
        <v>14</v>
      </c>
      <c r="F57" s="280">
        <f>D57*E57</f>
        <v>0</v>
      </c>
    </row>
    <row r="58" spans="1:4" ht="12.75">
      <c r="A58" s="296"/>
      <c r="B58" s="300"/>
      <c r="C58" s="277"/>
      <c r="D58" s="298"/>
    </row>
    <row r="59" spans="1:4" ht="25.5">
      <c r="A59" s="296">
        <v>4</v>
      </c>
      <c r="B59" s="301" t="s">
        <v>40</v>
      </c>
      <c r="C59" s="302"/>
      <c r="D59" s="303"/>
    </row>
    <row r="60" spans="1:6" ht="12.75">
      <c r="A60" s="296"/>
      <c r="B60" s="301" t="s">
        <v>41</v>
      </c>
      <c r="C60" s="302" t="s">
        <v>996</v>
      </c>
      <c r="D60" s="303">
        <v>10</v>
      </c>
      <c r="F60" s="280">
        <f>D60*E60</f>
        <v>0</v>
      </c>
    </row>
    <row r="61" spans="1:4" ht="12.75">
      <c r="A61" s="146"/>
      <c r="B61" s="240"/>
      <c r="C61" s="224"/>
      <c r="D61" s="118"/>
    </row>
    <row r="62" spans="1:4" ht="51">
      <c r="A62" s="146">
        <v>5</v>
      </c>
      <c r="B62" s="294" t="s">
        <v>42</v>
      </c>
      <c r="C62" s="224"/>
      <c r="D62" s="118"/>
    </row>
    <row r="63" spans="1:6" ht="12.75">
      <c r="A63" s="146"/>
      <c r="B63" s="240"/>
      <c r="C63" s="295" t="s">
        <v>430</v>
      </c>
      <c r="D63" s="118">
        <v>1</v>
      </c>
      <c r="F63" s="280">
        <f>D63*E63</f>
        <v>0</v>
      </c>
    </row>
    <row r="64" spans="2:6" ht="12.75">
      <c r="B64" s="160"/>
      <c r="C64" s="160"/>
      <c r="D64" s="160"/>
      <c r="E64" s="160"/>
      <c r="F64" s="293"/>
    </row>
    <row r="65" spans="1:5" ht="12.75">
      <c r="A65" s="66"/>
      <c r="B65" s="81"/>
      <c r="C65" s="67"/>
      <c r="D65" s="67"/>
      <c r="E65" s="280"/>
    </row>
    <row r="66" spans="2:6" ht="12.75">
      <c r="B66" s="66" t="s">
        <v>43</v>
      </c>
      <c r="C66" s="67"/>
      <c r="F66" s="67">
        <f>SUM(F49:F63)</f>
        <v>0</v>
      </c>
    </row>
  </sheetData>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worksheet>
</file>

<file path=xl/worksheets/sheet2.xml><?xml version="1.0" encoding="utf-8"?>
<worksheet xmlns="http://schemas.openxmlformats.org/spreadsheetml/2006/main" xmlns:r="http://schemas.openxmlformats.org/officeDocument/2006/relationships">
  <dimension ref="A1:IV42"/>
  <sheetViews>
    <sheetView view="pageBreakPreview" zoomScaleSheetLayoutView="100" workbookViewId="0" topLeftCell="A1">
      <selection activeCell="E34" sqref="E34"/>
    </sheetView>
  </sheetViews>
  <sheetFormatPr defaultColWidth="9.140625" defaultRowHeight="12.75"/>
  <cols>
    <col min="1" max="1" width="2.57421875" style="1" customWidth="1"/>
    <col min="2" max="2" width="35.7109375" style="2" customWidth="1"/>
    <col min="3" max="3" width="2.57421875" style="3" customWidth="1"/>
    <col min="4" max="4" width="12.7109375" style="4" customWidth="1"/>
    <col min="5" max="5" width="15.28125" style="5" customWidth="1"/>
    <col min="6" max="6" width="15.28125" style="6" customWidth="1"/>
    <col min="7" max="255" width="8.8515625" style="7" customWidth="1"/>
    <col min="256" max="16384" width="11.57421875" style="7" customWidth="1"/>
  </cols>
  <sheetData>
    <row r="1" spans="2:6" ht="12.75">
      <c r="B1" s="8" t="s">
        <v>1034</v>
      </c>
      <c r="C1" s="304" t="s">
        <v>1035</v>
      </c>
      <c r="D1" s="304"/>
      <c r="E1" s="304"/>
      <c r="F1" s="304"/>
    </row>
    <row r="2" spans="2:6" ht="12.75">
      <c r="B2" s="8" t="s">
        <v>1036</v>
      </c>
      <c r="C2" s="304" t="s">
        <v>1035</v>
      </c>
      <c r="D2" s="304"/>
      <c r="E2" s="304"/>
      <c r="F2" s="304"/>
    </row>
    <row r="3" spans="2:6" ht="12.75">
      <c r="B3" s="8"/>
      <c r="C3" s="9"/>
      <c r="D3" s="10"/>
      <c r="E3" s="11"/>
      <c r="F3" s="12"/>
    </row>
    <row r="4" spans="2:6" ht="12.75">
      <c r="B4" s="8" t="s">
        <v>1037</v>
      </c>
      <c r="C4" s="9" t="s">
        <v>1038</v>
      </c>
      <c r="D4" s="10"/>
      <c r="E4" s="11"/>
      <c r="F4" s="12"/>
    </row>
    <row r="5" spans="2:6" ht="12.75">
      <c r="B5" s="8" t="s">
        <v>1039</v>
      </c>
      <c r="C5" s="304" t="s">
        <v>1040</v>
      </c>
      <c r="D5" s="304"/>
      <c r="E5" s="304"/>
      <c r="F5" s="304"/>
    </row>
    <row r="6" spans="2:6" ht="12.75">
      <c r="B6" s="8" t="s">
        <v>1062</v>
      </c>
      <c r="C6" s="9" t="s">
        <v>1063</v>
      </c>
      <c r="D6" s="10"/>
      <c r="E6" s="11"/>
      <c r="F6" s="12"/>
    </row>
    <row r="7" spans="2:6" ht="12.75">
      <c r="B7" s="8" t="s">
        <v>1041</v>
      </c>
      <c r="C7" s="305" t="s">
        <v>1042</v>
      </c>
      <c r="D7" s="305"/>
      <c r="E7" s="305"/>
      <c r="F7" s="305"/>
    </row>
    <row r="8" spans="2:6" ht="12.75">
      <c r="B8" s="8" t="s">
        <v>1043</v>
      </c>
      <c r="C8" s="304" t="s">
        <v>1044</v>
      </c>
      <c r="D8" s="304"/>
      <c r="E8" s="304"/>
      <c r="F8" s="304"/>
    </row>
    <row r="9" spans="1:6" s="14" customFormat="1" ht="12.75">
      <c r="A9" s="13"/>
      <c r="B9" s="8" t="s">
        <v>1045</v>
      </c>
      <c r="C9" s="306" t="s">
        <v>1046</v>
      </c>
      <c r="D9" s="306"/>
      <c r="E9" s="306"/>
      <c r="F9" s="306"/>
    </row>
    <row r="10" spans="1:6" s="14" customFormat="1" ht="12.75">
      <c r="A10" s="13"/>
      <c r="B10" s="8"/>
      <c r="C10" s="9"/>
      <c r="D10" s="10"/>
      <c r="E10" s="11"/>
      <c r="F10" s="12"/>
    </row>
    <row r="11" spans="1:6" s="14" customFormat="1" ht="12.75">
      <c r="A11" s="13"/>
      <c r="B11" s="15"/>
      <c r="C11" s="16"/>
      <c r="D11" s="10"/>
      <c r="E11" s="11"/>
      <c r="F11" s="12"/>
    </row>
    <row r="12" spans="2:6" ht="27.75" customHeight="1">
      <c r="B12" s="8" t="s">
        <v>1047</v>
      </c>
      <c r="C12" s="307" t="s">
        <v>1048</v>
      </c>
      <c r="D12" s="307"/>
      <c r="E12" s="307"/>
      <c r="F12" s="307"/>
    </row>
    <row r="13" spans="2:6" ht="27.75" customHeight="1">
      <c r="B13" s="8"/>
      <c r="C13" s="308" t="s">
        <v>1049</v>
      </c>
      <c r="D13" s="308"/>
      <c r="E13" s="308"/>
      <c r="F13" s="308"/>
    </row>
    <row r="14" spans="2:6" ht="12.75" customHeight="1">
      <c r="B14" s="8"/>
      <c r="C14" s="309"/>
      <c r="D14" s="309"/>
      <c r="E14" s="309"/>
      <c r="F14" s="309"/>
    </row>
    <row r="15" spans="2:6" ht="12.75">
      <c r="B15" s="8"/>
      <c r="C15" s="309"/>
      <c r="D15" s="309"/>
      <c r="E15" s="309"/>
      <c r="F15" s="309"/>
    </row>
    <row r="16" spans="2:6" ht="12.75">
      <c r="B16" s="8"/>
      <c r="C16" s="17"/>
      <c r="D16" s="18"/>
      <c r="E16" s="11"/>
      <c r="F16" s="19"/>
    </row>
    <row r="17" ht="12.75">
      <c r="B17" s="20"/>
    </row>
    <row r="18" spans="2:5" ht="12.75">
      <c r="B18" s="310"/>
      <c r="C18" s="310"/>
      <c r="D18" s="310"/>
      <c r="E18" s="310"/>
    </row>
    <row r="20" ht="12.75">
      <c r="D20" s="6"/>
    </row>
    <row r="21" ht="12.75">
      <c r="D21" s="6"/>
    </row>
    <row r="22" ht="18">
      <c r="B22" s="21" t="s">
        <v>1064</v>
      </c>
    </row>
    <row r="23" spans="2:6" ht="12.75">
      <c r="B23" s="22"/>
      <c r="D23" s="23"/>
      <c r="E23" s="24"/>
      <c r="F23" s="25"/>
    </row>
    <row r="24" spans="1:255" ht="12.75">
      <c r="A24"/>
      <c r="B24" s="26"/>
      <c r="C24" s="26"/>
      <c r="D24" s="26"/>
      <c r="E24" s="26"/>
      <c r="F24" s="27" t="s">
        <v>1051</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2:6" ht="12.75">
      <c r="B25" s="22"/>
      <c r="D25" s="23"/>
      <c r="E25" s="24"/>
      <c r="F25" s="25"/>
    </row>
    <row r="26" spans="2:6" ht="12.75">
      <c r="B26" s="22"/>
      <c r="D26" s="23"/>
      <c r="E26" s="24"/>
      <c r="F26" s="25"/>
    </row>
    <row r="27" spans="2:6" ht="12.75">
      <c r="B27" s="22" t="s">
        <v>1052</v>
      </c>
      <c r="D27" s="23"/>
      <c r="E27" s="24">
        <f>'GRADBENA DELA'!E27</f>
        <v>0</v>
      </c>
      <c r="F27" s="25">
        <f>E27*1.2</f>
        <v>0</v>
      </c>
    </row>
    <row r="28" spans="2:6" ht="12.75">
      <c r="B28" s="22"/>
      <c r="D28" s="23"/>
      <c r="E28" s="24"/>
      <c r="F28" s="25"/>
    </row>
    <row r="29" spans="2:6" ht="12.75">
      <c r="B29" s="22" t="s">
        <v>1053</v>
      </c>
      <c r="D29" s="23"/>
      <c r="E29" s="24">
        <f>'OBRTNIŠKA DELA'!$E$33</f>
        <v>0</v>
      </c>
      <c r="F29" s="25">
        <f>E29*1.2</f>
        <v>0</v>
      </c>
    </row>
    <row r="30" spans="2:6" ht="12.75">
      <c r="B30" s="22"/>
      <c r="D30" s="23"/>
      <c r="E30" s="24"/>
      <c r="F30" s="25"/>
    </row>
    <row r="31" spans="2:6" ht="12.75" customHeight="1">
      <c r="B31" s="311" t="s">
        <v>1065</v>
      </c>
      <c r="C31" s="311"/>
      <c r="D31" s="311"/>
      <c r="E31" s="24">
        <f>'GO-ZUNANJA UREDITEV'!F30</f>
        <v>0</v>
      </c>
      <c r="F31" s="25">
        <f>E31*1.2</f>
        <v>0</v>
      </c>
    </row>
    <row r="32" spans="2:6" ht="12.75">
      <c r="B32" s="22"/>
      <c r="D32" s="26"/>
      <c r="E32" s="23"/>
      <c r="F32" s="25"/>
    </row>
    <row r="33" spans="2:6" ht="12.75">
      <c r="B33" s="29"/>
      <c r="C33" s="30"/>
      <c r="D33" s="31"/>
      <c r="E33" s="32"/>
      <c r="F33" s="33"/>
    </row>
    <row r="34" spans="2:6" ht="12.75">
      <c r="B34" s="34" t="s">
        <v>1060</v>
      </c>
      <c r="D34" s="26"/>
      <c r="E34" s="23">
        <f>SUM(E27:E31)</f>
        <v>0</v>
      </c>
      <c r="F34" s="25"/>
    </row>
    <row r="35" spans="2:6" ht="12.75">
      <c r="B35" s="35" t="s">
        <v>1061</v>
      </c>
      <c r="C35" s="36"/>
      <c r="D35" s="37"/>
      <c r="E35" s="36">
        <f>SUM(E34)*0.2</f>
        <v>0</v>
      </c>
      <c r="F35" s="36"/>
    </row>
    <row r="36" spans="1:256" s="14" customFormat="1" ht="12.75">
      <c r="A36" s="13"/>
      <c r="B36" s="38" t="s">
        <v>1060</v>
      </c>
      <c r="C36" s="39"/>
      <c r="D36" s="26"/>
      <c r="E36" s="40">
        <f>SUM(E34:E35)</f>
        <v>0</v>
      </c>
      <c r="F36" s="41"/>
      <c r="IV36" s="42"/>
    </row>
    <row r="37" spans="1:8" s="14" customFormat="1" ht="12.75">
      <c r="A37" s="13"/>
      <c r="B37" s="43"/>
      <c r="C37" s="39"/>
      <c r="D37" s="5"/>
      <c r="E37" s="5"/>
      <c r="F37" s="44"/>
      <c r="H37" s="5"/>
    </row>
    <row r="39" spans="2:5" ht="12.75">
      <c r="B39" s="312"/>
      <c r="C39" s="312"/>
      <c r="D39" s="312"/>
      <c r="E39" s="312"/>
    </row>
    <row r="41" ht="12.75">
      <c r="B41" s="43"/>
    </row>
    <row r="42" ht="12.75">
      <c r="B42" s="43"/>
    </row>
  </sheetData>
  <mergeCells count="12">
    <mergeCell ref="C14:F15"/>
    <mergeCell ref="B18:E18"/>
    <mergeCell ref="B31:D31"/>
    <mergeCell ref="B39:E39"/>
    <mergeCell ref="C8:F8"/>
    <mergeCell ref="C9:F9"/>
    <mergeCell ref="C12:F12"/>
    <mergeCell ref="C13:F13"/>
    <mergeCell ref="C1:F1"/>
    <mergeCell ref="C2:F2"/>
    <mergeCell ref="C5:F5"/>
    <mergeCell ref="C7:F7"/>
  </mergeCells>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worksheet>
</file>

<file path=xl/worksheets/sheet3.xml><?xml version="1.0" encoding="utf-8"?>
<worksheet xmlns="http://schemas.openxmlformats.org/spreadsheetml/2006/main" xmlns:r="http://schemas.openxmlformats.org/officeDocument/2006/relationships">
  <dimension ref="A1:O679"/>
  <sheetViews>
    <sheetView view="pageBreakPreview" zoomScaleSheetLayoutView="100" workbookViewId="0" topLeftCell="A1">
      <selection activeCell="A11" sqref="A11"/>
    </sheetView>
  </sheetViews>
  <sheetFormatPr defaultColWidth="9.140625" defaultRowHeight="12.75"/>
  <cols>
    <col min="1" max="1" width="11.57421875" style="26" customWidth="1"/>
    <col min="2" max="2" width="38.28125" style="45" customWidth="1"/>
    <col min="3" max="3" width="9.7109375" style="26" customWidth="1"/>
    <col min="4" max="4" width="8.421875" style="46" customWidth="1"/>
    <col min="5" max="5" width="10.140625" style="47" customWidth="1"/>
    <col min="6" max="6" width="14.00390625" style="46" customWidth="1"/>
    <col min="7" max="16384" width="11.57421875" style="26" customWidth="1"/>
  </cols>
  <sheetData>
    <row r="1" spans="1:6" s="52" customFormat="1" ht="12.75">
      <c r="A1" s="1"/>
      <c r="B1" s="13"/>
      <c r="C1" s="48"/>
      <c r="D1" s="49"/>
      <c r="E1" s="50"/>
      <c r="F1" s="51"/>
    </row>
    <row r="2" spans="1:6" s="52" customFormat="1" ht="12.75">
      <c r="A2" s="1"/>
      <c r="B2" s="13"/>
      <c r="C2" s="48"/>
      <c r="D2" s="49"/>
      <c r="E2" s="50"/>
      <c r="F2" s="51"/>
    </row>
    <row r="3" spans="1:6" s="52" customFormat="1" ht="12.75">
      <c r="A3" s="1"/>
      <c r="B3" s="13"/>
      <c r="C3" s="48"/>
      <c r="D3" s="49"/>
      <c r="E3" s="50"/>
      <c r="F3" s="51"/>
    </row>
    <row r="4" spans="1:6" s="52" customFormat="1" ht="12.75">
      <c r="A4" s="1"/>
      <c r="B4" s="13"/>
      <c r="C4" s="48"/>
      <c r="D4" s="49"/>
      <c r="E4" s="50"/>
      <c r="F4" s="51"/>
    </row>
    <row r="5" spans="1:6" s="52" customFormat="1" ht="15">
      <c r="A5" s="1"/>
      <c r="B5" s="53" t="s">
        <v>1052</v>
      </c>
      <c r="C5" s="48"/>
      <c r="D5" s="49"/>
      <c r="E5" s="50"/>
      <c r="F5" s="51"/>
    </row>
    <row r="6" spans="1:6" s="52" customFormat="1" ht="12.75">
      <c r="A6" s="1"/>
      <c r="B6" s="13"/>
      <c r="C6" s="48"/>
      <c r="D6" s="49"/>
      <c r="E6" s="50"/>
      <c r="F6" s="51"/>
    </row>
    <row r="7" spans="1:6" s="52" customFormat="1" ht="12.75">
      <c r="A7" s="1"/>
      <c r="B7" s="13"/>
      <c r="C7" s="48"/>
      <c r="D7" s="49"/>
      <c r="E7" s="50"/>
      <c r="F7" s="51"/>
    </row>
    <row r="8" spans="1:6" s="52" customFormat="1" ht="12.75">
      <c r="A8" s="1"/>
      <c r="B8" s="13"/>
      <c r="C8" s="48"/>
      <c r="D8" s="49"/>
      <c r="E8" s="50"/>
      <c r="F8" s="51"/>
    </row>
    <row r="9" spans="1:6" s="52" customFormat="1" ht="12.75">
      <c r="A9" s="1"/>
      <c r="B9" s="13"/>
      <c r="C9" s="48"/>
      <c r="D9" s="49"/>
      <c r="E9" s="50"/>
      <c r="F9" s="51"/>
    </row>
    <row r="10" spans="1:6" s="52" customFormat="1" ht="12.75">
      <c r="A10" s="1"/>
      <c r="B10" s="13"/>
      <c r="C10" s="48"/>
      <c r="D10" s="49"/>
      <c r="E10" s="50"/>
      <c r="F10" s="51"/>
    </row>
    <row r="11" spans="1:6" s="52" customFormat="1" ht="12.75">
      <c r="A11" s="54"/>
      <c r="B11" s="55" t="s">
        <v>1066</v>
      </c>
      <c r="C11" s="56"/>
      <c r="D11" s="49"/>
      <c r="E11" s="50"/>
      <c r="F11" s="51"/>
    </row>
    <row r="12" spans="1:6" s="52" customFormat="1" ht="12.75">
      <c r="A12" s="54"/>
      <c r="B12" s="56"/>
      <c r="C12" s="56"/>
      <c r="D12" s="49"/>
      <c r="E12" s="50"/>
      <c r="F12" s="51"/>
    </row>
    <row r="13" spans="1:6" s="52" customFormat="1" ht="12.75">
      <c r="A13" s="54" t="s">
        <v>1067</v>
      </c>
      <c r="B13" s="56" t="s">
        <v>1068</v>
      </c>
      <c r="C13"/>
      <c r="D13" s="49"/>
      <c r="E13" s="57">
        <f>E38</f>
        <v>0</v>
      </c>
      <c r="F13" s="51"/>
    </row>
    <row r="14" spans="1:6" s="52" customFormat="1" ht="12.75">
      <c r="A14" s="54"/>
      <c r="B14" s="56"/>
      <c r="C14"/>
      <c r="D14" s="49"/>
      <c r="E14" s="56"/>
      <c r="F14" s="51"/>
    </row>
    <row r="15" spans="1:6" s="52" customFormat="1" ht="12.75">
      <c r="A15" s="54" t="s">
        <v>1069</v>
      </c>
      <c r="B15" s="56" t="s">
        <v>1070</v>
      </c>
      <c r="C15"/>
      <c r="D15" s="49"/>
      <c r="E15" s="57">
        <f>E101</f>
        <v>0</v>
      </c>
      <c r="F15" s="51"/>
    </row>
    <row r="16" spans="1:6" s="52" customFormat="1" ht="12.75">
      <c r="A16" s="54"/>
      <c r="B16" s="56"/>
      <c r="C16"/>
      <c r="D16" s="49"/>
      <c r="E16" s="56"/>
      <c r="F16" s="51"/>
    </row>
    <row r="17" spans="1:6" s="52" customFormat="1" ht="12.75">
      <c r="A17" s="54" t="s">
        <v>1071</v>
      </c>
      <c r="B17" s="56" t="s">
        <v>1072</v>
      </c>
      <c r="C17"/>
      <c r="D17" s="49"/>
      <c r="E17" s="57">
        <f>E175</f>
        <v>0</v>
      </c>
      <c r="F17" s="51"/>
    </row>
    <row r="18" spans="1:6" s="52" customFormat="1" ht="12.75">
      <c r="A18" s="54"/>
      <c r="B18" s="56"/>
      <c r="C18"/>
      <c r="D18" s="49"/>
      <c r="E18" s="57"/>
      <c r="F18" s="51"/>
    </row>
    <row r="19" spans="1:6" s="52" customFormat="1" ht="12.75">
      <c r="A19" s="54" t="s">
        <v>1073</v>
      </c>
      <c r="B19" s="56" t="s">
        <v>1074</v>
      </c>
      <c r="C19"/>
      <c r="D19" s="49"/>
      <c r="E19" s="57">
        <f>E290</f>
        <v>0</v>
      </c>
      <c r="F19" s="51"/>
    </row>
    <row r="20" spans="1:6" s="52" customFormat="1" ht="12.75">
      <c r="A20" s="54"/>
      <c r="B20" s="56"/>
      <c r="C20"/>
      <c r="D20" s="49"/>
      <c r="E20" s="57"/>
      <c r="F20" s="51"/>
    </row>
    <row r="21" spans="1:6" s="52" customFormat="1" ht="12.75">
      <c r="A21" s="54" t="s">
        <v>1075</v>
      </c>
      <c r="B21" s="56" t="s">
        <v>1076</v>
      </c>
      <c r="C21"/>
      <c r="D21" s="49"/>
      <c r="E21" s="57">
        <f>E417</f>
        <v>0</v>
      </c>
      <c r="F21" s="51"/>
    </row>
    <row r="22" spans="1:6" s="52" customFormat="1" ht="12.75">
      <c r="A22" s="54"/>
      <c r="B22" s="56"/>
      <c r="C22"/>
      <c r="D22" s="49"/>
      <c r="E22" s="57"/>
      <c r="F22" s="51"/>
    </row>
    <row r="23" spans="1:6" s="52" customFormat="1" ht="12.75">
      <c r="A23" s="54" t="s">
        <v>1077</v>
      </c>
      <c r="B23" s="56" t="s">
        <v>1078</v>
      </c>
      <c r="C23"/>
      <c r="D23" s="49"/>
      <c r="E23" s="57">
        <f>E459</f>
        <v>0</v>
      </c>
      <c r="F23" s="51"/>
    </row>
    <row r="24" spans="1:6" s="52" customFormat="1" ht="12.75">
      <c r="A24" s="54"/>
      <c r="B24" s="56"/>
      <c r="C24"/>
      <c r="D24" s="49"/>
      <c r="E24" s="57"/>
      <c r="F24" s="51"/>
    </row>
    <row r="25" spans="1:6" s="52" customFormat="1" ht="12.75">
      <c r="A25" s="54" t="s">
        <v>1079</v>
      </c>
      <c r="B25" s="56" t="s">
        <v>1080</v>
      </c>
      <c r="C25"/>
      <c r="D25" s="49"/>
      <c r="E25" s="58">
        <f>E551</f>
        <v>0</v>
      </c>
      <c r="F25" s="51"/>
    </row>
    <row r="26" spans="1:6" s="52" customFormat="1" ht="12.75">
      <c r="A26" s="1"/>
      <c r="B26" s="59"/>
      <c r="C26" s="60"/>
      <c r="D26" s="61"/>
      <c r="E26" s="62"/>
      <c r="F26" s="51"/>
    </row>
    <row r="27" spans="1:6" s="52" customFormat="1" ht="12.75">
      <c r="A27" s="1"/>
      <c r="B27" s="13"/>
      <c r="C27" s="48"/>
      <c r="D27" s="49"/>
      <c r="E27" s="50">
        <f>SUM(E13:E25)</f>
        <v>0</v>
      </c>
      <c r="F27" s="51"/>
    </row>
    <row r="28" spans="1:6" s="52" customFormat="1" ht="12.75">
      <c r="A28" s="1"/>
      <c r="B28" s="13"/>
      <c r="C28" s="48"/>
      <c r="D28" s="49"/>
      <c r="E28" s="50"/>
      <c r="F28" s="51"/>
    </row>
    <row r="29" spans="1:6" s="52" customFormat="1" ht="12.75">
      <c r="A29" s="1"/>
      <c r="B29" s="13"/>
      <c r="C29" s="48"/>
      <c r="D29" s="49"/>
      <c r="E29" s="50"/>
      <c r="F29" s="51"/>
    </row>
    <row r="30" spans="1:6" s="52" customFormat="1" ht="12.75">
      <c r="A30" s="1"/>
      <c r="B30" s="13" t="s">
        <v>1066</v>
      </c>
      <c r="C30" s="48"/>
      <c r="D30" s="49"/>
      <c r="E30" s="50"/>
      <c r="F30" s="51"/>
    </row>
    <row r="31" spans="1:6" s="64" customFormat="1" ht="12.75">
      <c r="A31" s="1"/>
      <c r="B31" s="13"/>
      <c r="C31" s="48"/>
      <c r="D31" s="49"/>
      <c r="E31" s="50"/>
      <c r="F31" s="63"/>
    </row>
    <row r="32" spans="1:6" s="64" customFormat="1" ht="12.75">
      <c r="A32" s="1"/>
      <c r="B32" s="13" t="s">
        <v>1081</v>
      </c>
      <c r="C32" s="48"/>
      <c r="D32" s="49"/>
      <c r="E32" s="50"/>
      <c r="F32" s="63"/>
    </row>
    <row r="33" spans="1:6" s="64" customFormat="1" ht="14.25">
      <c r="A33" s="1"/>
      <c r="B33" s="13"/>
      <c r="C33" s="48"/>
      <c r="D33" s="49"/>
      <c r="E33" s="50"/>
      <c r="F33" s="65"/>
    </row>
    <row r="34" spans="1:6" s="64" customFormat="1" ht="76.5">
      <c r="A34" s="1" t="s">
        <v>1082</v>
      </c>
      <c r="B34" s="66" t="s">
        <v>1083</v>
      </c>
      <c r="C34" s="48"/>
      <c r="D34" s="49"/>
      <c r="E34" s="50"/>
      <c r="F34" s="63"/>
    </row>
    <row r="35" spans="1:6" s="64" customFormat="1" ht="14.25">
      <c r="A35" s="1"/>
      <c r="B35" s="66" t="s">
        <v>1084</v>
      </c>
      <c r="C35" s="48">
        <v>1</v>
      </c>
      <c r="D35" s="49"/>
      <c r="E35" s="67">
        <f>D35*C35</f>
        <v>0</v>
      </c>
      <c r="F35" s="65"/>
    </row>
    <row r="36" spans="1:6" s="64" customFormat="1" ht="14.25">
      <c r="A36" s="1"/>
      <c r="B36" s="66"/>
      <c r="C36" s="48"/>
      <c r="D36" s="49"/>
      <c r="E36" s="68"/>
      <c r="F36" s="65"/>
    </row>
    <row r="37" spans="1:6" s="64" customFormat="1" ht="14.25">
      <c r="A37" s="1"/>
      <c r="B37" s="69"/>
      <c r="C37" s="60"/>
      <c r="D37" s="61"/>
      <c r="E37" s="67"/>
      <c r="F37" s="65"/>
    </row>
    <row r="38" spans="1:8" s="64" customFormat="1" ht="12.75">
      <c r="A38" s="1"/>
      <c r="B38" s="70" t="s">
        <v>1085</v>
      </c>
      <c r="C38" s="71"/>
      <c r="D38" s="72"/>
      <c r="E38" s="67">
        <f>E35</f>
        <v>0</v>
      </c>
      <c r="F38" s="56"/>
      <c r="G38"/>
      <c r="H38"/>
    </row>
    <row r="39" spans="1:8" s="64" customFormat="1" ht="14.25">
      <c r="A39" s="1"/>
      <c r="B39" s="13"/>
      <c r="C39" s="48"/>
      <c r="D39" s="49"/>
      <c r="E39" s="50"/>
      <c r="F39" s="56"/>
      <c r="G39" s="73"/>
      <c r="H39" s="63"/>
    </row>
    <row r="40" spans="1:8" s="64" customFormat="1" ht="14.25">
      <c r="A40" s="1"/>
      <c r="B40" s="13"/>
      <c r="C40" s="48"/>
      <c r="D40" s="49"/>
      <c r="E40" s="50"/>
      <c r="F40" s="56"/>
      <c r="G40" s="73"/>
      <c r="H40" s="63"/>
    </row>
    <row r="41" spans="1:8" s="64" customFormat="1" ht="14.25">
      <c r="A41" s="1"/>
      <c r="B41" s="13"/>
      <c r="C41" s="48"/>
      <c r="D41" s="49"/>
      <c r="E41" s="50"/>
      <c r="F41" s="56"/>
      <c r="G41"/>
      <c r="H41" s="73"/>
    </row>
    <row r="42" spans="1:8" s="64" customFormat="1" ht="14.25">
      <c r="A42" s="1"/>
      <c r="B42" s="13" t="s">
        <v>1086</v>
      </c>
      <c r="C42" s="48"/>
      <c r="D42" s="49"/>
      <c r="E42" s="50"/>
      <c r="F42" s="56"/>
      <c r="G42" s="73"/>
      <c r="H42" s="63"/>
    </row>
    <row r="43" spans="1:8" s="64" customFormat="1" ht="14.25">
      <c r="A43" s="1"/>
      <c r="B43" s="13"/>
      <c r="C43" s="48"/>
      <c r="D43" s="49"/>
      <c r="E43" s="50"/>
      <c r="F43" s="56"/>
      <c r="G43" s="74"/>
      <c r="H43" s="74"/>
    </row>
    <row r="44" spans="1:8" s="64" customFormat="1" ht="25.5">
      <c r="A44" s="1"/>
      <c r="B44" s="66" t="s">
        <v>1087</v>
      </c>
      <c r="C44" s="48"/>
      <c r="D44" s="49"/>
      <c r="E44" s="50"/>
      <c r="F44" s="56"/>
      <c r="G44"/>
      <c r="H44"/>
    </row>
    <row r="45" spans="1:8" s="64" customFormat="1" ht="25.5">
      <c r="A45" s="1"/>
      <c r="B45" s="66" t="s">
        <v>1088</v>
      </c>
      <c r="C45" s="48"/>
      <c r="D45" s="49"/>
      <c r="E45" s="50"/>
      <c r="F45" s="56"/>
      <c r="G45" s="74"/>
      <c r="H45" s="74"/>
    </row>
    <row r="46" spans="1:15" s="64" customFormat="1" ht="14.25">
      <c r="A46" s="1"/>
      <c r="B46" s="13"/>
      <c r="C46" s="48"/>
      <c r="D46" s="49"/>
      <c r="E46" s="50"/>
      <c r="F46" s="56"/>
      <c r="G46" s="74"/>
      <c r="H46" s="63"/>
      <c r="I46" s="75"/>
      <c r="J46" s="75"/>
      <c r="K46" s="75"/>
      <c r="L46" s="75"/>
      <c r="M46" s="75"/>
      <c r="N46" s="75"/>
      <c r="O46" s="75"/>
    </row>
    <row r="47" spans="1:15" s="64" customFormat="1" ht="38.25">
      <c r="A47" s="1"/>
      <c r="B47" s="76" t="s">
        <v>1089</v>
      </c>
      <c r="C47" s="3"/>
      <c r="D47" s="50"/>
      <c r="E47" s="67"/>
      <c r="F47" s="56"/>
      <c r="G47" s="74"/>
      <c r="H47" s="74"/>
      <c r="I47" s="75"/>
      <c r="J47" s="75"/>
      <c r="K47" s="75"/>
      <c r="L47" s="75"/>
      <c r="M47" s="75"/>
      <c r="N47" s="75"/>
      <c r="O47" s="75"/>
    </row>
    <row r="48" spans="1:15" s="64" customFormat="1" ht="89.25">
      <c r="A48" s="1" t="s">
        <v>1082</v>
      </c>
      <c r="B48" s="66" t="s">
        <v>1090</v>
      </c>
      <c r="C48" s="3"/>
      <c r="D48" s="50"/>
      <c r="E48" s="67"/>
      <c r="F48" s="56"/>
      <c r="G48" s="73"/>
      <c r="H48" s="63"/>
      <c r="I48" s="75"/>
      <c r="J48" s="75"/>
      <c r="K48" s="75"/>
      <c r="L48" s="75"/>
      <c r="M48" s="75"/>
      <c r="N48" s="75"/>
      <c r="O48" s="75"/>
    </row>
    <row r="49" spans="1:15" s="64" customFormat="1" ht="38.25">
      <c r="A49" s="1"/>
      <c r="B49" s="66" t="s">
        <v>1091</v>
      </c>
      <c r="C49" s="3"/>
      <c r="D49" s="50"/>
      <c r="E49" s="67"/>
      <c r="F49" s="56"/>
      <c r="G49" s="77"/>
      <c r="H49" s="77"/>
      <c r="I49" s="75"/>
      <c r="J49" s="75"/>
      <c r="K49" s="75"/>
      <c r="L49" s="75"/>
      <c r="M49" s="75"/>
      <c r="N49" s="75"/>
      <c r="O49" s="75"/>
    </row>
    <row r="50" spans="1:15" s="64" customFormat="1" ht="12.75">
      <c r="A50" s="1"/>
      <c r="B50" s="66" t="s">
        <v>1092</v>
      </c>
      <c r="C50" s="3"/>
      <c r="D50" s="50"/>
      <c r="E50" s="67"/>
      <c r="F50" s="78"/>
      <c r="G50"/>
      <c r="H50" s="63"/>
      <c r="I50" s="75"/>
      <c r="J50" s="75"/>
      <c r="K50" s="75"/>
      <c r="L50" s="75"/>
      <c r="M50" s="75"/>
      <c r="N50" s="75"/>
      <c r="O50" s="75"/>
    </row>
    <row r="51" spans="1:15" s="64" customFormat="1" ht="14.25">
      <c r="A51" s="1"/>
      <c r="B51" s="66" t="s">
        <v>1093</v>
      </c>
      <c r="C51" s="3"/>
      <c r="D51" s="50"/>
      <c r="E51" s="67"/>
      <c r="F51" s="78"/>
      <c r="G51" s="73"/>
      <c r="H51" s="63"/>
      <c r="I51" s="75"/>
      <c r="J51" s="75"/>
      <c r="K51" s="75"/>
      <c r="L51" s="75"/>
      <c r="M51" s="75"/>
      <c r="N51" s="75"/>
      <c r="O51" s="75"/>
    </row>
    <row r="52" spans="1:15" s="64" customFormat="1" ht="14.25">
      <c r="A52" s="1"/>
      <c r="B52" s="66" t="s">
        <v>1094</v>
      </c>
      <c r="C52" s="3">
        <v>14</v>
      </c>
      <c r="D52" s="50"/>
      <c r="E52" s="67">
        <f>D52*C52</f>
        <v>0</v>
      </c>
      <c r="F52" s="78"/>
      <c r="G52" s="77"/>
      <c r="H52" s="77"/>
      <c r="I52" s="75"/>
      <c r="J52" s="75"/>
      <c r="K52" s="75"/>
      <c r="L52" s="75"/>
      <c r="M52" s="75"/>
      <c r="N52" s="75"/>
      <c r="O52" s="75"/>
    </row>
    <row r="53" spans="1:15" s="64" customFormat="1" ht="14.25">
      <c r="A53" s="1"/>
      <c r="B53" s="66"/>
      <c r="C53" s="3"/>
      <c r="D53" s="50"/>
      <c r="E53" s="67"/>
      <c r="F53" s="78"/>
      <c r="G53" s="73"/>
      <c r="H53" s="63"/>
      <c r="I53" s="75"/>
      <c r="J53" s="75"/>
      <c r="K53" s="75"/>
      <c r="L53" s="75"/>
      <c r="M53" s="75"/>
      <c r="N53" s="75"/>
      <c r="O53" s="75"/>
    </row>
    <row r="54" spans="1:15" s="64" customFormat="1" ht="63.75">
      <c r="A54" s="1" t="s">
        <v>1095</v>
      </c>
      <c r="B54" s="66" t="s">
        <v>1096</v>
      </c>
      <c r="C54" s="3"/>
      <c r="D54" s="50"/>
      <c r="E54" s="67"/>
      <c r="F54" s="56"/>
      <c r="G54" s="77"/>
      <c r="H54" s="77"/>
      <c r="I54" s="75"/>
      <c r="J54" s="75"/>
      <c r="K54" s="75"/>
      <c r="L54" s="75"/>
      <c r="M54" s="75"/>
      <c r="N54" s="75"/>
      <c r="O54" s="75"/>
    </row>
    <row r="55" spans="1:15" s="64" customFormat="1" ht="14.25">
      <c r="A55" s="1"/>
      <c r="B55" s="66" t="s">
        <v>1094</v>
      </c>
      <c r="C55" s="3">
        <v>13.6</v>
      </c>
      <c r="D55" s="50"/>
      <c r="E55" s="67">
        <f>D55*C55</f>
        <v>0</v>
      </c>
      <c r="F55" s="56"/>
      <c r="G55" s="73"/>
      <c r="H55" s="63"/>
      <c r="I55" s="75"/>
      <c r="J55" s="75"/>
      <c r="K55" s="75"/>
      <c r="L55" s="75"/>
      <c r="M55" s="75"/>
      <c r="N55" s="75"/>
      <c r="O55" s="75"/>
    </row>
    <row r="56" spans="1:15" s="64" customFormat="1" ht="14.25">
      <c r="A56" s="1"/>
      <c r="B56" s="66"/>
      <c r="C56" s="3"/>
      <c r="D56" s="50"/>
      <c r="E56" s="67"/>
      <c r="F56" s="56"/>
      <c r="G56" s="74"/>
      <c r="H56" s="74"/>
      <c r="I56" s="75"/>
      <c r="J56" s="75"/>
      <c r="K56" s="75"/>
      <c r="L56" s="75"/>
      <c r="M56" s="75"/>
      <c r="N56" s="75"/>
      <c r="O56" s="75"/>
    </row>
    <row r="57" spans="1:15" s="64" customFormat="1" ht="63.75">
      <c r="A57" s="1" t="s">
        <v>1097</v>
      </c>
      <c r="B57" s="66" t="s">
        <v>1098</v>
      </c>
      <c r="C57" s="3"/>
      <c r="D57" s="50"/>
      <c r="E57" s="67"/>
      <c r="F57" s="56"/>
      <c r="G57" s="73"/>
      <c r="H57" s="79"/>
      <c r="I57" s="75"/>
      <c r="J57" s="75"/>
      <c r="K57" s="75"/>
      <c r="L57" s="75"/>
      <c r="M57" s="75"/>
      <c r="N57" s="75"/>
      <c r="O57" s="75"/>
    </row>
    <row r="58" spans="1:15" s="64" customFormat="1" ht="14.25">
      <c r="A58" s="1"/>
      <c r="B58" s="66" t="s">
        <v>1099</v>
      </c>
      <c r="C58" s="3">
        <v>3</v>
      </c>
      <c r="D58" s="50"/>
      <c r="E58" s="67">
        <f>D58*C58</f>
        <v>0</v>
      </c>
      <c r="F58" s="56"/>
      <c r="G58" s="74"/>
      <c r="H58" s="74"/>
      <c r="I58" s="75"/>
      <c r="J58" s="75"/>
      <c r="K58" s="75"/>
      <c r="L58" s="75"/>
      <c r="M58" s="75"/>
      <c r="N58" s="75"/>
      <c r="O58" s="75"/>
    </row>
    <row r="59" spans="1:15" s="64" customFormat="1" ht="14.25">
      <c r="A59" s="1"/>
      <c r="B59" s="66"/>
      <c r="C59" s="3"/>
      <c r="D59" s="50"/>
      <c r="E59" s="67"/>
      <c r="F59" s="56"/>
      <c r="G59" s="73"/>
      <c r="H59" s="79"/>
      <c r="I59" s="75"/>
      <c r="J59" s="75"/>
      <c r="K59" s="75"/>
      <c r="L59" s="75"/>
      <c r="M59" s="75"/>
      <c r="N59" s="75"/>
      <c r="O59" s="75"/>
    </row>
    <row r="60" spans="1:15" s="64" customFormat="1" ht="76.5">
      <c r="A60" s="1" t="s">
        <v>1100</v>
      </c>
      <c r="B60" s="66" t="s">
        <v>1101</v>
      </c>
      <c r="C60" s="3"/>
      <c r="D60" s="50"/>
      <c r="E60" s="50"/>
      <c r="F60" s="56"/>
      <c r="G60" s="74"/>
      <c r="H60" s="74"/>
      <c r="I60" s="75"/>
      <c r="J60" s="75"/>
      <c r="K60" s="75"/>
      <c r="L60" s="75"/>
      <c r="M60" s="75"/>
      <c r="N60" s="75"/>
      <c r="O60" s="75"/>
    </row>
    <row r="61" spans="1:15" s="64" customFormat="1" ht="14.25">
      <c r="A61" s="1"/>
      <c r="B61" s="66" t="s">
        <v>1102</v>
      </c>
      <c r="C61" s="3"/>
      <c r="D61" s="50"/>
      <c r="E61" s="50"/>
      <c r="F61" s="56"/>
      <c r="G61" s="74"/>
      <c r="H61" s="79"/>
      <c r="I61" s="75"/>
      <c r="J61" s="75"/>
      <c r="K61" s="75"/>
      <c r="L61" s="75"/>
      <c r="M61" s="75"/>
      <c r="N61" s="75"/>
      <c r="O61" s="75"/>
    </row>
    <row r="62" spans="1:15" s="64" customFormat="1" ht="14.25">
      <c r="A62" s="1"/>
      <c r="B62" s="66" t="s">
        <v>1103</v>
      </c>
      <c r="C62" s="3"/>
      <c r="D62" s="50"/>
      <c r="E62" s="50"/>
      <c r="F62" s="56"/>
      <c r="G62" s="74"/>
      <c r="H62" s="74"/>
      <c r="I62" s="75"/>
      <c r="J62" s="75"/>
      <c r="K62" s="75"/>
      <c r="L62" s="75"/>
      <c r="M62" s="75"/>
      <c r="N62" s="75"/>
      <c r="O62" s="75"/>
    </row>
    <row r="63" spans="1:15" s="64" customFormat="1" ht="14.25">
      <c r="A63" s="1"/>
      <c r="B63" s="66" t="s">
        <v>1104</v>
      </c>
      <c r="C63" s="3">
        <v>9.5</v>
      </c>
      <c r="D63" s="50"/>
      <c r="E63" s="67">
        <f>D63*C63</f>
        <v>0</v>
      </c>
      <c r="F63" s="56"/>
      <c r="G63" s="74"/>
      <c r="H63" s="79"/>
      <c r="I63" s="75"/>
      <c r="J63" s="75"/>
      <c r="K63" s="75"/>
      <c r="L63" s="75"/>
      <c r="M63" s="75"/>
      <c r="N63" s="75"/>
      <c r="O63" s="75"/>
    </row>
    <row r="64" spans="1:15" s="64" customFormat="1" ht="14.25">
      <c r="A64" s="1"/>
      <c r="B64" s="66"/>
      <c r="C64" s="3"/>
      <c r="D64" s="50"/>
      <c r="E64" s="50"/>
      <c r="F64" s="56"/>
      <c r="G64" s="74"/>
      <c r="H64" s="74"/>
      <c r="I64" s="75"/>
      <c r="J64" s="75"/>
      <c r="K64" s="75"/>
      <c r="L64" s="75"/>
      <c r="M64" s="75"/>
      <c r="N64" s="75"/>
      <c r="O64" s="75"/>
    </row>
    <row r="65" spans="1:15" s="64" customFormat="1" ht="25.5">
      <c r="A65" s="1" t="s">
        <v>1105</v>
      </c>
      <c r="B65" s="66" t="s">
        <v>1106</v>
      </c>
      <c r="C65" s="3"/>
      <c r="D65" s="50"/>
      <c r="E65" s="50"/>
      <c r="F65" s="56"/>
      <c r="G65" s="74"/>
      <c r="H65" s="79"/>
      <c r="I65" s="75"/>
      <c r="J65" s="75"/>
      <c r="K65" s="75"/>
      <c r="L65" s="75"/>
      <c r="M65" s="75"/>
      <c r="N65" s="75"/>
      <c r="O65" s="75"/>
    </row>
    <row r="66" spans="1:15" s="64" customFormat="1" ht="14.25">
      <c r="A66" s="1"/>
      <c r="B66" s="66" t="s">
        <v>1107</v>
      </c>
      <c r="C66" s="3">
        <v>1</v>
      </c>
      <c r="D66" s="50"/>
      <c r="E66" s="67">
        <f>D66*C66</f>
        <v>0</v>
      </c>
      <c r="F66" s="56"/>
      <c r="G66" s="74"/>
      <c r="H66" s="74"/>
      <c r="I66" s="75"/>
      <c r="J66" s="75"/>
      <c r="K66" s="75"/>
      <c r="L66" s="75"/>
      <c r="M66" s="75"/>
      <c r="N66" s="75"/>
      <c r="O66" s="75"/>
    </row>
    <row r="67" spans="1:15" s="64" customFormat="1" ht="14.25">
      <c r="A67" s="1" t="s">
        <v>1108</v>
      </c>
      <c r="B67" s="66" t="s">
        <v>1109</v>
      </c>
      <c r="C67" s="3"/>
      <c r="D67" s="50"/>
      <c r="E67" s="50"/>
      <c r="F67" s="56"/>
      <c r="G67" s="74"/>
      <c r="H67" s="79"/>
      <c r="I67" s="75"/>
      <c r="J67" s="75"/>
      <c r="K67" s="75"/>
      <c r="L67" s="75"/>
      <c r="M67" s="75"/>
      <c r="N67" s="75"/>
      <c r="O67" s="75"/>
    </row>
    <row r="68" spans="1:15" s="64" customFormat="1" ht="14.25">
      <c r="A68" s="1"/>
      <c r="B68" s="66" t="s">
        <v>1107</v>
      </c>
      <c r="C68" s="3">
        <v>1</v>
      </c>
      <c r="D68" s="50"/>
      <c r="E68" s="67">
        <f>D68*C68</f>
        <v>0</v>
      </c>
      <c r="F68" s="56"/>
      <c r="G68" s="74"/>
      <c r="H68" s="74"/>
      <c r="I68" s="75"/>
      <c r="J68" s="75"/>
      <c r="K68" s="75"/>
      <c r="L68" s="75"/>
      <c r="M68" s="75"/>
      <c r="N68" s="75"/>
      <c r="O68" s="75"/>
    </row>
    <row r="69" spans="1:15" s="64" customFormat="1" ht="14.25">
      <c r="A69" s="1"/>
      <c r="B69" s="66"/>
      <c r="C69" s="3"/>
      <c r="D69" s="50"/>
      <c r="E69" s="50"/>
      <c r="F69" s="56"/>
      <c r="G69" s="74"/>
      <c r="H69" s="79"/>
      <c r="I69" s="75"/>
      <c r="J69" s="75"/>
      <c r="K69" s="75"/>
      <c r="L69" s="75"/>
      <c r="M69" s="75"/>
      <c r="N69" s="75"/>
      <c r="O69" s="75"/>
    </row>
    <row r="70" spans="1:15" s="64" customFormat="1" ht="25.5">
      <c r="A70" s="1" t="s">
        <v>1110</v>
      </c>
      <c r="B70" s="66" t="s">
        <v>1111</v>
      </c>
      <c r="C70" s="3"/>
      <c r="D70" s="50"/>
      <c r="E70" s="50"/>
      <c r="F70" s="56"/>
      <c r="G70" s="74"/>
      <c r="H70" s="74"/>
      <c r="I70" s="75"/>
      <c r="J70" s="75"/>
      <c r="K70" s="75"/>
      <c r="L70" s="75"/>
      <c r="M70" s="75"/>
      <c r="N70" s="75"/>
      <c r="O70" s="75"/>
    </row>
    <row r="71" spans="1:15" s="64" customFormat="1" ht="14.25">
      <c r="A71" s="1"/>
      <c r="B71" s="66" t="s">
        <v>1099</v>
      </c>
      <c r="C71" s="3">
        <v>48</v>
      </c>
      <c r="D71" s="50"/>
      <c r="E71" s="67">
        <f>D71*C71</f>
        <v>0</v>
      </c>
      <c r="F71" s="56"/>
      <c r="G71" s="74"/>
      <c r="H71" s="79"/>
      <c r="I71" s="75"/>
      <c r="J71" s="75"/>
      <c r="K71" s="75"/>
      <c r="L71" s="75"/>
      <c r="M71" s="75"/>
      <c r="N71" s="75"/>
      <c r="O71" s="75"/>
    </row>
    <row r="72" spans="1:15" s="64" customFormat="1" ht="14.25">
      <c r="A72" s="1"/>
      <c r="B72" s="66"/>
      <c r="C72" s="3"/>
      <c r="D72" s="50"/>
      <c r="E72" s="67"/>
      <c r="F72" s="56"/>
      <c r="G72" s="74"/>
      <c r="H72" s="74"/>
      <c r="I72" s="75"/>
      <c r="J72" s="75"/>
      <c r="K72" s="75"/>
      <c r="L72" s="75"/>
      <c r="M72" s="75"/>
      <c r="N72" s="75"/>
      <c r="O72" s="75"/>
    </row>
    <row r="73" spans="1:15" s="64" customFormat="1" ht="38.25">
      <c r="A73" s="1" t="s">
        <v>1112</v>
      </c>
      <c r="B73" s="66" t="s">
        <v>1113</v>
      </c>
      <c r="C73" s="3"/>
      <c r="D73" s="50"/>
      <c r="E73" s="67"/>
      <c r="F73" s="78"/>
      <c r="G73" s="74"/>
      <c r="H73" s="79"/>
      <c r="I73" s="75"/>
      <c r="J73" s="75"/>
      <c r="K73" s="75"/>
      <c r="L73" s="75"/>
      <c r="M73" s="75"/>
      <c r="N73" s="75"/>
      <c r="O73" s="75"/>
    </row>
    <row r="74" spans="1:15" s="64" customFormat="1" ht="14.25">
      <c r="A74" s="1"/>
      <c r="B74" s="66" t="s">
        <v>1114</v>
      </c>
      <c r="C74" s="3"/>
      <c r="D74" s="50"/>
      <c r="E74" s="67"/>
      <c r="F74" s="80"/>
      <c r="G74" s="74"/>
      <c r="H74" s="74"/>
      <c r="I74" s="75"/>
      <c r="J74" s="75"/>
      <c r="K74" s="75"/>
      <c r="L74" s="75"/>
      <c r="M74" s="75"/>
      <c r="N74" s="75"/>
      <c r="O74" s="75"/>
    </row>
    <row r="75" spans="1:15" s="64" customFormat="1" ht="14.25">
      <c r="A75" s="1"/>
      <c r="B75" s="66" t="s">
        <v>1104</v>
      </c>
      <c r="C75" s="3">
        <v>1</v>
      </c>
      <c r="D75" s="50"/>
      <c r="E75" s="67">
        <f>D75*C75</f>
        <v>0</v>
      </c>
      <c r="F75" s="80"/>
      <c r="G75" s="74"/>
      <c r="H75" s="79"/>
      <c r="I75" s="75"/>
      <c r="J75" s="75"/>
      <c r="K75" s="75"/>
      <c r="L75" s="75"/>
      <c r="M75" s="75"/>
      <c r="N75" s="75"/>
      <c r="O75" s="75"/>
    </row>
    <row r="76" spans="1:15" s="64" customFormat="1" ht="14.25">
      <c r="A76" s="1"/>
      <c r="B76" s="66"/>
      <c r="C76" s="3"/>
      <c r="D76" s="50"/>
      <c r="E76" s="67"/>
      <c r="F76" s="56"/>
      <c r="G76" s="74"/>
      <c r="H76" s="74"/>
      <c r="I76" s="75"/>
      <c r="J76" s="75"/>
      <c r="K76" s="75"/>
      <c r="L76" s="75"/>
      <c r="M76" s="75"/>
      <c r="N76" s="75"/>
      <c r="O76" s="75"/>
    </row>
    <row r="77" spans="1:15" s="64" customFormat="1" ht="25.5">
      <c r="A77" s="1" t="s">
        <v>1115</v>
      </c>
      <c r="B77" s="66" t="s">
        <v>1116</v>
      </c>
      <c r="C77" s="81"/>
      <c r="D77" s="67"/>
      <c r="E77" s="67"/>
      <c r="F77" s="57"/>
      <c r="G77" s="74"/>
      <c r="H77" s="79"/>
      <c r="I77" s="75"/>
      <c r="J77" s="75"/>
      <c r="K77" s="75"/>
      <c r="L77" s="75"/>
      <c r="M77" s="75"/>
      <c r="N77" s="75"/>
      <c r="O77" s="75"/>
    </row>
    <row r="78" spans="1:13" s="64" customFormat="1" ht="14.25">
      <c r="A78" s="1"/>
      <c r="B78" s="66" t="s">
        <v>1117</v>
      </c>
      <c r="C78" s="81"/>
      <c r="D78" s="67"/>
      <c r="E78" s="67"/>
      <c r="F78" s="74"/>
      <c r="G78" s="75"/>
      <c r="H78" s="75"/>
      <c r="I78" s="75"/>
      <c r="J78" s="75"/>
      <c r="K78" s="75"/>
      <c r="L78" s="75"/>
      <c r="M78" s="75"/>
    </row>
    <row r="79" spans="1:13" s="64" customFormat="1" ht="12.75">
      <c r="A79" s="1"/>
      <c r="B79" s="66" t="s">
        <v>1094</v>
      </c>
      <c r="C79" s="81">
        <v>3</v>
      </c>
      <c r="D79" s="67"/>
      <c r="E79" s="67">
        <f>D79*C79</f>
        <v>0</v>
      </c>
      <c r="F79" s="79"/>
      <c r="G79" s="75"/>
      <c r="H79" s="75"/>
      <c r="I79" s="75"/>
      <c r="J79" s="75"/>
      <c r="K79" s="75"/>
      <c r="L79" s="75"/>
      <c r="M79" s="75"/>
    </row>
    <row r="80" spans="1:13" s="64" customFormat="1" ht="14.25">
      <c r="A80" s="1"/>
      <c r="B80" s="66"/>
      <c r="C80" s="81"/>
      <c r="D80" s="67"/>
      <c r="E80" s="67"/>
      <c r="F80" s="74"/>
      <c r="G80" s="75"/>
      <c r="H80" s="75"/>
      <c r="I80" s="75"/>
      <c r="J80" s="75"/>
      <c r="K80" s="75"/>
      <c r="L80" s="75"/>
      <c r="M80" s="75"/>
    </row>
    <row r="81" spans="1:13" s="64" customFormat="1" ht="25.5">
      <c r="A81" s="1" t="s">
        <v>1118</v>
      </c>
      <c r="B81" s="66" t="s">
        <v>1119</v>
      </c>
      <c r="C81" s="81"/>
      <c r="D81" s="67"/>
      <c r="E81" s="67"/>
      <c r="F81" s="79"/>
      <c r="G81" s="75"/>
      <c r="H81" s="75"/>
      <c r="I81" s="75"/>
      <c r="J81" s="75"/>
      <c r="K81" s="75"/>
      <c r="L81" s="75"/>
      <c r="M81" s="75"/>
    </row>
    <row r="82" spans="1:13" s="64" customFormat="1" ht="38.25">
      <c r="A82" s="1" t="s">
        <v>1120</v>
      </c>
      <c r="B82" s="66" t="s">
        <v>1121</v>
      </c>
      <c r="C82" s="81"/>
      <c r="D82" s="67"/>
      <c r="E82" s="67"/>
      <c r="F82" s="74"/>
      <c r="G82" s="75"/>
      <c r="H82" s="75"/>
      <c r="I82" s="75"/>
      <c r="J82" s="75"/>
      <c r="K82" s="75"/>
      <c r="L82" s="75"/>
      <c r="M82" s="75"/>
    </row>
    <row r="83" spans="1:13" s="64" customFormat="1" ht="12.75">
      <c r="A83" s="1"/>
      <c r="B83" s="66" t="s">
        <v>1099</v>
      </c>
      <c r="C83" s="81">
        <v>21</v>
      </c>
      <c r="D83" s="67"/>
      <c r="E83" s="67">
        <f>D83*C83</f>
        <v>0</v>
      </c>
      <c r="F83" s="79"/>
      <c r="G83" s="75"/>
      <c r="H83" s="75"/>
      <c r="I83" s="75"/>
      <c r="J83" s="75"/>
      <c r="K83" s="75"/>
      <c r="L83" s="75"/>
      <c r="M83" s="75"/>
    </row>
    <row r="84" spans="1:13" s="64" customFormat="1" ht="14.25">
      <c r="A84" s="1" t="s">
        <v>1122</v>
      </c>
      <c r="B84" s="66" t="s">
        <v>1123</v>
      </c>
      <c r="C84" s="81"/>
      <c r="D84" s="67"/>
      <c r="E84" s="67"/>
      <c r="F84" s="74"/>
      <c r="G84" s="75"/>
      <c r="H84" s="75"/>
      <c r="I84" s="75"/>
      <c r="J84" s="75"/>
      <c r="K84" s="75"/>
      <c r="L84" s="75"/>
      <c r="M84" s="75"/>
    </row>
    <row r="85" spans="1:13" s="64" customFormat="1" ht="12.75">
      <c r="A85" s="1"/>
      <c r="B85" s="66" t="s">
        <v>1094</v>
      </c>
      <c r="C85" s="81">
        <v>31</v>
      </c>
      <c r="D85" s="67"/>
      <c r="E85" s="67">
        <f>D85*C85</f>
        <v>0</v>
      </c>
      <c r="F85" s="79"/>
      <c r="G85" s="75"/>
      <c r="H85" s="75"/>
      <c r="I85" s="75"/>
      <c r="J85" s="75"/>
      <c r="K85" s="75"/>
      <c r="L85" s="75"/>
      <c r="M85" s="75"/>
    </row>
    <row r="86" spans="1:14" s="64" customFormat="1" ht="14.25">
      <c r="A86" s="1" t="s">
        <v>1124</v>
      </c>
      <c r="B86" s="66" t="s">
        <v>1125</v>
      </c>
      <c r="C86" s="81"/>
      <c r="D86" s="67"/>
      <c r="E86" s="67"/>
      <c r="F86" s="72"/>
      <c r="G86" s="74"/>
      <c r="H86" s="75"/>
      <c r="I86" s="75"/>
      <c r="J86" s="75"/>
      <c r="K86" s="75"/>
      <c r="L86" s="75"/>
      <c r="M86" s="75"/>
      <c r="N86" s="75"/>
    </row>
    <row r="87" spans="1:14" s="64" customFormat="1" ht="12.75">
      <c r="A87" s="1"/>
      <c r="B87" s="66" t="s">
        <v>1099</v>
      </c>
      <c r="C87" s="81">
        <v>5</v>
      </c>
      <c r="D87" s="67"/>
      <c r="E87" s="67">
        <f>D87*C87</f>
        <v>0</v>
      </c>
      <c r="F87" s="50"/>
      <c r="G87" s="79"/>
      <c r="H87" s="75"/>
      <c r="I87" s="75"/>
      <c r="J87" s="75"/>
      <c r="K87" s="75"/>
      <c r="L87" s="75"/>
      <c r="M87" s="75"/>
      <c r="N87" s="75"/>
    </row>
    <row r="88" spans="1:13" s="64" customFormat="1" ht="14.25">
      <c r="A88" s="1"/>
      <c r="B88" s="66"/>
      <c r="C88" s="81"/>
      <c r="D88" s="67"/>
      <c r="E88" s="67"/>
      <c r="F88" s="74"/>
      <c r="G88" s="75"/>
      <c r="H88" s="75"/>
      <c r="I88" s="75"/>
      <c r="J88" s="75"/>
      <c r="K88" s="75"/>
      <c r="L88" s="75"/>
      <c r="M88" s="75"/>
    </row>
    <row r="89" spans="1:13" s="64" customFormat="1" ht="38.25">
      <c r="A89" s="1" t="s">
        <v>1126</v>
      </c>
      <c r="B89" s="66" t="s">
        <v>1127</v>
      </c>
      <c r="C89" s="81"/>
      <c r="D89" s="67"/>
      <c r="E89" s="67"/>
      <c r="F89" s="79"/>
      <c r="G89" s="75"/>
      <c r="H89" s="75"/>
      <c r="I89" s="75"/>
      <c r="J89" s="75"/>
      <c r="K89" s="75"/>
      <c r="L89" s="75"/>
      <c r="M89" s="75"/>
    </row>
    <row r="90" spans="1:13" s="64" customFormat="1" ht="12.75">
      <c r="A90" s="1"/>
      <c r="B90" s="66" t="s">
        <v>1104</v>
      </c>
      <c r="C90" s="81">
        <v>30</v>
      </c>
      <c r="D90" s="67"/>
      <c r="E90" s="67">
        <f>D90*C90</f>
        <v>0</v>
      </c>
      <c r="F90" s="79"/>
      <c r="G90" s="75"/>
      <c r="H90" s="75"/>
      <c r="I90" s="75"/>
      <c r="J90" s="75"/>
      <c r="K90" s="75"/>
      <c r="L90" s="75"/>
      <c r="M90" s="75"/>
    </row>
    <row r="91" spans="1:13" s="64" customFormat="1" ht="15">
      <c r="A91" s="1"/>
      <c r="B91" s="66"/>
      <c r="C91" s="81"/>
      <c r="D91" s="67"/>
      <c r="E91" s="67"/>
      <c r="F91" s="82"/>
      <c r="G91" s="75"/>
      <c r="H91" s="75"/>
      <c r="I91" s="75"/>
      <c r="J91" s="75"/>
      <c r="K91" s="75"/>
      <c r="L91" s="75"/>
      <c r="M91" s="75"/>
    </row>
    <row r="92" spans="1:13" s="64" customFormat="1" ht="51">
      <c r="A92" s="1" t="s">
        <v>1128</v>
      </c>
      <c r="B92" s="66" t="s">
        <v>1129</v>
      </c>
      <c r="C92" s="81"/>
      <c r="D92" s="67"/>
      <c r="E92" s="67"/>
      <c r="F92" s="79"/>
      <c r="G92" s="75"/>
      <c r="H92" s="75"/>
      <c r="I92" s="75"/>
      <c r="J92" s="75"/>
      <c r="K92" s="75"/>
      <c r="L92" s="75"/>
      <c r="M92" s="75"/>
    </row>
    <row r="93" spans="1:13" s="64" customFormat="1" ht="12.75">
      <c r="A93" s="1"/>
      <c r="B93" s="66" t="s">
        <v>1130</v>
      </c>
      <c r="C93" s="81"/>
      <c r="D93" s="67"/>
      <c r="E93" s="67"/>
      <c r="F93" s="79"/>
      <c r="G93" s="75"/>
      <c r="H93" s="75"/>
      <c r="I93" s="75"/>
      <c r="J93" s="75"/>
      <c r="K93" s="75"/>
      <c r="L93" s="75"/>
      <c r="M93" s="75"/>
    </row>
    <row r="94" spans="1:13" s="64" customFormat="1" ht="14.25">
      <c r="A94" s="1"/>
      <c r="B94" s="66" t="s">
        <v>1131</v>
      </c>
      <c r="C94" s="81">
        <v>1</v>
      </c>
      <c r="D94" s="67"/>
      <c r="E94" s="67">
        <f>D94*C94</f>
        <v>0</v>
      </c>
      <c r="F94" s="74"/>
      <c r="G94" s="75"/>
      <c r="H94" s="75"/>
      <c r="I94" s="75"/>
      <c r="J94" s="75"/>
      <c r="K94" s="75"/>
      <c r="L94" s="75"/>
      <c r="M94" s="75"/>
    </row>
    <row r="95" spans="1:13" s="64" customFormat="1" ht="15">
      <c r="A95" s="1"/>
      <c r="B95" s="66"/>
      <c r="C95" s="81"/>
      <c r="D95" s="67"/>
      <c r="E95" s="67"/>
      <c r="F95" s="82"/>
      <c r="G95" s="75"/>
      <c r="H95" s="75"/>
      <c r="I95" s="75"/>
      <c r="J95" s="75"/>
      <c r="K95" s="75"/>
      <c r="L95" s="75"/>
      <c r="M95" s="75"/>
    </row>
    <row r="96" spans="1:13" s="64" customFormat="1" ht="38.25">
      <c r="A96" s="1" t="s">
        <v>1132</v>
      </c>
      <c r="B96" s="66" t="s">
        <v>1133</v>
      </c>
      <c r="C96" s="81"/>
      <c r="D96" s="67"/>
      <c r="E96" s="67"/>
      <c r="F96" s="79"/>
      <c r="G96" s="75"/>
      <c r="H96" s="75"/>
      <c r="I96" s="75"/>
      <c r="J96" s="75"/>
      <c r="K96" s="75"/>
      <c r="L96" s="75"/>
      <c r="M96" s="75"/>
    </row>
    <row r="97" spans="1:13" s="64" customFormat="1" ht="12.75">
      <c r="A97" s="1"/>
      <c r="B97" s="66" t="s">
        <v>1134</v>
      </c>
      <c r="C97" s="81"/>
      <c r="D97" s="67"/>
      <c r="E97" s="67"/>
      <c r="F97" s="79"/>
      <c r="G97" s="75"/>
      <c r="H97" s="75"/>
      <c r="I97" s="75"/>
      <c r="J97" s="75"/>
      <c r="K97" s="75"/>
      <c r="L97" s="75"/>
      <c r="M97" s="75"/>
    </row>
    <row r="98" spans="1:13" s="64" customFormat="1" ht="12.75">
      <c r="A98" s="1"/>
      <c r="B98" s="66" t="s">
        <v>1135</v>
      </c>
      <c r="C98" s="81">
        <v>1</v>
      </c>
      <c r="D98" s="67"/>
      <c r="E98" s="67">
        <f>D98*C98</f>
        <v>0</v>
      </c>
      <c r="F98" s="79"/>
      <c r="G98" s="75"/>
      <c r="H98" s="75"/>
      <c r="I98" s="75"/>
      <c r="J98" s="75"/>
      <c r="K98" s="75"/>
      <c r="L98" s="75"/>
      <c r="M98" s="75"/>
    </row>
    <row r="99" spans="1:13" s="64" customFormat="1" ht="12.75">
      <c r="A99" s="1"/>
      <c r="B99" s="66"/>
      <c r="C99" s="48"/>
      <c r="D99" s="49"/>
      <c r="E99" s="50"/>
      <c r="F99" s="79"/>
      <c r="G99" s="75"/>
      <c r="H99" s="75"/>
      <c r="I99" s="75"/>
      <c r="J99" s="75"/>
      <c r="K99" s="75"/>
      <c r="L99" s="75"/>
      <c r="M99" s="75"/>
    </row>
    <row r="100" spans="1:13" s="64" customFormat="1" ht="12.75">
      <c r="A100" s="1"/>
      <c r="B100" s="69"/>
      <c r="C100" s="60"/>
      <c r="D100" s="61"/>
      <c r="E100" s="62"/>
      <c r="F100" s="79"/>
      <c r="G100" s="75"/>
      <c r="H100" s="75"/>
      <c r="I100" s="75"/>
      <c r="J100" s="75"/>
      <c r="K100" s="75"/>
      <c r="L100" s="75"/>
      <c r="M100" s="75"/>
    </row>
    <row r="101" spans="1:13" s="64" customFormat="1" ht="12.75">
      <c r="A101" s="1"/>
      <c r="B101" s="66" t="s">
        <v>1136</v>
      </c>
      <c r="C101" s="71"/>
      <c r="D101" s="72"/>
      <c r="E101" s="67">
        <f>SUM(E48:E98)</f>
        <v>0</v>
      </c>
      <c r="F101" s="79"/>
      <c r="G101" s="75"/>
      <c r="H101" s="75"/>
      <c r="I101" s="75"/>
      <c r="J101" s="75"/>
      <c r="K101" s="75"/>
      <c r="L101" s="75"/>
      <c r="M101" s="75"/>
    </row>
    <row r="102" spans="1:14" s="64" customFormat="1" ht="12.75">
      <c r="A102" s="1"/>
      <c r="B102" s="66"/>
      <c r="C102" s="48"/>
      <c r="D102" s="49"/>
      <c r="E102" s="50"/>
      <c r="F102" s="67"/>
      <c r="G102" s="79"/>
      <c r="H102" s="75"/>
      <c r="I102" s="75"/>
      <c r="J102" s="75"/>
      <c r="K102" s="75"/>
      <c r="L102" s="75"/>
      <c r="M102" s="75"/>
      <c r="N102" s="75"/>
    </row>
    <row r="103" spans="1:13" s="64" customFormat="1" ht="12.75">
      <c r="A103" s="1"/>
      <c r="B103" s="66"/>
      <c r="C103" s="48"/>
      <c r="D103" s="49"/>
      <c r="E103" s="50"/>
      <c r="F103" s="79"/>
      <c r="G103" s="75"/>
      <c r="H103" s="75"/>
      <c r="I103" s="75"/>
      <c r="J103" s="75"/>
      <c r="K103" s="75"/>
      <c r="L103" s="75"/>
      <c r="M103" s="75"/>
    </row>
    <row r="104" spans="1:13" s="64" customFormat="1" ht="12.75">
      <c r="A104" s="1"/>
      <c r="B104" s="13" t="s">
        <v>1137</v>
      </c>
      <c r="C104" s="48"/>
      <c r="D104" s="49"/>
      <c r="E104" s="50"/>
      <c r="F104" s="79"/>
      <c r="G104" s="75"/>
      <c r="H104" s="75"/>
      <c r="I104" s="75"/>
      <c r="J104" s="75"/>
      <c r="K104" s="75"/>
      <c r="L104" s="75"/>
      <c r="M104" s="75"/>
    </row>
    <row r="105" spans="1:14" s="64" customFormat="1" ht="12.75">
      <c r="A105" s="1"/>
      <c r="B105" s="66"/>
      <c r="C105" s="3"/>
      <c r="D105" s="50"/>
      <c r="E105" s="50"/>
      <c r="F105" s="67"/>
      <c r="G105" s="79"/>
      <c r="H105" s="75"/>
      <c r="I105" s="75"/>
      <c r="J105" s="75"/>
      <c r="K105" s="75"/>
      <c r="L105" s="75"/>
      <c r="M105" s="75"/>
      <c r="N105" s="75"/>
    </row>
    <row r="106" spans="1:13" s="64" customFormat="1" ht="25.5">
      <c r="A106" s="1"/>
      <c r="B106" s="66" t="s">
        <v>1138</v>
      </c>
      <c r="C106" s="3"/>
      <c r="D106" s="50"/>
      <c r="E106" s="50"/>
      <c r="F106" s="79"/>
      <c r="G106" s="75"/>
      <c r="H106" s="75"/>
      <c r="I106" s="75"/>
      <c r="J106" s="75"/>
      <c r="K106" s="75"/>
      <c r="L106" s="75"/>
      <c r="M106" s="75"/>
    </row>
    <row r="107" spans="1:13" s="64" customFormat="1" ht="12.75">
      <c r="A107" s="1"/>
      <c r="B107" s="76" t="s">
        <v>1139</v>
      </c>
      <c r="C107" s="3"/>
      <c r="D107" s="50"/>
      <c r="E107" s="50"/>
      <c r="F107" s="79"/>
      <c r="G107" s="75"/>
      <c r="H107" s="75"/>
      <c r="I107" s="75"/>
      <c r="J107" s="75"/>
      <c r="K107" s="75"/>
      <c r="L107" s="75"/>
      <c r="M107" s="75"/>
    </row>
    <row r="108" spans="1:7" ht="38.25">
      <c r="A108" s="1" t="s">
        <v>1082</v>
      </c>
      <c r="B108" s="66" t="s">
        <v>1140</v>
      </c>
      <c r="C108" s="3"/>
      <c r="D108" s="50"/>
      <c r="E108" s="50"/>
      <c r="F108" s="67"/>
      <c r="G108" s="46"/>
    </row>
    <row r="109" spans="1:5" ht="12.75">
      <c r="A109" s="1"/>
      <c r="B109" s="66" t="s">
        <v>1141</v>
      </c>
      <c r="C109" s="3">
        <v>1</v>
      </c>
      <c r="D109" s="50"/>
      <c r="E109" s="67">
        <f>D109*C109</f>
        <v>0</v>
      </c>
    </row>
    <row r="110" spans="1:5" ht="12.75">
      <c r="A110" s="1"/>
      <c r="B110" s="66"/>
      <c r="C110" s="3"/>
      <c r="D110" s="50"/>
      <c r="E110" s="50"/>
    </row>
    <row r="111" spans="1:5" ht="38.25">
      <c r="A111" s="1" t="s">
        <v>1095</v>
      </c>
      <c r="B111" s="66" t="s">
        <v>1142</v>
      </c>
      <c r="C111" s="3"/>
      <c r="D111" s="50"/>
      <c r="E111" s="50"/>
    </row>
    <row r="112" spans="1:5" ht="12.75">
      <c r="A112" s="1"/>
      <c r="B112" s="66" t="s">
        <v>1141</v>
      </c>
      <c r="C112" s="3">
        <v>1</v>
      </c>
      <c r="D112" s="50"/>
      <c r="E112" s="67">
        <f>D112*C112</f>
        <v>0</v>
      </c>
    </row>
    <row r="113" spans="1:7" ht="12.75">
      <c r="A113" s="1"/>
      <c r="B113" s="66"/>
      <c r="C113" s="3"/>
      <c r="D113" s="50"/>
      <c r="E113" s="50"/>
      <c r="F113" s="67"/>
      <c r="G113" s="46"/>
    </row>
    <row r="114" spans="1:5" ht="63.75">
      <c r="A114" s="1" t="s">
        <v>1097</v>
      </c>
      <c r="B114" s="66" t="s">
        <v>1143</v>
      </c>
      <c r="C114" s="3"/>
      <c r="D114" s="50"/>
      <c r="E114" s="50"/>
    </row>
    <row r="115" spans="1:5" ht="12.75">
      <c r="A115" s="1"/>
      <c r="B115" s="66" t="s">
        <v>1144</v>
      </c>
      <c r="C115" s="3">
        <v>20</v>
      </c>
      <c r="D115" s="50"/>
      <c r="E115" s="67">
        <f>SUM(C115*D115)</f>
        <v>0</v>
      </c>
    </row>
    <row r="116" spans="1:7" ht="12.75">
      <c r="A116" s="1"/>
      <c r="B116" s="66"/>
      <c r="C116" s="3"/>
      <c r="D116" s="50"/>
      <c r="E116" s="50"/>
      <c r="F116" s="50"/>
      <c r="G116" s="46"/>
    </row>
    <row r="117" spans="1:5" ht="38.25">
      <c r="A117" s="1" t="s">
        <v>1100</v>
      </c>
      <c r="B117" s="66" t="s">
        <v>1145</v>
      </c>
      <c r="C117" s="3"/>
      <c r="D117" s="50"/>
      <c r="E117" s="50"/>
    </row>
    <row r="118" spans="1:7" ht="12.75">
      <c r="A118" s="1"/>
      <c r="B118" s="66" t="s">
        <v>1146</v>
      </c>
      <c r="C118" s="3"/>
      <c r="D118" s="50"/>
      <c r="E118" s="50"/>
      <c r="F118" s="50"/>
      <c r="G118" s="46"/>
    </row>
    <row r="119" spans="1:5" ht="12.75">
      <c r="A119" s="1"/>
      <c r="B119" s="66" t="s">
        <v>1107</v>
      </c>
      <c r="C119" s="3">
        <v>2</v>
      </c>
      <c r="D119" s="50"/>
      <c r="E119" s="67">
        <f>D119*C119</f>
        <v>0</v>
      </c>
    </row>
    <row r="120" spans="1:5" ht="12.75">
      <c r="A120" s="1"/>
      <c r="B120" s="66" t="s">
        <v>1147</v>
      </c>
      <c r="C120" s="3"/>
      <c r="D120" s="50"/>
      <c r="E120" s="50"/>
    </row>
    <row r="121" spans="1:7" ht="12.75">
      <c r="A121" s="1"/>
      <c r="B121" s="66" t="s">
        <v>1107</v>
      </c>
      <c r="C121" s="3">
        <v>1</v>
      </c>
      <c r="D121" s="50"/>
      <c r="E121" s="67">
        <f>D121*C121</f>
        <v>0</v>
      </c>
      <c r="F121" s="67"/>
      <c r="G121" s="46"/>
    </row>
    <row r="122" spans="1:5" ht="12.75">
      <c r="A122" s="1"/>
      <c r="B122" s="66"/>
      <c r="C122" s="3"/>
      <c r="D122" s="50"/>
      <c r="E122" s="67"/>
    </row>
    <row r="123" spans="1:5" ht="38.25">
      <c r="A123" s="1" t="s">
        <v>1105</v>
      </c>
      <c r="B123" s="66" t="s">
        <v>1148</v>
      </c>
      <c r="C123" s="3"/>
      <c r="D123" s="50"/>
      <c r="E123" s="50"/>
    </row>
    <row r="124" spans="1:5" ht="25.5">
      <c r="A124" s="1"/>
      <c r="B124" s="66" t="s">
        <v>1149</v>
      </c>
      <c r="C124" s="3"/>
      <c r="D124" s="50"/>
      <c r="E124" s="50"/>
    </row>
    <row r="125" spans="1:7" ht="12.75">
      <c r="A125" s="1"/>
      <c r="B125" s="66" t="s">
        <v>1150</v>
      </c>
      <c r="C125" s="3">
        <v>1</v>
      </c>
      <c r="D125" s="50"/>
      <c r="E125" s="67">
        <f>D125*C125</f>
        <v>0</v>
      </c>
      <c r="F125" s="67"/>
      <c r="G125" s="46"/>
    </row>
    <row r="126" spans="1:5" ht="12.75">
      <c r="A126" s="1"/>
      <c r="B126" s="66"/>
      <c r="C126" s="3"/>
      <c r="D126" s="50"/>
      <c r="E126" s="50"/>
    </row>
    <row r="127" spans="1:5" ht="25.5">
      <c r="A127" s="1" t="s">
        <v>1108</v>
      </c>
      <c r="B127" s="66" t="s">
        <v>1151</v>
      </c>
      <c r="C127" s="3"/>
      <c r="D127" s="50"/>
      <c r="E127" s="50"/>
    </row>
    <row r="128" spans="1:5" ht="12.75">
      <c r="A128" s="1"/>
      <c r="B128" s="66" t="s">
        <v>1084</v>
      </c>
      <c r="C128" s="3">
        <v>1</v>
      </c>
      <c r="D128" s="50"/>
      <c r="E128" s="67">
        <f>D129*C129</f>
        <v>0</v>
      </c>
    </row>
    <row r="129" spans="1:7" ht="12.75">
      <c r="A129" s="1"/>
      <c r="B129" s="66"/>
      <c r="C129" s="3"/>
      <c r="D129" s="50"/>
      <c r="E129"/>
      <c r="F129" s="67"/>
      <c r="G129" s="46"/>
    </row>
    <row r="130" spans="1:5" ht="25.5">
      <c r="A130" s="1" t="s">
        <v>1110</v>
      </c>
      <c r="B130" s="66" t="s">
        <v>1152</v>
      </c>
      <c r="C130" s="3"/>
      <c r="D130" s="50"/>
      <c r="E130" s="50"/>
    </row>
    <row r="131" spans="1:5" ht="12.75">
      <c r="A131" s="1"/>
      <c r="B131" s="66" t="s">
        <v>1150</v>
      </c>
      <c r="C131" s="3">
        <v>1</v>
      </c>
      <c r="D131" s="50"/>
      <c r="E131" s="67">
        <f>D131*C131</f>
        <v>0</v>
      </c>
    </row>
    <row r="132" spans="1:5" ht="12.75">
      <c r="A132" s="1"/>
      <c r="B132" s="66"/>
      <c r="C132" s="3"/>
      <c r="D132" s="50"/>
      <c r="E132" s="50"/>
    </row>
    <row r="133" spans="1:7" ht="12.75">
      <c r="A133" s="1"/>
      <c r="B133" s="76" t="s">
        <v>1153</v>
      </c>
      <c r="C133" s="3"/>
      <c r="D133" s="50"/>
      <c r="E133" s="50"/>
      <c r="F133" s="67"/>
      <c r="G133" s="46"/>
    </row>
    <row r="134" spans="1:5" ht="25.5">
      <c r="A134" s="1" t="s">
        <v>1112</v>
      </c>
      <c r="B134" s="66" t="s">
        <v>1154</v>
      </c>
      <c r="C134" s="3"/>
      <c r="D134" s="50"/>
      <c r="E134" s="50"/>
    </row>
    <row r="135" spans="1:7" ht="12.75">
      <c r="A135" s="1"/>
      <c r="B135" s="66" t="s">
        <v>1104</v>
      </c>
      <c r="C135" s="3">
        <v>90</v>
      </c>
      <c r="D135" s="50"/>
      <c r="E135" s="67">
        <f>SUM(C135*D135)</f>
        <v>0</v>
      </c>
      <c r="F135" s="67"/>
      <c r="G135" s="46"/>
    </row>
    <row r="136" spans="1:5" ht="12.75">
      <c r="A136" s="1"/>
      <c r="B136" s="66"/>
      <c r="C136" s="3"/>
      <c r="D136" s="50"/>
      <c r="E136" s="50"/>
    </row>
    <row r="137" spans="1:7" ht="76.5">
      <c r="A137" s="1" t="s">
        <v>1115</v>
      </c>
      <c r="B137" s="66" t="s">
        <v>1155</v>
      </c>
      <c r="C137" s="3"/>
      <c r="D137" s="50"/>
      <c r="E137" s="50"/>
      <c r="F137" s="67"/>
      <c r="G137" s="46"/>
    </row>
    <row r="138" spans="1:5" ht="12.75">
      <c r="A138" s="1"/>
      <c r="B138" s="66" t="s">
        <v>1104</v>
      </c>
      <c r="C138" s="3">
        <v>190</v>
      </c>
      <c r="D138" s="50"/>
      <c r="E138" s="67">
        <f>SUM(C138*D138)</f>
        <v>0</v>
      </c>
    </row>
    <row r="139" spans="1:5" ht="12.75">
      <c r="A139" s="1"/>
      <c r="B139" s="66"/>
      <c r="C139" s="3"/>
      <c r="D139" s="50"/>
      <c r="E139" s="67"/>
    </row>
    <row r="140" spans="1:7" ht="38.25">
      <c r="A140" s="1" t="s">
        <v>1118</v>
      </c>
      <c r="B140" s="66" t="s">
        <v>1156</v>
      </c>
      <c r="C140" s="3"/>
      <c r="D140" s="50"/>
      <c r="E140" s="67"/>
      <c r="F140" s="67"/>
      <c r="G140" s="46"/>
    </row>
    <row r="141" spans="1:5" ht="12.75">
      <c r="A141" s="1"/>
      <c r="B141" s="66" t="s">
        <v>1104</v>
      </c>
      <c r="C141" s="3">
        <v>225</v>
      </c>
      <c r="D141" s="50"/>
      <c r="E141" s="67">
        <f>SUM(C141*D141)</f>
        <v>0</v>
      </c>
    </row>
    <row r="142" spans="1:5" ht="12.75">
      <c r="A142" s="1"/>
      <c r="B142" s="66"/>
      <c r="C142" s="3"/>
      <c r="D142" s="50"/>
      <c r="E142" s="67"/>
    </row>
    <row r="143" spans="1:5" ht="25.5">
      <c r="A143" s="1" t="s">
        <v>1126</v>
      </c>
      <c r="B143" s="66" t="s">
        <v>1157</v>
      </c>
      <c r="C143" s="3"/>
      <c r="D143" s="50"/>
      <c r="E143" s="67"/>
    </row>
    <row r="144" spans="1:5" ht="12.75">
      <c r="A144" s="1"/>
      <c r="B144" s="66" t="s">
        <v>1099</v>
      </c>
      <c r="C144" s="3">
        <v>136</v>
      </c>
      <c r="D144" s="50"/>
      <c r="E144" s="67">
        <f>SUM(C144*D144)</f>
        <v>0</v>
      </c>
    </row>
    <row r="145" spans="1:5" ht="12.75">
      <c r="A145" s="1"/>
      <c r="B145" s="66"/>
      <c r="C145" s="3"/>
      <c r="D145" s="50"/>
      <c r="E145" s="67"/>
    </row>
    <row r="146" spans="1:5" ht="38.25">
      <c r="A146" s="1" t="s">
        <v>1128</v>
      </c>
      <c r="B146" s="66" t="s">
        <v>1158</v>
      </c>
      <c r="C146" s="3"/>
      <c r="D146" s="50"/>
      <c r="E146" s="67"/>
    </row>
    <row r="147" spans="1:5" ht="12.75">
      <c r="A147" s="1"/>
      <c r="B147" s="66" t="s">
        <v>1104</v>
      </c>
      <c r="C147" s="3">
        <v>149</v>
      </c>
      <c r="D147" s="50"/>
      <c r="E147" s="67">
        <f>SUM(C147*D147)</f>
        <v>0</v>
      </c>
    </row>
    <row r="148" spans="1:7" ht="12.75">
      <c r="A148" s="1"/>
      <c r="B148" s="66"/>
      <c r="C148" s="3"/>
      <c r="D148" s="50"/>
      <c r="E148" s="67"/>
      <c r="F148" s="67"/>
      <c r="G148" s="46"/>
    </row>
    <row r="149" spans="1:7" ht="38.25">
      <c r="A149" s="1" t="s">
        <v>1132</v>
      </c>
      <c r="B149" s="66" t="s">
        <v>1159</v>
      </c>
      <c r="C149" s="3"/>
      <c r="D149" s="50"/>
      <c r="E149" s="67"/>
      <c r="F149" s="49"/>
      <c r="G149" s="46"/>
    </row>
    <row r="150" spans="1:7" ht="12.75">
      <c r="A150" s="1"/>
      <c r="B150" s="66" t="s">
        <v>1099</v>
      </c>
      <c r="C150" s="3">
        <v>360</v>
      </c>
      <c r="D150" s="50"/>
      <c r="E150" s="67">
        <f>SUM(C150*D150)</f>
        <v>0</v>
      </c>
      <c r="F150" s="50"/>
      <c r="G150" s="46"/>
    </row>
    <row r="151" spans="1:5" ht="12.75">
      <c r="A151" s="1"/>
      <c r="B151" s="66"/>
      <c r="C151" s="3"/>
      <c r="D151" s="50"/>
      <c r="E151" s="67"/>
    </row>
    <row r="152" spans="1:5" ht="63.75">
      <c r="A152" s="1" t="s">
        <v>1160</v>
      </c>
      <c r="B152" s="66" t="s">
        <v>1161</v>
      </c>
      <c r="C152" s="3"/>
      <c r="D152" s="50"/>
      <c r="E152" s="50"/>
    </row>
    <row r="153" spans="1:5" ht="38.25">
      <c r="A153" s="1"/>
      <c r="B153" s="66" t="s">
        <v>1162</v>
      </c>
      <c r="C153" s="3"/>
      <c r="D153" s="50"/>
      <c r="E153" s="50"/>
    </row>
    <row r="154" spans="1:5" ht="12.75">
      <c r="A154" s="1"/>
      <c r="B154" s="66" t="s">
        <v>1104</v>
      </c>
      <c r="C154" s="3">
        <v>130</v>
      </c>
      <c r="D154" s="50"/>
      <c r="E154" s="67">
        <f>SUM(C154*D154)</f>
        <v>0</v>
      </c>
    </row>
    <row r="155" spans="1:5" ht="12.75">
      <c r="A155" s="1"/>
      <c r="B155" s="66"/>
      <c r="C155" s="3"/>
      <c r="D155" s="50"/>
      <c r="E155" s="67"/>
    </row>
    <row r="156" spans="1:5" ht="38.25">
      <c r="A156" s="1" t="s">
        <v>1163</v>
      </c>
      <c r="B156" s="66" t="s">
        <v>1164</v>
      </c>
      <c r="C156" s="3"/>
      <c r="D156" s="50"/>
      <c r="E156" s="50"/>
    </row>
    <row r="157" spans="1:5" ht="12.75">
      <c r="A157" s="1"/>
      <c r="B157" s="66" t="s">
        <v>1165</v>
      </c>
      <c r="C157" s="3"/>
      <c r="D157" s="50"/>
      <c r="E157" s="50"/>
    </row>
    <row r="158" spans="1:5" ht="25.5">
      <c r="A158" s="1"/>
      <c r="B158" s="66" t="s">
        <v>1166</v>
      </c>
      <c r="C158" s="3"/>
      <c r="D158" s="50"/>
      <c r="E158" s="50"/>
    </row>
    <row r="159" spans="1:5" ht="12.75">
      <c r="A159" s="1"/>
      <c r="B159" s="66" t="s">
        <v>1104</v>
      </c>
      <c r="C159" s="3">
        <v>104</v>
      </c>
      <c r="D159" s="50"/>
      <c r="E159" s="67">
        <f>SUM(C159*D159)</f>
        <v>0</v>
      </c>
    </row>
    <row r="160" spans="1:5" ht="12.75">
      <c r="A160" s="1"/>
      <c r="B160" s="66"/>
      <c r="C160" s="3"/>
      <c r="D160" s="50"/>
      <c r="E160" s="67"/>
    </row>
    <row r="161" spans="1:5" ht="51">
      <c r="A161" s="1" t="s">
        <v>1167</v>
      </c>
      <c r="B161" s="66" t="s">
        <v>1168</v>
      </c>
      <c r="C161" s="3"/>
      <c r="D161" s="50"/>
      <c r="E161" s="67"/>
    </row>
    <row r="162" spans="1:5" ht="12.75">
      <c r="A162" s="1"/>
      <c r="B162" s="66" t="s">
        <v>1169</v>
      </c>
      <c r="C162" s="3">
        <v>150</v>
      </c>
      <c r="D162" s="50"/>
      <c r="E162" s="67">
        <f>SUM(C162*D162)</f>
        <v>0</v>
      </c>
    </row>
    <row r="163" spans="1:5" ht="12.75">
      <c r="A163" s="1"/>
      <c r="B163" s="66"/>
      <c r="C163" s="3"/>
      <c r="D163" s="50"/>
      <c r="E163" s="67"/>
    </row>
    <row r="164" spans="1:5" ht="25.5">
      <c r="A164" s="1"/>
      <c r="B164" s="66" t="s">
        <v>1170</v>
      </c>
      <c r="C164" s="3"/>
      <c r="D164" s="50"/>
      <c r="E164" s="67"/>
    </row>
    <row r="165" spans="1:5" ht="12.75">
      <c r="A165" s="1"/>
      <c r="B165" s="66"/>
      <c r="C165" s="3"/>
      <c r="D165" s="50"/>
      <c r="E165" s="67"/>
    </row>
    <row r="166" spans="1:5" ht="38.25">
      <c r="A166" s="1" t="s">
        <v>1171</v>
      </c>
      <c r="B166" s="66" t="s">
        <v>1172</v>
      </c>
      <c r="C166" s="3"/>
      <c r="D166" s="50"/>
      <c r="E166" s="67"/>
    </row>
    <row r="167" spans="1:5" ht="12.75">
      <c r="A167" s="1"/>
      <c r="B167" s="66" t="s">
        <v>1173</v>
      </c>
      <c r="C167" s="3"/>
      <c r="D167" s="50"/>
      <c r="E167" s="67"/>
    </row>
    <row r="168" spans="1:5" ht="12.75">
      <c r="A168" s="1"/>
      <c r="B168" s="66" t="s">
        <v>1104</v>
      </c>
      <c r="C168" s="3">
        <v>140</v>
      </c>
      <c r="D168" s="50"/>
      <c r="E168" s="67">
        <f>SUM(C168*D168)</f>
        <v>0</v>
      </c>
    </row>
    <row r="169" spans="1:5" ht="12.75">
      <c r="A169" s="1"/>
      <c r="B169" s="66"/>
      <c r="C169" s="3"/>
      <c r="D169" s="50"/>
      <c r="E169" s="67"/>
    </row>
    <row r="170" spans="1:5" ht="12.75">
      <c r="A170" s="1" t="s">
        <v>1174</v>
      </c>
      <c r="B170" s="66" t="s">
        <v>1175</v>
      </c>
      <c r="C170" s="81"/>
      <c r="D170" s="67"/>
      <c r="E170" s="67"/>
    </row>
    <row r="171" spans="1:5" ht="12.75">
      <c r="A171" s="1"/>
      <c r="B171" s="66" t="s">
        <v>1176</v>
      </c>
      <c r="C171" s="81"/>
      <c r="D171" s="67"/>
      <c r="E171" s="67"/>
    </row>
    <row r="172" spans="1:5" ht="12.75">
      <c r="A172" s="1"/>
      <c r="B172" s="66" t="s">
        <v>1135</v>
      </c>
      <c r="C172" s="81">
        <v>1</v>
      </c>
      <c r="D172" s="67"/>
      <c r="E172" s="67">
        <f>D172*C172</f>
        <v>0</v>
      </c>
    </row>
    <row r="173" spans="1:5" ht="12.75">
      <c r="A173" s="1"/>
      <c r="B173" s="66"/>
      <c r="C173" s="81"/>
      <c r="D173" s="67"/>
      <c r="E173" s="68"/>
    </row>
    <row r="174" spans="1:5" ht="12.75">
      <c r="A174" s="1"/>
      <c r="B174" s="69"/>
      <c r="C174" s="30"/>
      <c r="D174" s="62"/>
      <c r="E174" s="62"/>
    </row>
    <row r="175" spans="1:5" ht="12.75">
      <c r="A175" s="1"/>
      <c r="B175" s="66" t="s">
        <v>1177</v>
      </c>
      <c r="C175" s="81"/>
      <c r="D175" s="67"/>
      <c r="E175" s="67">
        <f>SUM(E108:E174)</f>
        <v>0</v>
      </c>
    </row>
    <row r="176" spans="1:5" ht="12.75">
      <c r="A176" s="1"/>
      <c r="B176" s="66"/>
      <c r="C176" s="81"/>
      <c r="D176" s="67"/>
      <c r="E176" s="67"/>
    </row>
    <row r="177" spans="1:5" ht="12.75">
      <c r="A177" s="1"/>
      <c r="B177" s="66"/>
      <c r="C177" s="81"/>
      <c r="D177" s="67"/>
      <c r="E177" s="67"/>
    </row>
    <row r="178" spans="1:5" ht="12.75">
      <c r="A178" s="1"/>
      <c r="B178" s="13" t="s">
        <v>1178</v>
      </c>
      <c r="C178" s="83"/>
      <c r="D178" s="83"/>
      <c r="E178" s="83"/>
    </row>
    <row r="179" spans="1:5" ht="12.75">
      <c r="A179" s="1"/>
      <c r="B179" s="76"/>
      <c r="C179" s="39"/>
      <c r="D179" s="50"/>
      <c r="E179" s="50"/>
    </row>
    <row r="180" spans="1:5" ht="38.25">
      <c r="A180" s="7"/>
      <c r="B180" s="7" t="s">
        <v>1179</v>
      </c>
      <c r="C180" s="3"/>
      <c r="D180" s="50"/>
      <c r="E180" s="50"/>
    </row>
    <row r="181" spans="1:5" ht="12.75">
      <c r="A181" s="7"/>
      <c r="B181" s="7"/>
      <c r="C181" s="3"/>
      <c r="D181" s="50"/>
      <c r="E181" s="50"/>
    </row>
    <row r="182" spans="1:5" ht="25.5">
      <c r="A182" s="1" t="s">
        <v>1082</v>
      </c>
      <c r="B182" s="66" t="s">
        <v>1180</v>
      </c>
      <c r="C182" s="3"/>
      <c r="D182" s="50"/>
      <c r="E182" s="50"/>
    </row>
    <row r="183" spans="1:5" ht="12.75">
      <c r="A183" s="1"/>
      <c r="B183" s="66" t="s">
        <v>1181</v>
      </c>
      <c r="C183" s="3"/>
      <c r="D183" s="50"/>
      <c r="E183" s="50"/>
    </row>
    <row r="184" spans="1:5" ht="12.75">
      <c r="A184" s="1"/>
      <c r="B184" s="66" t="s">
        <v>1104</v>
      </c>
      <c r="C184" s="3">
        <v>11.5</v>
      </c>
      <c r="D184" s="50"/>
      <c r="E184" s="67">
        <f>SUM(C184*D184)</f>
        <v>0</v>
      </c>
    </row>
    <row r="185" spans="1:5" ht="12.75">
      <c r="A185" s="1"/>
      <c r="B185" s="66"/>
      <c r="C185" s="3"/>
      <c r="D185" s="50"/>
      <c r="E185" s="67"/>
    </row>
    <row r="186" spans="1:5" ht="38.25">
      <c r="A186" s="1" t="s">
        <v>1095</v>
      </c>
      <c r="B186" s="66" t="s">
        <v>1182</v>
      </c>
      <c r="C186" s="3"/>
      <c r="D186" s="50"/>
      <c r="E186" s="67"/>
    </row>
    <row r="187" spans="1:5" ht="12.75">
      <c r="A187" s="1"/>
      <c r="B187" s="66" t="s">
        <v>1183</v>
      </c>
      <c r="C187" s="3"/>
      <c r="D187" s="50"/>
      <c r="E187" s="67"/>
    </row>
    <row r="188" spans="1:5" ht="12.75">
      <c r="A188" s="1" t="s">
        <v>1120</v>
      </c>
      <c r="B188" s="66" t="s">
        <v>1184</v>
      </c>
      <c r="C188" s="3"/>
      <c r="D188" s="50"/>
      <c r="E188" s="67"/>
    </row>
    <row r="189" spans="1:5" ht="12.75">
      <c r="A189" s="1"/>
      <c r="B189" s="66" t="s">
        <v>1104</v>
      </c>
      <c r="C189" s="3">
        <v>5</v>
      </c>
      <c r="D189" s="50"/>
      <c r="E189" s="67">
        <f>SUM(C189*D189)</f>
        <v>0</v>
      </c>
    </row>
    <row r="190" spans="1:5" ht="12.75">
      <c r="A190" s="1" t="s">
        <v>1122</v>
      </c>
      <c r="B190" s="66" t="s">
        <v>1185</v>
      </c>
      <c r="C190" s="3"/>
      <c r="D190" s="50"/>
      <c r="E190" s="67"/>
    </row>
    <row r="191" spans="1:5" ht="12.75">
      <c r="A191" s="1"/>
      <c r="B191" s="66" t="s">
        <v>1099</v>
      </c>
      <c r="C191" s="3">
        <v>12</v>
      </c>
      <c r="D191" s="50"/>
      <c r="E191" s="67">
        <f>SUM(C191*D191)</f>
        <v>0</v>
      </c>
    </row>
    <row r="192" spans="1:5" ht="12.75">
      <c r="A192" s="1"/>
      <c r="B192" s="66"/>
      <c r="C192" s="3"/>
      <c r="D192" s="50"/>
      <c r="E192" s="67"/>
    </row>
    <row r="193" spans="1:5" ht="51">
      <c r="A193" s="1" t="s">
        <v>1097</v>
      </c>
      <c r="B193" s="66" t="s">
        <v>1186</v>
      </c>
      <c r="C193" s="3"/>
      <c r="D193" s="50"/>
      <c r="E193" s="50"/>
    </row>
    <row r="194" spans="1:5" ht="12.75">
      <c r="A194" s="1"/>
      <c r="B194" s="66" t="s">
        <v>1181</v>
      </c>
      <c r="C194" s="3"/>
      <c r="D194" s="50"/>
      <c r="E194" s="50"/>
    </row>
    <row r="195" spans="1:5" ht="12.75">
      <c r="A195" s="1"/>
      <c r="B195" s="66" t="s">
        <v>1104</v>
      </c>
      <c r="C195" s="3">
        <v>79.6</v>
      </c>
      <c r="D195" s="50"/>
      <c r="E195" s="67">
        <f>SUM(C195*D195)</f>
        <v>0</v>
      </c>
    </row>
    <row r="196" spans="1:5" ht="12.75">
      <c r="A196" s="1"/>
      <c r="B196" s="66"/>
      <c r="C196" s="3"/>
      <c r="D196" s="50"/>
      <c r="E196" s="67"/>
    </row>
    <row r="197" spans="1:5" ht="38.25">
      <c r="A197" s="1" t="s">
        <v>1187</v>
      </c>
      <c r="B197" s="66" t="s">
        <v>1188</v>
      </c>
      <c r="C197" s="3"/>
      <c r="D197" s="50"/>
      <c r="E197" s="67"/>
    </row>
    <row r="198" spans="1:5" ht="12.75">
      <c r="A198" s="1"/>
      <c r="B198" s="66" t="s">
        <v>1104</v>
      </c>
      <c r="C198" s="3">
        <v>3.5</v>
      </c>
      <c r="D198" s="50"/>
      <c r="E198" s="67">
        <f>SUM(C198*D198)</f>
        <v>0</v>
      </c>
    </row>
    <row r="199" spans="1:5" ht="12.75">
      <c r="A199" s="1"/>
      <c r="B199" s="66"/>
      <c r="C199" s="3"/>
      <c r="D199" s="50"/>
      <c r="E199" s="67"/>
    </row>
    <row r="200" spans="1:5" ht="38.25">
      <c r="A200" s="1" t="s">
        <v>1100</v>
      </c>
      <c r="B200" s="66" t="s">
        <v>1189</v>
      </c>
      <c r="C200" s="3"/>
      <c r="D200" s="50"/>
      <c r="E200" s="67"/>
    </row>
    <row r="201" spans="1:5" ht="25.5">
      <c r="A201" s="1" t="s">
        <v>1120</v>
      </c>
      <c r="B201" s="66" t="s">
        <v>1190</v>
      </c>
      <c r="C201" s="3"/>
      <c r="D201" s="50"/>
      <c r="E201" s="67"/>
    </row>
    <row r="202" spans="1:5" ht="12.75">
      <c r="A202" s="1"/>
      <c r="B202" s="66" t="s">
        <v>1191</v>
      </c>
      <c r="C202" s="3"/>
      <c r="D202" s="50"/>
      <c r="E202" s="67"/>
    </row>
    <row r="203" spans="1:5" ht="12.75">
      <c r="A203" s="1"/>
      <c r="B203" s="66" t="s">
        <v>1104</v>
      </c>
      <c r="C203" s="3">
        <v>0.6</v>
      </c>
      <c r="D203" s="50"/>
      <c r="E203" s="67">
        <f>SUM(C203*D203)</f>
        <v>0</v>
      </c>
    </row>
    <row r="204" spans="1:5" ht="12.75">
      <c r="A204" s="1" t="s">
        <v>1122</v>
      </c>
      <c r="B204" s="66" t="s">
        <v>1192</v>
      </c>
      <c r="C204" s="3"/>
      <c r="D204" s="50"/>
      <c r="E204" s="67"/>
    </row>
    <row r="205" spans="1:5" ht="12.75">
      <c r="A205" s="1"/>
      <c r="B205" s="66" t="s">
        <v>1193</v>
      </c>
      <c r="C205" s="3"/>
      <c r="D205" s="50"/>
      <c r="E205" s="67"/>
    </row>
    <row r="206" spans="1:5" ht="12.75">
      <c r="A206" s="1"/>
      <c r="B206" s="66" t="s">
        <v>1099</v>
      </c>
      <c r="C206" s="3">
        <v>10</v>
      </c>
      <c r="D206" s="50"/>
      <c r="E206" s="67">
        <f>SUM(C206*D206)</f>
        <v>0</v>
      </c>
    </row>
    <row r="207" spans="1:5" ht="63.75">
      <c r="A207" s="1" t="s">
        <v>1124</v>
      </c>
      <c r="B207" s="66" t="s">
        <v>1194</v>
      </c>
      <c r="C207" s="3"/>
      <c r="D207" s="50"/>
      <c r="E207" s="67"/>
    </row>
    <row r="208" spans="1:5" ht="12.75">
      <c r="A208" s="1"/>
      <c r="B208" s="66" t="s">
        <v>1195</v>
      </c>
      <c r="C208" s="3">
        <v>40</v>
      </c>
      <c r="D208" s="50"/>
      <c r="E208" s="67">
        <f>SUM(C208*D208)</f>
        <v>0</v>
      </c>
    </row>
    <row r="209" spans="1:5" ht="12.75">
      <c r="A209" s="1"/>
      <c r="B209" s="66"/>
      <c r="C209" s="3"/>
      <c r="D209" s="50"/>
      <c r="E209" s="67"/>
    </row>
    <row r="210" spans="1:5" ht="63.75">
      <c r="A210" s="1" t="s">
        <v>1196</v>
      </c>
      <c r="B210" s="66" t="s">
        <v>1197</v>
      </c>
      <c r="C210" s="3"/>
      <c r="D210" s="50"/>
      <c r="E210" s="67"/>
    </row>
    <row r="211" spans="1:5" ht="12.75">
      <c r="A211" s="1"/>
      <c r="B211" s="66" t="s">
        <v>1195</v>
      </c>
      <c r="C211" s="3">
        <v>90</v>
      </c>
      <c r="D211" s="50"/>
      <c r="E211" s="67">
        <f>SUM(C211*D211)</f>
        <v>0</v>
      </c>
    </row>
    <row r="212" spans="1:5" ht="12.75">
      <c r="A212" s="1"/>
      <c r="B212" s="66"/>
      <c r="C212" s="3"/>
      <c r="D212" s="50"/>
      <c r="E212" s="67"/>
    </row>
    <row r="213" spans="1:5" ht="51">
      <c r="A213" s="1" t="s">
        <v>1105</v>
      </c>
      <c r="B213" s="66" t="s">
        <v>1198</v>
      </c>
      <c r="C213" s="3"/>
      <c r="D213" s="50"/>
      <c r="E213" s="67"/>
    </row>
    <row r="214" spans="1:5" ht="25.5">
      <c r="A214" s="1" t="s">
        <v>1120</v>
      </c>
      <c r="B214" s="66" t="s">
        <v>1199</v>
      </c>
      <c r="C214" s="3"/>
      <c r="D214" s="50"/>
      <c r="E214" s="67"/>
    </row>
    <row r="215" spans="1:5" ht="12.75">
      <c r="A215" s="1"/>
      <c r="B215" s="66" t="s">
        <v>1099</v>
      </c>
      <c r="C215" s="3">
        <v>1.3</v>
      </c>
      <c r="D215" s="50"/>
      <c r="E215" s="67">
        <f>SUM(C215*D215)</f>
        <v>0</v>
      </c>
    </row>
    <row r="216" spans="1:5" ht="51">
      <c r="A216" s="1" t="s">
        <v>1122</v>
      </c>
      <c r="B216" s="66" t="s">
        <v>1200</v>
      </c>
      <c r="C216" s="3"/>
      <c r="D216" s="50"/>
      <c r="E216" s="67"/>
    </row>
    <row r="217" spans="1:5" ht="12.75">
      <c r="A217" s="1"/>
      <c r="B217" s="66" t="s">
        <v>1195</v>
      </c>
      <c r="C217" s="3">
        <v>30</v>
      </c>
      <c r="D217" s="50"/>
      <c r="E217" s="67">
        <f>SUM(C217*D217)</f>
        <v>0</v>
      </c>
    </row>
    <row r="218" spans="1:5" ht="12.75">
      <c r="A218" s="1" t="s">
        <v>1124</v>
      </c>
      <c r="B218" s="66" t="s">
        <v>1201</v>
      </c>
      <c r="C218" s="3"/>
      <c r="D218" s="50"/>
      <c r="E218" s="67"/>
    </row>
    <row r="219" spans="1:5" ht="12.75">
      <c r="A219" s="1"/>
      <c r="B219" s="66" t="s">
        <v>1099</v>
      </c>
      <c r="C219" s="3">
        <v>7</v>
      </c>
      <c r="D219" s="50"/>
      <c r="E219" s="67">
        <f>SUM(C219*D219)</f>
        <v>0</v>
      </c>
    </row>
    <row r="220" spans="1:5" ht="12.75">
      <c r="A220" s="1" t="s">
        <v>1196</v>
      </c>
      <c r="B220" s="66" t="s">
        <v>1202</v>
      </c>
      <c r="C220" s="3"/>
      <c r="D220" s="50"/>
      <c r="E220" s="67"/>
    </row>
    <row r="221" spans="1:5" ht="12.75">
      <c r="A221" s="1"/>
      <c r="B221" s="66" t="s">
        <v>1104</v>
      </c>
      <c r="C221" s="3">
        <v>0.8</v>
      </c>
      <c r="D221" s="50"/>
      <c r="E221" s="67">
        <f>SUM(C221*D221)</f>
        <v>0</v>
      </c>
    </row>
    <row r="222" spans="1:5" ht="12.75">
      <c r="A222" s="1"/>
      <c r="B222" s="66"/>
      <c r="C222" s="3"/>
      <c r="D222" s="50"/>
      <c r="E222" s="67"/>
    </row>
    <row r="223" spans="1:5" ht="51">
      <c r="A223" s="1" t="s">
        <v>1108</v>
      </c>
      <c r="B223" s="66" t="s">
        <v>1203</v>
      </c>
      <c r="C223" s="3"/>
      <c r="D223" s="50"/>
      <c r="E223" s="50"/>
    </row>
    <row r="224" spans="1:5" ht="12.75">
      <c r="A224" s="1"/>
      <c r="B224" s="66" t="s">
        <v>1204</v>
      </c>
      <c r="C224" s="3"/>
      <c r="D224" s="50"/>
      <c r="E224" s="50"/>
    </row>
    <row r="225" spans="1:5" ht="12.75">
      <c r="A225" s="1"/>
      <c r="B225" s="66" t="s">
        <v>1104</v>
      </c>
      <c r="C225" s="3">
        <v>70.9</v>
      </c>
      <c r="D225" s="50"/>
      <c r="E225" s="67">
        <f>SUM(C225*D225)</f>
        <v>0</v>
      </c>
    </row>
    <row r="226" spans="1:5" ht="12.75">
      <c r="A226" s="1"/>
      <c r="B226" s="66"/>
      <c r="C226" s="3"/>
      <c r="D226" s="50"/>
      <c r="E226" s="50"/>
    </row>
    <row r="227" spans="1:5" ht="38.25">
      <c r="A227" s="1" t="s">
        <v>1110</v>
      </c>
      <c r="B227" s="66" t="s">
        <v>1205</v>
      </c>
      <c r="C227" s="3"/>
      <c r="D227" s="50"/>
      <c r="E227" s="50"/>
    </row>
    <row r="228" spans="1:5" ht="12.75">
      <c r="A228" s="1"/>
      <c r="B228" s="66" t="s">
        <v>1206</v>
      </c>
      <c r="C228" s="3"/>
      <c r="D228" s="50"/>
      <c r="E228" s="50"/>
    </row>
    <row r="229" spans="1:5" ht="12.75">
      <c r="A229" s="1"/>
      <c r="B229" s="66" t="s">
        <v>1104</v>
      </c>
      <c r="C229" s="3">
        <v>0.8</v>
      </c>
      <c r="D229" s="50"/>
      <c r="E229" s="67">
        <f>SUM(C229*D229)</f>
        <v>0</v>
      </c>
    </row>
    <row r="230" spans="1:5" ht="12.75">
      <c r="A230" s="1"/>
      <c r="B230" s="66"/>
      <c r="C230" s="3"/>
      <c r="D230" s="50"/>
      <c r="E230" s="67"/>
    </row>
    <row r="231" spans="1:5" ht="38.25">
      <c r="A231" s="1" t="s">
        <v>1112</v>
      </c>
      <c r="B231" s="66" t="s">
        <v>1207</v>
      </c>
      <c r="C231" s="3"/>
      <c r="D231" s="50"/>
      <c r="E231" s="50"/>
    </row>
    <row r="232" spans="1:5" ht="12.75">
      <c r="A232" s="1" t="s">
        <v>1120</v>
      </c>
      <c r="B232" s="66" t="s">
        <v>1208</v>
      </c>
      <c r="C232" s="3"/>
      <c r="D232" s="50"/>
      <c r="E232" s="50"/>
    </row>
    <row r="233" spans="1:5" ht="25.5">
      <c r="A233" s="1"/>
      <c r="B233" s="66" t="s">
        <v>1209</v>
      </c>
      <c r="C233" s="3"/>
      <c r="D233" s="50"/>
      <c r="E233" s="50"/>
    </row>
    <row r="234" spans="1:5" ht="12.75">
      <c r="A234" s="1"/>
      <c r="B234" s="66" t="s">
        <v>1210</v>
      </c>
      <c r="C234" s="3"/>
      <c r="D234" s="50"/>
      <c r="E234" s="50"/>
    </row>
    <row r="235" spans="1:5" ht="12.75">
      <c r="A235" s="1"/>
      <c r="B235" s="66" t="s">
        <v>1211</v>
      </c>
      <c r="C235" s="3"/>
      <c r="D235" s="50"/>
      <c r="E235" s="67"/>
    </row>
    <row r="236" spans="1:5" ht="12.75">
      <c r="A236" s="1"/>
      <c r="B236" s="66" t="s">
        <v>1104</v>
      </c>
      <c r="C236" s="3">
        <v>42.8</v>
      </c>
      <c r="D236" s="50"/>
      <c r="E236" s="67">
        <f>SUM(C236*D236)</f>
        <v>0</v>
      </c>
    </row>
    <row r="237" spans="1:5" ht="25.5">
      <c r="A237" s="1" t="s">
        <v>1122</v>
      </c>
      <c r="B237" s="66" t="s">
        <v>1212</v>
      </c>
      <c r="C237" s="3"/>
      <c r="D237" s="50"/>
      <c r="E237" s="67"/>
    </row>
    <row r="238" spans="1:5" ht="12.75">
      <c r="A238" s="1"/>
      <c r="B238" s="66" t="s">
        <v>1104</v>
      </c>
      <c r="C238" s="3">
        <v>12.5</v>
      </c>
      <c r="D238" s="50"/>
      <c r="E238" s="67">
        <f>SUM(C238*D238)</f>
        <v>0</v>
      </c>
    </row>
    <row r="239" spans="1:5" ht="12.75">
      <c r="A239" s="1" t="s">
        <v>1124</v>
      </c>
      <c r="B239" s="66" t="s">
        <v>1213</v>
      </c>
      <c r="C239" s="3"/>
      <c r="D239" s="50"/>
      <c r="E239" s="67"/>
    </row>
    <row r="240" spans="1:5" ht="12.75">
      <c r="A240" s="1"/>
      <c r="B240" s="66" t="s">
        <v>1104</v>
      </c>
      <c r="C240" s="3">
        <v>2.3</v>
      </c>
      <c r="D240" s="50"/>
      <c r="E240" s="67">
        <f>SUM(C240*D236)</f>
        <v>0</v>
      </c>
    </row>
    <row r="241" spans="1:5" ht="12.75">
      <c r="A241" s="1"/>
      <c r="B241" s="66"/>
      <c r="C241" s="3"/>
      <c r="D241"/>
      <c r="E241" s="67"/>
    </row>
    <row r="242" spans="1:5" ht="51">
      <c r="A242" s="1" t="s">
        <v>1115</v>
      </c>
      <c r="B242" s="66" t="s">
        <v>1214</v>
      </c>
      <c r="C242" s="3"/>
      <c r="D242"/>
      <c r="E242" s="50"/>
    </row>
    <row r="243" spans="1:5" ht="12.75">
      <c r="A243" s="1"/>
      <c r="B243" s="66" t="s">
        <v>1215</v>
      </c>
      <c r="C243" s="3"/>
      <c r="D243"/>
      <c r="E243" s="50"/>
    </row>
    <row r="244" spans="1:5" ht="12.75">
      <c r="A244" s="1"/>
      <c r="B244" s="66" t="s">
        <v>1104</v>
      </c>
      <c r="C244" s="3">
        <v>3.5</v>
      </c>
      <c r="D244" s="50"/>
      <c r="E244" s="67">
        <f>SUM(C244*D240)</f>
        <v>0</v>
      </c>
    </row>
    <row r="245" spans="1:5" ht="12.75">
      <c r="A245" s="1"/>
      <c r="B245" s="66"/>
      <c r="C245" s="3"/>
      <c r="D245" s="50"/>
      <c r="E245" s="50"/>
    </row>
    <row r="246" spans="1:5" ht="51">
      <c r="A246" s="1" t="s">
        <v>1118</v>
      </c>
      <c r="B246" s="66" t="s">
        <v>1216</v>
      </c>
      <c r="C246" s="3"/>
      <c r="D246" s="50"/>
      <c r="E246" s="50"/>
    </row>
    <row r="247" spans="1:5" ht="12.75">
      <c r="A247" s="1" t="s">
        <v>1120</v>
      </c>
      <c r="B247" s="66" t="s">
        <v>1217</v>
      </c>
      <c r="C247" s="3"/>
      <c r="D247" s="50"/>
      <c r="E247" s="50"/>
    </row>
    <row r="248" spans="1:5" ht="12.75">
      <c r="A248" s="1"/>
      <c r="B248" s="66" t="s">
        <v>1104</v>
      </c>
      <c r="C248" s="3">
        <v>17</v>
      </c>
      <c r="D248" s="50"/>
      <c r="E248" s="67">
        <f>SUM(C248*D244)</f>
        <v>0</v>
      </c>
    </row>
    <row r="249" spans="1:5" ht="63.75">
      <c r="A249" s="1" t="s">
        <v>1126</v>
      </c>
      <c r="B249" s="66" t="s">
        <v>1218</v>
      </c>
      <c r="C249" s="3"/>
      <c r="D249" s="50"/>
      <c r="E249" s="50"/>
    </row>
    <row r="250" spans="1:5" ht="12.75">
      <c r="A250" s="1"/>
      <c r="B250" s="66" t="s">
        <v>1219</v>
      </c>
      <c r="C250" s="3"/>
      <c r="D250" s="50"/>
      <c r="E250" s="67"/>
    </row>
    <row r="251" spans="1:5" ht="12.75">
      <c r="A251" s="1"/>
      <c r="B251" s="66" t="s">
        <v>1104</v>
      </c>
      <c r="C251" s="3">
        <v>12</v>
      </c>
      <c r="D251" s="50"/>
      <c r="E251" s="67">
        <f>SUM(C251*D251)</f>
        <v>0</v>
      </c>
    </row>
    <row r="252" spans="1:5" ht="12.75">
      <c r="A252" s="1"/>
      <c r="B252" s="66"/>
      <c r="C252" s="3"/>
      <c r="D252" s="50"/>
      <c r="E252" s="67"/>
    </row>
    <row r="253" spans="1:5" ht="51">
      <c r="A253" s="1" t="s">
        <v>1128</v>
      </c>
      <c r="B253" s="66" t="s">
        <v>1220</v>
      </c>
      <c r="C253" s="3"/>
      <c r="D253" s="50"/>
      <c r="E253" s="50"/>
    </row>
    <row r="254" spans="1:5" ht="12.75">
      <c r="A254" s="1" t="s">
        <v>1120</v>
      </c>
      <c r="B254" s="66" t="s">
        <v>1221</v>
      </c>
      <c r="C254" s="3"/>
      <c r="D254" s="50"/>
      <c r="E254" s="50"/>
    </row>
    <row r="255" spans="1:5" ht="12.75">
      <c r="A255" s="1"/>
      <c r="B255" s="66" t="s">
        <v>1104</v>
      </c>
      <c r="C255" s="3">
        <v>3.5</v>
      </c>
      <c r="D255" s="50"/>
      <c r="E255" s="67">
        <f>SUM(C255*D255)</f>
        <v>0</v>
      </c>
    </row>
    <row r="256" spans="1:5" ht="25.5">
      <c r="A256" s="1" t="s">
        <v>1122</v>
      </c>
      <c r="B256" s="66" t="s">
        <v>1222</v>
      </c>
      <c r="C256" s="3"/>
      <c r="D256" s="50"/>
      <c r="E256" s="67"/>
    </row>
    <row r="257" spans="1:5" ht="12.75">
      <c r="A257" s="1"/>
      <c r="B257" s="66" t="s">
        <v>1099</v>
      </c>
      <c r="C257" s="3">
        <v>8</v>
      </c>
      <c r="D257" s="50"/>
      <c r="E257" s="67">
        <f>SUM(C257*D257)</f>
        <v>0</v>
      </c>
    </row>
    <row r="258" spans="1:5" ht="12.75">
      <c r="A258" s="1"/>
      <c r="B258" s="66"/>
      <c r="C258" s="3"/>
      <c r="D258" s="50"/>
      <c r="E258" s="67"/>
    </row>
    <row r="259" spans="1:5" ht="51">
      <c r="A259" s="1" t="s">
        <v>1132</v>
      </c>
      <c r="B259" s="66" t="s">
        <v>1223</v>
      </c>
      <c r="C259" s="3"/>
      <c r="D259" s="50"/>
      <c r="E259" s="67"/>
    </row>
    <row r="260" spans="1:5" ht="12.75">
      <c r="A260" s="1"/>
      <c r="B260" s="66" t="s">
        <v>1099</v>
      </c>
      <c r="C260" s="3">
        <v>284</v>
      </c>
      <c r="D260" s="50"/>
      <c r="E260" s="67">
        <f>SUM(C260*D260)</f>
        <v>0</v>
      </c>
    </row>
    <row r="261" spans="1:5" ht="12.75">
      <c r="A261" s="1"/>
      <c r="B261" s="66"/>
      <c r="C261" s="3"/>
      <c r="D261" s="50"/>
      <c r="E261" s="67"/>
    </row>
    <row r="262" spans="1:5" ht="63.75">
      <c r="A262" s="1" t="s">
        <v>1160</v>
      </c>
      <c r="B262" s="66" t="s">
        <v>1224</v>
      </c>
      <c r="C262" s="3"/>
      <c r="D262" s="50"/>
      <c r="E262" s="67"/>
    </row>
    <row r="263" spans="1:5" ht="12.75">
      <c r="A263" s="1"/>
      <c r="B263" s="66" t="s">
        <v>1094</v>
      </c>
      <c r="C263" s="3">
        <v>60</v>
      </c>
      <c r="D263" s="50"/>
      <c r="E263" s="67">
        <f>SUM(C263*D263)</f>
        <v>0</v>
      </c>
    </row>
    <row r="264" spans="1:5" ht="12.75">
      <c r="A264" s="1"/>
      <c r="B264" s="66"/>
      <c r="C264" s="3"/>
      <c r="D264" s="50"/>
      <c r="E264" s="67"/>
    </row>
    <row r="265" spans="1:5" ht="25.5">
      <c r="A265" s="1" t="s">
        <v>1163</v>
      </c>
      <c r="B265" s="66" t="s">
        <v>1225</v>
      </c>
      <c r="C265" s="3"/>
      <c r="D265" s="50"/>
      <c r="E265" s="67"/>
    </row>
    <row r="266" spans="1:5" ht="38.25">
      <c r="A266" s="1"/>
      <c r="B266" s="66" t="s">
        <v>1226</v>
      </c>
      <c r="C266" s="3"/>
      <c r="D266" s="50"/>
      <c r="E266" s="67"/>
    </row>
    <row r="267" spans="1:5" ht="12.75">
      <c r="A267" s="1"/>
      <c r="B267" s="66" t="s">
        <v>1227</v>
      </c>
      <c r="C267" s="3"/>
      <c r="D267" s="50"/>
      <c r="E267" s="67"/>
    </row>
    <row r="268" spans="1:5" ht="12.75">
      <c r="A268" s="1"/>
      <c r="B268" s="66" t="s">
        <v>1099</v>
      </c>
      <c r="C268" s="3">
        <v>49</v>
      </c>
      <c r="D268" s="50"/>
      <c r="E268" s="67">
        <f>SUM(C268*D268)</f>
        <v>0</v>
      </c>
    </row>
    <row r="269" spans="1:5" ht="12.75">
      <c r="A269" s="1"/>
      <c r="B269" s="66"/>
      <c r="C269" s="3"/>
      <c r="D269" s="50"/>
      <c r="E269" s="67"/>
    </row>
    <row r="270" spans="1:5" ht="51">
      <c r="A270" s="1" t="s">
        <v>1167</v>
      </c>
      <c r="B270" s="66" t="s">
        <v>1228</v>
      </c>
      <c r="C270" s="3"/>
      <c r="D270" s="50"/>
      <c r="E270" s="50"/>
    </row>
    <row r="271" spans="1:5" ht="12.75">
      <c r="A271" s="1" t="s">
        <v>1120</v>
      </c>
      <c r="B271" s="66" t="s">
        <v>1229</v>
      </c>
      <c r="C271" s="3"/>
      <c r="D271" s="50"/>
      <c r="E271" s="50"/>
    </row>
    <row r="272" spans="1:5" ht="12.75">
      <c r="A272" s="1"/>
      <c r="B272" s="66" t="s">
        <v>1230</v>
      </c>
      <c r="C272" s="3">
        <v>6000</v>
      </c>
      <c r="D272" s="50"/>
      <c r="E272" s="67">
        <f>SUM(C272*D272)</f>
        <v>0</v>
      </c>
    </row>
    <row r="273" spans="1:5" ht="12.75">
      <c r="A273" s="1" t="s">
        <v>1122</v>
      </c>
      <c r="B273" s="66" t="s">
        <v>1231</v>
      </c>
      <c r="C273" s="3"/>
      <c r="D273" s="50"/>
      <c r="E273" s="50"/>
    </row>
    <row r="274" spans="1:5" ht="12.75">
      <c r="A274" s="1"/>
      <c r="B274" s="66" t="s">
        <v>1230</v>
      </c>
      <c r="C274" s="3">
        <v>6000</v>
      </c>
      <c r="D274" s="50"/>
      <c r="E274" s="67">
        <f>SUM(C274*D274)</f>
        <v>0</v>
      </c>
    </row>
    <row r="275" spans="1:5" ht="12.75">
      <c r="A275" s="1"/>
      <c r="B275" s="66"/>
      <c r="C275" s="3"/>
      <c r="D275" s="50"/>
      <c r="E275" s="50"/>
    </row>
    <row r="276" spans="1:5" ht="25.5">
      <c r="A276" s="1" t="s">
        <v>1171</v>
      </c>
      <c r="B276" s="66" t="s">
        <v>1232</v>
      </c>
      <c r="C276" s="3"/>
      <c r="D276" s="50"/>
      <c r="E276" s="50"/>
    </row>
    <row r="277" spans="1:5" ht="12.75">
      <c r="A277" s="1"/>
      <c r="B277" s="66" t="s">
        <v>1233</v>
      </c>
      <c r="C277" s="81">
        <v>11000</v>
      </c>
      <c r="D277" s="67"/>
      <c r="E277" s="67">
        <f>SUM(C277*D277)</f>
        <v>0</v>
      </c>
    </row>
    <row r="278" spans="1:5" ht="12.75">
      <c r="A278" s="1"/>
      <c r="B278" s="66"/>
      <c r="C278" s="3"/>
      <c r="D278" s="50"/>
      <c r="E278" s="50"/>
    </row>
    <row r="279" spans="1:5" ht="25.5">
      <c r="A279" s="1" t="s">
        <v>1234</v>
      </c>
      <c r="B279" s="66" t="s">
        <v>1235</v>
      </c>
      <c r="C279" s="3"/>
      <c r="D279" s="50"/>
      <c r="E279" s="67"/>
    </row>
    <row r="280" spans="1:5" ht="38.25">
      <c r="A280" s="1" t="s">
        <v>1120</v>
      </c>
      <c r="B280" s="66" t="s">
        <v>1236</v>
      </c>
      <c r="C280" s="3"/>
      <c r="D280" s="50"/>
      <c r="E280" s="67"/>
    </row>
    <row r="281" spans="1:5" ht="12.75">
      <c r="A281" s="1"/>
      <c r="B281" s="66" t="s">
        <v>1094</v>
      </c>
      <c r="C281" s="3">
        <v>32</v>
      </c>
      <c r="D281" s="50"/>
      <c r="E281" s="67">
        <f>SUM(C281*D281)</f>
        <v>0</v>
      </c>
    </row>
    <row r="282" spans="1:5" ht="38.25">
      <c r="A282" s="1" t="s">
        <v>1122</v>
      </c>
      <c r="B282" s="66" t="s">
        <v>1237</v>
      </c>
      <c r="C282" s="3"/>
      <c r="D282" s="50"/>
      <c r="E282" s="67"/>
    </row>
    <row r="283" spans="1:5" ht="12.75">
      <c r="A283" s="1"/>
      <c r="B283" s="66" t="s">
        <v>1099</v>
      </c>
      <c r="C283" s="3">
        <v>22</v>
      </c>
      <c r="D283" s="50"/>
      <c r="E283" s="67">
        <f>SUM(C283*D283)</f>
        <v>0</v>
      </c>
    </row>
    <row r="284" spans="1:5" ht="12.75">
      <c r="A284" s="1"/>
      <c r="B284" s="66"/>
      <c r="C284" s="3"/>
      <c r="D284" s="50"/>
      <c r="E284" s="67"/>
    </row>
    <row r="285" spans="1:6" s="90" customFormat="1" ht="38.25">
      <c r="A285" s="84" t="s">
        <v>1174</v>
      </c>
      <c r="B285" s="85" t="s">
        <v>1238</v>
      </c>
      <c r="C285" s="86"/>
      <c r="D285" s="87"/>
      <c r="E285" s="88"/>
      <c r="F285" s="89"/>
    </row>
    <row r="286" spans="1:5" ht="38.25">
      <c r="A286" s="1"/>
      <c r="B286" s="66" t="s">
        <v>1239</v>
      </c>
      <c r="C286" s="3"/>
      <c r="D286" s="50"/>
      <c r="E286" s="67"/>
    </row>
    <row r="287" spans="1:5" ht="12.75">
      <c r="A287" s="1"/>
      <c r="B287" s="66" t="s">
        <v>1099</v>
      </c>
      <c r="C287" s="3">
        <v>1</v>
      </c>
      <c r="D287" s="50"/>
      <c r="E287" s="67">
        <f>D287*C287</f>
        <v>0</v>
      </c>
    </row>
    <row r="288" spans="1:5" ht="12.75">
      <c r="A288" s="1"/>
      <c r="B288" s="66"/>
      <c r="C288" s="3"/>
      <c r="D288" s="50"/>
      <c r="E288" s="50"/>
    </row>
    <row r="289" spans="1:5" ht="12.75">
      <c r="A289" s="1"/>
      <c r="B289" s="69"/>
      <c r="C289" s="30"/>
      <c r="D289" s="62"/>
      <c r="E289" s="62"/>
    </row>
    <row r="290" spans="1:5" ht="12.75">
      <c r="A290" s="1"/>
      <c r="B290" s="66" t="s">
        <v>1240</v>
      </c>
      <c r="C290" s="81"/>
      <c r="D290" s="67"/>
      <c r="E290" s="67">
        <f>SUM(E180:E288)</f>
        <v>0</v>
      </c>
    </row>
    <row r="291" spans="1:5" ht="12.75">
      <c r="A291" s="1"/>
      <c r="B291"/>
      <c r="C291" s="3"/>
      <c r="D291" s="50"/>
      <c r="E291" s="50"/>
    </row>
    <row r="292" spans="1:5" ht="12.75">
      <c r="A292" s="1"/>
      <c r="B292" s="66"/>
      <c r="C292" s="3"/>
      <c r="D292" s="50"/>
      <c r="E292" s="50"/>
    </row>
    <row r="293" spans="1:5" ht="12.75">
      <c r="A293" s="1"/>
      <c r="B293" s="13" t="s">
        <v>1241</v>
      </c>
      <c r="C293" s="3"/>
      <c r="D293" s="50"/>
      <c r="E293" s="67"/>
    </row>
    <row r="294" spans="1:5" ht="12.75">
      <c r="A294" s="1"/>
      <c r="B294" s="66"/>
      <c r="C294" s="3"/>
      <c r="D294" s="50"/>
      <c r="E294" s="50"/>
    </row>
    <row r="295" spans="1:5" ht="12.75">
      <c r="A295" s="1" t="s">
        <v>1082</v>
      </c>
      <c r="B295" s="66" t="s">
        <v>1242</v>
      </c>
      <c r="C295" s="3"/>
      <c r="D295" s="50"/>
      <c r="E295" s="50"/>
    </row>
    <row r="296" spans="1:5" ht="12.75">
      <c r="A296" s="1"/>
      <c r="B296" s="66" t="s">
        <v>1243</v>
      </c>
      <c r="C296" s="3"/>
      <c r="D296" s="50"/>
      <c r="E296" s="50"/>
    </row>
    <row r="297" spans="1:5" ht="12.75">
      <c r="A297" s="1"/>
      <c r="B297" s="66" t="s">
        <v>1244</v>
      </c>
      <c r="C297" s="3"/>
      <c r="D297" s="50"/>
      <c r="E297" s="50"/>
    </row>
    <row r="298" spans="1:5" ht="25.5">
      <c r="A298" s="1"/>
      <c r="B298" s="66" t="s">
        <v>1245</v>
      </c>
      <c r="C298" s="3"/>
      <c r="D298" s="50"/>
      <c r="E298" s="50"/>
    </row>
    <row r="299" spans="1:5" ht="12.75">
      <c r="A299" s="1"/>
      <c r="B299" s="66" t="s">
        <v>1099</v>
      </c>
      <c r="C299" s="3">
        <v>172</v>
      </c>
      <c r="D299" s="50"/>
      <c r="E299" s="67">
        <f>SUM(C299*D299)</f>
        <v>0</v>
      </c>
    </row>
    <row r="300" spans="1:5" ht="12.75">
      <c r="A300" s="1"/>
      <c r="B300" s="66"/>
      <c r="C300" s="3"/>
      <c r="D300" s="50"/>
      <c r="E300" s="50"/>
    </row>
    <row r="301" spans="1:5" ht="12.75">
      <c r="A301" s="1" t="s">
        <v>1095</v>
      </c>
      <c r="B301" s="66" t="s">
        <v>1246</v>
      </c>
      <c r="C301" s="3"/>
      <c r="D301" s="50"/>
      <c r="E301" s="50"/>
    </row>
    <row r="302" spans="1:5" ht="12.75">
      <c r="A302" s="1"/>
      <c r="B302" s="66" t="s">
        <v>1247</v>
      </c>
      <c r="C302" s="3"/>
      <c r="D302" s="50"/>
      <c r="E302" s="50"/>
    </row>
    <row r="303" spans="1:5" ht="12.75">
      <c r="A303" s="1"/>
      <c r="B303" s="66" t="s">
        <v>1244</v>
      </c>
      <c r="C303" s="3"/>
      <c r="D303" s="50"/>
      <c r="E303" s="50"/>
    </row>
    <row r="304" spans="1:5" ht="25.5">
      <c r="A304" s="1"/>
      <c r="B304" s="66" t="s">
        <v>1248</v>
      </c>
      <c r="C304" s="3"/>
      <c r="D304" s="50"/>
      <c r="E304" s="50"/>
    </row>
    <row r="305" spans="1:5" ht="12.75">
      <c r="A305" s="1"/>
      <c r="B305" s="66" t="s">
        <v>1099</v>
      </c>
      <c r="C305" s="3">
        <v>51</v>
      </c>
      <c r="D305" s="50"/>
      <c r="E305" s="67">
        <f>SUM(C305*D305)</f>
        <v>0</v>
      </c>
    </row>
    <row r="306" spans="1:5" ht="12.75">
      <c r="A306" s="1"/>
      <c r="B306" s="66"/>
      <c r="C306" s="3"/>
      <c r="D306" s="50"/>
      <c r="E306" s="50"/>
    </row>
    <row r="307" spans="1:5" ht="38.25">
      <c r="A307" s="1" t="s">
        <v>1097</v>
      </c>
      <c r="B307" s="66" t="s">
        <v>1249</v>
      </c>
      <c r="C307" s="3"/>
      <c r="D307" s="50"/>
      <c r="E307" s="50"/>
    </row>
    <row r="308" spans="1:5" ht="25.5">
      <c r="A308" s="1"/>
      <c r="B308" s="66" t="s">
        <v>1250</v>
      </c>
      <c r="C308" s="3"/>
      <c r="D308" s="50"/>
      <c r="E308" s="50"/>
    </row>
    <row r="309" spans="1:5" ht="12.75">
      <c r="A309" s="1"/>
      <c r="B309" s="66" t="s">
        <v>1099</v>
      </c>
      <c r="C309" s="3">
        <v>18</v>
      </c>
      <c r="D309" s="50"/>
      <c r="E309" s="67">
        <f>SUM(C309*D309)</f>
        <v>0</v>
      </c>
    </row>
    <row r="310" spans="1:5" ht="12.75">
      <c r="A310" s="1"/>
      <c r="B310" s="66"/>
      <c r="C310" s="3"/>
      <c r="D310" s="50"/>
      <c r="E310" s="67"/>
    </row>
    <row r="311" spans="1:5" ht="63.75">
      <c r="A311" s="1" t="s">
        <v>1100</v>
      </c>
      <c r="B311" s="66" t="s">
        <v>1251</v>
      </c>
      <c r="C311" s="3"/>
      <c r="D311" s="50"/>
      <c r="E311" s="67"/>
    </row>
    <row r="312" spans="1:5" ht="25.5">
      <c r="A312" s="1" t="s">
        <v>1120</v>
      </c>
      <c r="B312" s="66" t="s">
        <v>1252</v>
      </c>
      <c r="C312" s="3"/>
      <c r="D312" s="50"/>
      <c r="E312" s="67"/>
    </row>
    <row r="313" spans="1:5" ht="12.75">
      <c r="A313" s="1"/>
      <c r="B313" s="66" t="s">
        <v>1099</v>
      </c>
      <c r="C313" s="3">
        <v>33</v>
      </c>
      <c r="D313" s="50"/>
      <c r="E313" s="67">
        <f>SUM(C313*D313)</f>
        <v>0</v>
      </c>
    </row>
    <row r="314" spans="1:5" ht="25.5">
      <c r="A314" s="1" t="s">
        <v>1120</v>
      </c>
      <c r="B314" s="66" t="s">
        <v>1253</v>
      </c>
      <c r="C314" s="3"/>
      <c r="D314" s="50"/>
      <c r="E314" s="67"/>
    </row>
    <row r="315" spans="1:5" ht="12.75">
      <c r="A315" s="1"/>
      <c r="B315" s="66" t="s">
        <v>1099</v>
      </c>
      <c r="C315" s="3">
        <v>35</v>
      </c>
      <c r="D315" s="50"/>
      <c r="E315" s="67">
        <f>SUM(C315*D315)</f>
        <v>0</v>
      </c>
    </row>
    <row r="316" spans="1:5" ht="12.75">
      <c r="A316" s="1"/>
      <c r="B316" s="66"/>
      <c r="C316" s="3"/>
      <c r="D316" s="50"/>
      <c r="E316" s="67"/>
    </row>
    <row r="317" spans="1:5" ht="25.5">
      <c r="A317" s="1" t="s">
        <v>1105</v>
      </c>
      <c r="B317" s="66" t="s">
        <v>1254</v>
      </c>
      <c r="C317" s="3"/>
      <c r="D317" s="50"/>
      <c r="E317" s="50"/>
    </row>
    <row r="318" spans="1:5" ht="12.75">
      <c r="A318" s="1"/>
      <c r="B318" s="66" t="s">
        <v>1255</v>
      </c>
      <c r="C318" s="3"/>
      <c r="D318" s="50"/>
      <c r="E318" s="50"/>
    </row>
    <row r="319" spans="1:5" ht="12.75">
      <c r="A319" s="1"/>
      <c r="B319" s="66" t="s">
        <v>1104</v>
      </c>
      <c r="C319" s="3">
        <v>5.2</v>
      </c>
      <c r="D319" s="50"/>
      <c r="E319" s="67">
        <f>SUM(C319*D319)</f>
        <v>0</v>
      </c>
    </row>
    <row r="320" spans="1:5" ht="12.75">
      <c r="A320" s="1"/>
      <c r="B320" s="66"/>
      <c r="C320" s="3"/>
      <c r="D320" s="50"/>
      <c r="E320" s="67"/>
    </row>
    <row r="321" spans="1:5" ht="38.25">
      <c r="A321" s="1" t="s">
        <v>1108</v>
      </c>
      <c r="B321" s="66" t="s">
        <v>1256</v>
      </c>
      <c r="C321" s="3"/>
      <c r="D321" s="50"/>
      <c r="E321" s="67"/>
    </row>
    <row r="322" spans="1:5" ht="12.75">
      <c r="A322" s="1"/>
      <c r="B322" s="66" t="s">
        <v>1099</v>
      </c>
      <c r="C322" s="3">
        <v>5.5</v>
      </c>
      <c r="D322" s="50"/>
      <c r="E322" s="67">
        <f>SUM(C322*D322)</f>
        <v>0</v>
      </c>
    </row>
    <row r="323" spans="1:5" ht="12.75">
      <c r="A323" s="1"/>
      <c r="B323" s="66"/>
      <c r="C323" s="3"/>
      <c r="D323" s="50"/>
      <c r="E323" s="67"/>
    </row>
    <row r="324" spans="1:5" ht="38.25">
      <c r="A324" s="1" t="s">
        <v>1110</v>
      </c>
      <c r="B324" s="66" t="s">
        <v>1257</v>
      </c>
      <c r="C324" s="3"/>
      <c r="D324" s="50"/>
      <c r="E324" s="50"/>
    </row>
    <row r="325" spans="1:5" ht="12.75">
      <c r="A325" s="1"/>
      <c r="B325" s="66" t="s">
        <v>1258</v>
      </c>
      <c r="C325" s="3"/>
      <c r="D325" s="50"/>
      <c r="E325" s="67"/>
    </row>
    <row r="326" spans="1:5" ht="12.75">
      <c r="A326" s="1"/>
      <c r="B326" s="66" t="s">
        <v>1099</v>
      </c>
      <c r="C326" s="3">
        <v>32</v>
      </c>
      <c r="D326" s="50"/>
      <c r="E326" s="67">
        <f>SUM(C326*D326)</f>
        <v>0</v>
      </c>
    </row>
    <row r="327" spans="1:5" ht="12.75">
      <c r="A327" s="1"/>
      <c r="B327" s="66"/>
      <c r="C327" s="3"/>
      <c r="D327" s="50"/>
      <c r="E327" s="67"/>
    </row>
    <row r="328" spans="1:5" ht="25.5">
      <c r="A328" s="1" t="s">
        <v>1112</v>
      </c>
      <c r="B328" s="66" t="s">
        <v>1259</v>
      </c>
      <c r="C328" s="3"/>
      <c r="D328" s="50"/>
      <c r="E328" s="67"/>
    </row>
    <row r="329" spans="1:5" ht="12.75">
      <c r="A329" s="1" t="s">
        <v>1120</v>
      </c>
      <c r="B329" s="66" t="s">
        <v>1260</v>
      </c>
      <c r="C329" s="3"/>
      <c r="D329" s="50"/>
      <c r="E329" s="67"/>
    </row>
    <row r="330" spans="1:5" ht="12.75">
      <c r="A330" s="1"/>
      <c r="B330" s="66" t="s">
        <v>1099</v>
      </c>
      <c r="C330" s="3">
        <v>198</v>
      </c>
      <c r="D330" s="50"/>
      <c r="E330" s="67">
        <f>SUM(C330*D330)</f>
        <v>0</v>
      </c>
    </row>
    <row r="331" spans="1:5" ht="12.75">
      <c r="A331" s="1" t="s">
        <v>1122</v>
      </c>
      <c r="B331" s="66" t="s">
        <v>1261</v>
      </c>
      <c r="C331" s="3"/>
      <c r="D331" s="50"/>
      <c r="E331" s="67"/>
    </row>
    <row r="332" spans="1:5" ht="12.75">
      <c r="A332" s="1"/>
      <c r="B332" s="66" t="s">
        <v>1099</v>
      </c>
      <c r="C332" s="3">
        <v>471</v>
      </c>
      <c r="D332" s="50"/>
      <c r="E332" s="67">
        <f>SUM(C332*D332)</f>
        <v>0</v>
      </c>
    </row>
    <row r="333" spans="1:5" ht="12.75">
      <c r="A333" s="1"/>
      <c r="B333" s="66"/>
      <c r="C333" s="3"/>
      <c r="D333" s="50"/>
      <c r="E333" s="67"/>
    </row>
    <row r="334" spans="1:5" ht="12.75">
      <c r="A334" s="1"/>
      <c r="B334" s="66" t="s">
        <v>1262</v>
      </c>
      <c r="C334" s="3"/>
      <c r="D334" s="50"/>
      <c r="E334" s="50"/>
    </row>
    <row r="335" spans="1:5" ht="12.75">
      <c r="A335" s="1"/>
      <c r="B335" s="66" t="s">
        <v>1263</v>
      </c>
      <c r="C335" s="3"/>
      <c r="D335" s="50"/>
      <c r="E335" s="50"/>
    </row>
    <row r="336" spans="1:5" ht="25.5">
      <c r="A336" s="1"/>
      <c r="B336" s="66" t="s">
        <v>1264</v>
      </c>
      <c r="C336" s="3"/>
      <c r="D336" s="50"/>
      <c r="E336" s="50"/>
    </row>
    <row r="337" spans="1:5" ht="12.75">
      <c r="A337" s="1" t="s">
        <v>1115</v>
      </c>
      <c r="B337" s="66" t="s">
        <v>1265</v>
      </c>
      <c r="C337" s="3"/>
      <c r="D337" s="50"/>
      <c r="E337" s="50"/>
    </row>
    <row r="338" spans="1:5" ht="38.25">
      <c r="A338" s="1"/>
      <c r="B338" s="66" t="s">
        <v>1266</v>
      </c>
      <c r="C338" s="3"/>
      <c r="D338" s="50"/>
      <c r="E338" s="50"/>
    </row>
    <row r="339" spans="1:5" ht="12.75">
      <c r="A339" s="1"/>
      <c r="B339" s="66" t="s">
        <v>1267</v>
      </c>
      <c r="C339" s="3"/>
      <c r="D339" s="50"/>
      <c r="E339" s="50"/>
    </row>
    <row r="340" spans="1:5" ht="12.75">
      <c r="A340" s="1"/>
      <c r="B340" s="66" t="s">
        <v>1268</v>
      </c>
      <c r="C340" s="3"/>
      <c r="D340" s="50"/>
      <c r="E340" s="50"/>
    </row>
    <row r="341" spans="1:5" ht="12.75">
      <c r="A341" s="1"/>
      <c r="B341" s="66" t="s">
        <v>1099</v>
      </c>
      <c r="C341" s="3">
        <v>22.2</v>
      </c>
      <c r="D341" s="50"/>
      <c r="E341" s="67">
        <f>SUM(C341*D341)</f>
        <v>0</v>
      </c>
    </row>
    <row r="342" spans="1:5" ht="12.75">
      <c r="A342" s="1"/>
      <c r="B342" s="66"/>
      <c r="C342" s="3"/>
      <c r="D342" s="50"/>
      <c r="E342" s="50"/>
    </row>
    <row r="343" spans="1:5" ht="12.75">
      <c r="A343" s="1" t="s">
        <v>1118</v>
      </c>
      <c r="B343" s="66" t="s">
        <v>1269</v>
      </c>
      <c r="C343" s="3"/>
      <c r="D343" s="50"/>
      <c r="E343" s="50"/>
    </row>
    <row r="344" spans="1:5" ht="38.25">
      <c r="A344" s="1"/>
      <c r="B344" s="66" t="s">
        <v>1270</v>
      </c>
      <c r="C344" s="3"/>
      <c r="D344" s="50"/>
      <c r="E344" s="50"/>
    </row>
    <row r="345" spans="1:5" ht="12.75">
      <c r="A345" s="1"/>
      <c r="B345" s="66" t="s">
        <v>1267</v>
      </c>
      <c r="C345" s="3"/>
      <c r="D345" s="50"/>
      <c r="E345" s="50"/>
    </row>
    <row r="346" spans="1:5" ht="12.75">
      <c r="A346" s="1"/>
      <c r="B346" s="66" t="s">
        <v>1268</v>
      </c>
      <c r="C346" s="3"/>
      <c r="D346" s="50"/>
      <c r="E346" s="50"/>
    </row>
    <row r="347" spans="1:5" ht="12.75">
      <c r="A347" s="1"/>
      <c r="B347" s="66" t="s">
        <v>1099</v>
      </c>
      <c r="C347" s="3">
        <v>145</v>
      </c>
      <c r="D347" s="50"/>
      <c r="E347" s="67">
        <f>SUM(C347*D347)</f>
        <v>0</v>
      </c>
    </row>
    <row r="348" spans="1:5" ht="12.75">
      <c r="A348" s="1"/>
      <c r="B348" s="66"/>
      <c r="C348" s="3"/>
      <c r="D348" s="50"/>
      <c r="E348" s="67"/>
    </row>
    <row r="349" spans="1:5" ht="12.75">
      <c r="A349" s="1" t="s">
        <v>1126</v>
      </c>
      <c r="B349" s="66" t="s">
        <v>1271</v>
      </c>
      <c r="C349" s="3"/>
      <c r="D349" s="50"/>
      <c r="E349" s="50"/>
    </row>
    <row r="350" spans="1:5" ht="38.25">
      <c r="A350" s="1"/>
      <c r="B350" s="66" t="s">
        <v>1272</v>
      </c>
      <c r="C350" s="3"/>
      <c r="D350" s="50"/>
      <c r="E350" s="50"/>
    </row>
    <row r="351" spans="1:5" ht="12.75">
      <c r="A351" s="1"/>
      <c r="B351" s="66" t="s">
        <v>1267</v>
      </c>
      <c r="C351" s="3"/>
      <c r="D351" s="50"/>
      <c r="E351" s="50"/>
    </row>
    <row r="352" spans="1:5" ht="12.75">
      <c r="A352" s="1"/>
      <c r="B352" s="66" t="s">
        <v>1273</v>
      </c>
      <c r="C352" s="3"/>
      <c r="D352" s="50"/>
      <c r="E352" s="50"/>
    </row>
    <row r="353" spans="1:5" ht="12.75">
      <c r="A353" s="1"/>
      <c r="B353" s="66" t="s">
        <v>1099</v>
      </c>
      <c r="C353" s="3">
        <v>6.2</v>
      </c>
      <c r="D353" s="50"/>
      <c r="E353" s="67">
        <f>SUM(C353*D353)</f>
        <v>0</v>
      </c>
    </row>
    <row r="354" spans="1:5" ht="12.75">
      <c r="A354" s="1"/>
      <c r="B354" s="66"/>
      <c r="C354" s="3"/>
      <c r="D354" s="50"/>
      <c r="E354" s="50"/>
    </row>
    <row r="355" spans="1:5" ht="12.75">
      <c r="A355" s="1" t="s">
        <v>1128</v>
      </c>
      <c r="B355" s="66" t="s">
        <v>1274</v>
      </c>
      <c r="C355" s="3"/>
      <c r="D355" s="50"/>
      <c r="E355" s="50"/>
    </row>
    <row r="356" spans="1:5" ht="25.5">
      <c r="A356" s="1"/>
      <c r="B356" s="66" t="s">
        <v>1275</v>
      </c>
      <c r="C356" s="3"/>
      <c r="D356" s="50"/>
      <c r="E356" s="50"/>
    </row>
    <row r="357" spans="1:5" ht="12.75">
      <c r="A357" s="1"/>
      <c r="B357" s="66" t="s">
        <v>1267</v>
      </c>
      <c r="C357" s="3"/>
      <c r="D357" s="50"/>
      <c r="E357" s="50"/>
    </row>
    <row r="358" spans="1:5" ht="25.5">
      <c r="A358" s="1"/>
      <c r="B358" s="66" t="s">
        <v>1276</v>
      </c>
      <c r="C358" s="3"/>
      <c r="D358" s="50"/>
      <c r="E358" s="50"/>
    </row>
    <row r="359" spans="1:5" ht="12.75">
      <c r="A359" s="1"/>
      <c r="B359" s="66" t="s">
        <v>1099</v>
      </c>
      <c r="C359" s="3">
        <v>82</v>
      </c>
      <c r="D359" s="50"/>
      <c r="E359" s="67">
        <f>SUM(C359*D359)</f>
        <v>0</v>
      </c>
    </row>
    <row r="360" spans="1:5" ht="12.75">
      <c r="A360" s="1"/>
      <c r="B360" s="66"/>
      <c r="C360" s="3"/>
      <c r="D360" s="50"/>
      <c r="E360" s="50"/>
    </row>
    <row r="361" spans="1:5" ht="25.5">
      <c r="A361" s="1" t="s">
        <v>1132</v>
      </c>
      <c r="B361" s="66" t="s">
        <v>1277</v>
      </c>
      <c r="C361" s="3"/>
      <c r="D361" s="50"/>
      <c r="E361" s="67"/>
    </row>
    <row r="362" spans="1:5" ht="12.75">
      <c r="A362" s="1"/>
      <c r="B362" s="66"/>
      <c r="C362" s="3"/>
      <c r="D362" s="50"/>
      <c r="E362" s="50"/>
    </row>
    <row r="363" spans="1:5" ht="12.75">
      <c r="A363" s="1" t="s">
        <v>1160</v>
      </c>
      <c r="B363" s="66" t="s">
        <v>1278</v>
      </c>
      <c r="C363" s="3"/>
      <c r="D363" s="50"/>
      <c r="E363" s="67"/>
    </row>
    <row r="364" spans="1:5" ht="12.75">
      <c r="A364" s="1" t="s">
        <v>1120</v>
      </c>
      <c r="B364" s="66" t="s">
        <v>1279</v>
      </c>
      <c r="C364" s="3"/>
      <c r="D364" s="50"/>
      <c r="E364" s="50"/>
    </row>
    <row r="365" spans="1:5" ht="12.75">
      <c r="A365" s="1"/>
      <c r="B365" s="66" t="s">
        <v>1107</v>
      </c>
      <c r="C365" s="3">
        <v>3</v>
      </c>
      <c r="D365" s="50"/>
      <c r="E365" s="67">
        <f>D365*C365</f>
        <v>0</v>
      </c>
    </row>
    <row r="366" spans="1:5" ht="12.75">
      <c r="A366" s="1" t="s">
        <v>1122</v>
      </c>
      <c r="B366" s="66" t="s">
        <v>1280</v>
      </c>
      <c r="C366" s="3"/>
      <c r="D366" s="50"/>
      <c r="E366" s="50"/>
    </row>
    <row r="367" spans="1:5" ht="12.75">
      <c r="A367" s="1"/>
      <c r="B367" s="66" t="s">
        <v>1107</v>
      </c>
      <c r="C367" s="3">
        <v>7</v>
      </c>
      <c r="D367" s="50"/>
      <c r="E367" s="67">
        <f>D367*C367</f>
        <v>0</v>
      </c>
    </row>
    <row r="368" spans="1:5" ht="12.75">
      <c r="A368" s="1" t="s">
        <v>1124</v>
      </c>
      <c r="B368" s="66" t="s">
        <v>1281</v>
      </c>
      <c r="C368" s="3"/>
      <c r="D368" s="50"/>
      <c r="E368" s="50"/>
    </row>
    <row r="369" spans="1:5" ht="12.75">
      <c r="A369" s="1"/>
      <c r="B369" s="66" t="s">
        <v>1099</v>
      </c>
      <c r="C369" s="3">
        <v>28</v>
      </c>
      <c r="D369" s="50"/>
      <c r="E369" s="67">
        <f>D369*C369</f>
        <v>0</v>
      </c>
    </row>
    <row r="370" spans="1:5" ht="12.75">
      <c r="A370" s="1"/>
      <c r="B370" s="66"/>
      <c r="C370" s="3"/>
      <c r="D370" s="50"/>
      <c r="E370" s="67"/>
    </row>
    <row r="371" spans="1:5" ht="25.5">
      <c r="A371" s="1" t="s">
        <v>1163</v>
      </c>
      <c r="B371" s="66" t="s">
        <v>1282</v>
      </c>
      <c r="C371" s="3"/>
      <c r="D371" s="50"/>
      <c r="E371" s="67"/>
    </row>
    <row r="372" spans="1:5" ht="12.75">
      <c r="A372" s="1" t="s">
        <v>1120</v>
      </c>
      <c r="B372" s="66" t="s">
        <v>1280</v>
      </c>
      <c r="C372" s="3"/>
      <c r="D372" s="50"/>
      <c r="E372" s="50"/>
    </row>
    <row r="373" spans="1:5" ht="12.75">
      <c r="A373" s="1"/>
      <c r="B373" s="66" t="s">
        <v>1107</v>
      </c>
      <c r="C373" s="3">
        <v>2</v>
      </c>
      <c r="D373" s="50"/>
      <c r="E373" s="67">
        <f>D373*C373</f>
        <v>0</v>
      </c>
    </row>
    <row r="374" spans="1:5" ht="12.75">
      <c r="A374" s="1" t="s">
        <v>1122</v>
      </c>
      <c r="B374" s="66" t="s">
        <v>1283</v>
      </c>
      <c r="C374" s="3"/>
      <c r="D374" s="50"/>
      <c r="E374" s="50"/>
    </row>
    <row r="375" spans="1:5" ht="12.75">
      <c r="A375" s="1"/>
      <c r="B375" s="66" t="s">
        <v>1107</v>
      </c>
      <c r="C375" s="3">
        <v>1</v>
      </c>
      <c r="D375" s="50"/>
      <c r="E375" s="67">
        <f>D375*C375</f>
        <v>0</v>
      </c>
    </row>
    <row r="376" spans="1:5" ht="12.75">
      <c r="A376" s="1"/>
      <c r="B376" s="66"/>
      <c r="C376" s="3"/>
      <c r="D376" s="50"/>
      <c r="E376" s="67"/>
    </row>
    <row r="377" spans="1:5" ht="25.5">
      <c r="A377" s="1" t="s">
        <v>1167</v>
      </c>
      <c r="B377" s="66" t="s">
        <v>1284</v>
      </c>
      <c r="C377" s="3"/>
      <c r="D377" s="50"/>
      <c r="E377" s="50"/>
    </row>
    <row r="378" spans="1:5" ht="12.75">
      <c r="A378" s="1" t="s">
        <v>1120</v>
      </c>
      <c r="B378" s="66" t="s">
        <v>1285</v>
      </c>
      <c r="C378" s="3"/>
      <c r="D378" s="50"/>
      <c r="E378" s="67"/>
    </row>
    <row r="379" spans="1:5" ht="12.75">
      <c r="A379" s="1"/>
      <c r="B379" s="66" t="s">
        <v>1107</v>
      </c>
      <c r="C379" s="3">
        <v>9</v>
      </c>
      <c r="D379" s="50"/>
      <c r="E379" s="67">
        <f>D379*C379</f>
        <v>0</v>
      </c>
    </row>
    <row r="380" spans="1:5" ht="12.75">
      <c r="A380" s="1" t="s">
        <v>1122</v>
      </c>
      <c r="B380" s="66" t="s">
        <v>1286</v>
      </c>
      <c r="C380" s="3"/>
      <c r="D380" s="50"/>
      <c r="E380" s="50"/>
    </row>
    <row r="381" spans="1:5" ht="12.75">
      <c r="A381" s="1"/>
      <c r="B381" s="66" t="s">
        <v>1107</v>
      </c>
      <c r="C381" s="3">
        <v>4</v>
      </c>
      <c r="D381" s="50"/>
      <c r="E381" s="67">
        <f>D381*C381</f>
        <v>0</v>
      </c>
    </row>
    <row r="382" spans="1:5" ht="12.75">
      <c r="A382" s="1" t="s">
        <v>1124</v>
      </c>
      <c r="B382" s="66" t="s">
        <v>1283</v>
      </c>
      <c r="C382" s="3"/>
      <c r="D382" s="50"/>
      <c r="E382" s="50"/>
    </row>
    <row r="383" spans="1:5" ht="12.75">
      <c r="A383" s="1"/>
      <c r="B383" s="66" t="s">
        <v>1107</v>
      </c>
      <c r="C383" s="3">
        <v>4</v>
      </c>
      <c r="D383" s="50"/>
      <c r="E383" s="67">
        <f>D383*C383</f>
        <v>0</v>
      </c>
    </row>
    <row r="384" spans="1:5" ht="12.75">
      <c r="A384" s="1"/>
      <c r="B384" s="66"/>
      <c r="C384" s="3"/>
      <c r="D384" s="50"/>
      <c r="E384" s="67"/>
    </row>
    <row r="385" spans="1:5" ht="25.5">
      <c r="A385" s="1" t="s">
        <v>1171</v>
      </c>
      <c r="B385" s="66" t="s">
        <v>1287</v>
      </c>
      <c r="C385" s="3"/>
      <c r="D385" s="50"/>
      <c r="E385" s="67"/>
    </row>
    <row r="386" spans="1:5" ht="12.75">
      <c r="A386" s="1"/>
      <c r="B386" s="66" t="s">
        <v>1288</v>
      </c>
      <c r="C386" s="3"/>
      <c r="D386" s="50"/>
      <c r="E386" s="67"/>
    </row>
    <row r="387" spans="1:5" ht="12.75">
      <c r="A387" s="1"/>
      <c r="B387" s="66" t="s">
        <v>1107</v>
      </c>
      <c r="C387" s="3">
        <v>2</v>
      </c>
      <c r="D387" s="50"/>
      <c r="E387" s="67">
        <f>D387*C387</f>
        <v>0</v>
      </c>
    </row>
    <row r="388" spans="1:5" ht="12.75">
      <c r="A388" s="1"/>
      <c r="B388" s="66"/>
      <c r="C388" s="3"/>
      <c r="D388" s="50"/>
      <c r="E388" s="67"/>
    </row>
    <row r="389" spans="1:5" ht="12.75">
      <c r="A389" s="1" t="s">
        <v>1234</v>
      </c>
      <c r="B389" s="66" t="s">
        <v>1289</v>
      </c>
      <c r="C389" s="3"/>
      <c r="D389" s="50"/>
      <c r="E389" s="50"/>
    </row>
    <row r="390" spans="1:5" ht="12.75">
      <c r="A390" s="1"/>
      <c r="B390" s="66" t="s">
        <v>1107</v>
      </c>
      <c r="C390" s="3">
        <v>4</v>
      </c>
      <c r="D390" s="50"/>
      <c r="E390" s="67">
        <f>D390*C390</f>
        <v>0</v>
      </c>
    </row>
    <row r="391" spans="1:5" ht="12.75">
      <c r="A391" s="1"/>
      <c r="B391" s="66" t="s">
        <v>1290</v>
      </c>
      <c r="C391" s="3">
        <v>1</v>
      </c>
      <c r="D391" s="50"/>
      <c r="E391" s="67">
        <f>D391*C391</f>
        <v>0</v>
      </c>
    </row>
    <row r="392" spans="1:5" ht="63.75">
      <c r="A392" s="1" t="s">
        <v>1174</v>
      </c>
      <c r="B392" s="66" t="s">
        <v>1291</v>
      </c>
      <c r="C392" s="3"/>
      <c r="D392" s="50"/>
      <c r="E392" s="67"/>
    </row>
    <row r="393" spans="1:5" ht="12.75">
      <c r="A393" s="1"/>
      <c r="B393" s="66" t="s">
        <v>1292</v>
      </c>
      <c r="C393" s="3"/>
      <c r="D393" s="50"/>
      <c r="E393" s="67"/>
    </row>
    <row r="394" spans="1:5" ht="12.75">
      <c r="A394" s="1" t="s">
        <v>1120</v>
      </c>
      <c r="B394" s="66" t="s">
        <v>1293</v>
      </c>
      <c r="C394" s="3"/>
      <c r="D394" s="50"/>
      <c r="E394" s="67"/>
    </row>
    <row r="395" spans="1:5" ht="12.75">
      <c r="A395" s="1"/>
      <c r="B395" s="66" t="s">
        <v>1094</v>
      </c>
      <c r="C395" s="3">
        <v>24</v>
      </c>
      <c r="D395" s="50"/>
      <c r="E395" s="67">
        <f>SUM(C395*D395)</f>
        <v>0</v>
      </c>
    </row>
    <row r="396" spans="1:5" ht="25.5">
      <c r="A396" s="1" t="s">
        <v>1122</v>
      </c>
      <c r="B396" s="66" t="s">
        <v>1294</v>
      </c>
      <c r="C396" s="3"/>
      <c r="D396" s="50"/>
      <c r="E396" s="67"/>
    </row>
    <row r="397" spans="1:5" ht="12.75">
      <c r="A397" s="1"/>
      <c r="B397" s="66" t="s">
        <v>1107</v>
      </c>
      <c r="C397" s="3">
        <v>4</v>
      </c>
      <c r="D397" s="50"/>
      <c r="E397" s="67">
        <f>SUM(C397*D397)</f>
        <v>0</v>
      </c>
    </row>
    <row r="398" spans="1:5" ht="12.75">
      <c r="A398" s="1"/>
      <c r="B398" s="66"/>
      <c r="C398" s="3"/>
      <c r="D398" s="50"/>
      <c r="E398" s="67"/>
    </row>
    <row r="399" spans="1:5" ht="25.5">
      <c r="A399" s="1" t="s">
        <v>1295</v>
      </c>
      <c r="B399" s="66" t="s">
        <v>1296</v>
      </c>
      <c r="C399" s="3"/>
      <c r="D399" s="50"/>
      <c r="E399" s="50"/>
    </row>
    <row r="400" spans="1:5" ht="12.75">
      <c r="A400" s="1"/>
      <c r="B400" s="66" t="s">
        <v>1297</v>
      </c>
      <c r="C400" s="3"/>
      <c r="D400" s="50"/>
      <c r="E400" s="50"/>
    </row>
    <row r="401" spans="1:5" ht="12.75">
      <c r="A401" s="1"/>
      <c r="B401" s="66" t="s">
        <v>1099</v>
      </c>
      <c r="C401" s="3">
        <v>246</v>
      </c>
      <c r="D401" s="50"/>
      <c r="E401" s="67">
        <f>SUM(C401*D401)</f>
        <v>0</v>
      </c>
    </row>
    <row r="402" spans="1:5" ht="12.75">
      <c r="A402" s="1"/>
      <c r="B402" s="66"/>
      <c r="C402" s="3"/>
      <c r="D402" s="50"/>
      <c r="E402" s="50"/>
    </row>
    <row r="403" spans="1:5" ht="12.75">
      <c r="A403" s="1" t="s">
        <v>1298</v>
      </c>
      <c r="B403" s="66" t="s">
        <v>1299</v>
      </c>
      <c r="C403" s="3"/>
      <c r="D403" s="50"/>
      <c r="E403" s="67"/>
    </row>
    <row r="404" spans="1:5" ht="12.75">
      <c r="A404" s="1"/>
      <c r="B404" s="66" t="s">
        <v>1099</v>
      </c>
      <c r="C404" s="3">
        <v>160</v>
      </c>
      <c r="D404" s="50"/>
      <c r="E404" s="67">
        <f>SUM(C404*D404)</f>
        <v>0</v>
      </c>
    </row>
    <row r="405" spans="1:5" ht="12.75">
      <c r="A405" s="1"/>
      <c r="B405" s="66"/>
      <c r="C405" s="3"/>
      <c r="D405" s="50"/>
      <c r="E405" s="67"/>
    </row>
    <row r="406" spans="1:5" ht="12.75">
      <c r="A406" s="1" t="s">
        <v>1300</v>
      </c>
      <c r="B406" s="66" t="s">
        <v>1301</v>
      </c>
      <c r="C406" s="3"/>
      <c r="D406" s="50"/>
      <c r="E406" s="50"/>
    </row>
    <row r="407" spans="1:5" ht="12.75">
      <c r="A407" s="1" t="s">
        <v>1120</v>
      </c>
      <c r="B407" s="66" t="s">
        <v>1302</v>
      </c>
      <c r="C407" s="3"/>
      <c r="D407" s="50"/>
      <c r="E407" s="50"/>
    </row>
    <row r="408" spans="1:5" ht="12.75">
      <c r="A408" s="1"/>
      <c r="B408" s="66" t="s">
        <v>1303</v>
      </c>
      <c r="C408" s="3">
        <v>80</v>
      </c>
      <c r="D408" s="50"/>
      <c r="E408" s="67">
        <f>SUM(C408*D408)</f>
        <v>0</v>
      </c>
    </row>
    <row r="409" spans="1:5" ht="12.75">
      <c r="A409" s="1" t="s">
        <v>1122</v>
      </c>
      <c r="B409" s="66" t="s">
        <v>1304</v>
      </c>
      <c r="C409" s="3"/>
      <c r="D409" s="50"/>
      <c r="E409" s="50"/>
    </row>
    <row r="410" spans="1:5" ht="12.75">
      <c r="A410" s="1"/>
      <c r="B410" s="66" t="s">
        <v>1303</v>
      </c>
      <c r="C410" s="3">
        <v>40</v>
      </c>
      <c r="D410" s="50"/>
      <c r="E410" s="67">
        <f>SUM(C410*D410)</f>
        <v>0</v>
      </c>
    </row>
    <row r="411" spans="1:5" ht="12.75">
      <c r="A411" s="1" t="s">
        <v>1124</v>
      </c>
      <c r="B411" s="66" t="s">
        <v>1305</v>
      </c>
      <c r="C411" s="3"/>
      <c r="D411" s="50"/>
      <c r="E411" s="50"/>
    </row>
    <row r="412" spans="1:5" ht="12.75">
      <c r="A412" s="1"/>
      <c r="B412" s="66"/>
      <c r="C412" s="3"/>
      <c r="D412" s="50"/>
      <c r="E412" s="50"/>
    </row>
    <row r="413" spans="1:5" ht="12.75">
      <c r="A413" s="1" t="s">
        <v>1306</v>
      </c>
      <c r="B413" s="66" t="s">
        <v>1307</v>
      </c>
      <c r="C413" s="3"/>
      <c r="D413" s="50"/>
      <c r="E413" s="50"/>
    </row>
    <row r="414" spans="1:5" ht="12.75">
      <c r="A414" s="1"/>
      <c r="B414" s="66" t="s">
        <v>1308</v>
      </c>
      <c r="C414" s="3">
        <v>1</v>
      </c>
      <c r="D414" s="50"/>
      <c r="E414" s="67">
        <f>D414*C414</f>
        <v>0</v>
      </c>
    </row>
    <row r="415" spans="1:5" ht="12.75">
      <c r="A415" s="1"/>
      <c r="B415" s="66"/>
      <c r="C415" s="81"/>
      <c r="D415" s="67"/>
      <c r="E415" s="68"/>
    </row>
    <row r="416" spans="1:5" ht="12.75">
      <c r="A416" s="1"/>
      <c r="B416" s="69"/>
      <c r="C416" s="30"/>
      <c r="D416" s="62"/>
      <c r="E416" s="62"/>
    </row>
    <row r="417" spans="1:5" ht="12.75">
      <c r="A417" s="1"/>
      <c r="B417" s="66" t="s">
        <v>1309</v>
      </c>
      <c r="C417" s="3"/>
      <c r="D417" s="50"/>
      <c r="E417" s="50">
        <f>SUM(E296:E416)</f>
        <v>0</v>
      </c>
    </row>
    <row r="418" spans="1:5" ht="12.75">
      <c r="A418" s="1"/>
      <c r="B418" s="66"/>
      <c r="C418" s="3"/>
      <c r="D418" s="50"/>
      <c r="E418" s="50"/>
    </row>
    <row r="419" spans="1:5" ht="12.75">
      <c r="A419" s="1"/>
      <c r="B419" s="66"/>
      <c r="C419" s="3"/>
      <c r="D419" s="50"/>
      <c r="E419" s="50"/>
    </row>
    <row r="420" spans="1:5" ht="12.75">
      <c r="A420" s="1"/>
      <c r="B420" s="13" t="s">
        <v>1310</v>
      </c>
      <c r="C420" s="3"/>
      <c r="D420" s="50"/>
      <c r="E420" s="50"/>
    </row>
    <row r="421" spans="1:5" ht="12.75">
      <c r="A421" s="1"/>
      <c r="B421" s="13"/>
      <c r="C421" s="3"/>
      <c r="D421" s="50"/>
      <c r="E421" s="50"/>
    </row>
    <row r="422" spans="1:5" ht="25.5">
      <c r="A422" s="1"/>
      <c r="B422" s="1" t="s">
        <v>1311</v>
      </c>
      <c r="C422" s="3"/>
      <c r="D422" s="50"/>
      <c r="E422" s="67"/>
    </row>
    <row r="423" spans="1:5" ht="12.75">
      <c r="A423" s="1"/>
      <c r="B423" s="66" t="s">
        <v>1312</v>
      </c>
      <c r="C423" s="3"/>
      <c r="D423" s="50"/>
      <c r="E423" s="50"/>
    </row>
    <row r="424" spans="1:5" ht="38.25">
      <c r="A424" s="1"/>
      <c r="B424" s="66" t="s">
        <v>1313</v>
      </c>
      <c r="C424" s="3"/>
      <c r="D424" s="50"/>
      <c r="E424" s="50"/>
    </row>
    <row r="425" spans="1:5" ht="12.75">
      <c r="A425" s="1"/>
      <c r="B425" s="66"/>
      <c r="C425" s="3"/>
      <c r="D425" s="50"/>
      <c r="E425" s="50"/>
    </row>
    <row r="426" spans="1:5" ht="76.5">
      <c r="A426" s="1" t="s">
        <v>1082</v>
      </c>
      <c r="B426" s="66" t="s">
        <v>1314</v>
      </c>
      <c r="C426" s="3"/>
      <c r="D426" s="50"/>
      <c r="E426" s="50"/>
    </row>
    <row r="427" spans="1:5" ht="12.75">
      <c r="A427" s="1"/>
      <c r="B427" s="66" t="s">
        <v>1315</v>
      </c>
      <c r="C427" s="3"/>
      <c r="D427" s="50"/>
      <c r="E427" s="50"/>
    </row>
    <row r="428" spans="1:5" ht="38.25">
      <c r="A428" s="1"/>
      <c r="B428" s="66" t="s">
        <v>1316</v>
      </c>
      <c r="C428" s="3"/>
      <c r="D428" s="50"/>
      <c r="E428" s="50"/>
    </row>
    <row r="429" spans="1:5" ht="12.75">
      <c r="A429" s="1"/>
      <c r="B429" s="66" t="s">
        <v>1317</v>
      </c>
      <c r="C429" s="3"/>
      <c r="D429" s="50"/>
      <c r="E429" s="50"/>
    </row>
    <row r="430" spans="1:5" ht="25.5">
      <c r="A430" s="1"/>
      <c r="B430" s="66" t="s">
        <v>1318</v>
      </c>
      <c r="C430" s="3"/>
      <c r="D430" s="50"/>
      <c r="E430" s="50"/>
    </row>
    <row r="431" spans="1:5" ht="51">
      <c r="A431" s="1"/>
      <c r="B431" s="66" t="s">
        <v>1319</v>
      </c>
      <c r="C431" s="3"/>
      <c r="D431" s="50"/>
      <c r="E431" s="50"/>
    </row>
    <row r="432" spans="1:5" ht="25.5">
      <c r="A432" s="1"/>
      <c r="B432" s="66" t="s">
        <v>1320</v>
      </c>
      <c r="C432" s="3"/>
      <c r="D432" s="50"/>
      <c r="E432" s="50"/>
    </row>
    <row r="433" spans="1:5" ht="12.75">
      <c r="A433" s="1" t="s">
        <v>1120</v>
      </c>
      <c r="B433" s="66" t="s">
        <v>1321</v>
      </c>
      <c r="C433" s="3"/>
      <c r="D433" s="50"/>
      <c r="E433" s="50"/>
    </row>
    <row r="434" spans="1:5" ht="25.5">
      <c r="A434" s="1"/>
      <c r="B434" s="66" t="s">
        <v>1322</v>
      </c>
      <c r="C434" s="3"/>
      <c r="D434" s="50"/>
      <c r="E434" s="50"/>
    </row>
    <row r="435" spans="1:5" ht="12.75">
      <c r="A435" s="1"/>
      <c r="B435" s="66" t="s">
        <v>1099</v>
      </c>
      <c r="C435" s="3">
        <v>185</v>
      </c>
      <c r="D435" s="50"/>
      <c r="E435" s="67">
        <f>SUM(C435*D435)</f>
        <v>0</v>
      </c>
    </row>
    <row r="436" spans="1:5" ht="25.5">
      <c r="A436" s="1"/>
      <c r="B436" s="66" t="s">
        <v>1323</v>
      </c>
      <c r="C436" s="3"/>
      <c r="D436" s="50"/>
      <c r="E436" s="50"/>
    </row>
    <row r="437" spans="1:5" ht="12.75">
      <c r="A437" s="1"/>
      <c r="B437" s="66" t="s">
        <v>1099</v>
      </c>
      <c r="C437" s="3">
        <v>35</v>
      </c>
      <c r="D437" s="50"/>
      <c r="E437" s="67">
        <f>SUM(C437*D437)</f>
        <v>0</v>
      </c>
    </row>
    <row r="438" spans="1:5" ht="12.75">
      <c r="A438" s="1" t="s">
        <v>1122</v>
      </c>
      <c r="B438" s="66" t="s">
        <v>1324</v>
      </c>
      <c r="C438" s="3"/>
      <c r="D438" s="50"/>
      <c r="E438" s="50"/>
    </row>
    <row r="439" spans="1:5" ht="51">
      <c r="A439" s="1"/>
      <c r="B439" s="66" t="s">
        <v>1325</v>
      </c>
      <c r="C439" s="3"/>
      <c r="D439" s="50"/>
      <c r="E439" s="50"/>
    </row>
    <row r="440" spans="1:5" ht="12.75">
      <c r="A440" s="1"/>
      <c r="B440" s="66" t="s">
        <v>1099</v>
      </c>
      <c r="C440" s="3">
        <v>32</v>
      </c>
      <c r="D440" s="50"/>
      <c r="E440" s="67">
        <f>SUM(C440*D440)</f>
        <v>0</v>
      </c>
    </row>
    <row r="441" spans="1:5" ht="12.75">
      <c r="A441" s="1"/>
      <c r="B441" s="66"/>
      <c r="C441" s="3"/>
      <c r="D441" s="50"/>
      <c r="E441" s="50"/>
    </row>
    <row r="442" spans="1:5" ht="12.75">
      <c r="A442" s="1" t="s">
        <v>1095</v>
      </c>
      <c r="B442" s="66" t="s">
        <v>1326</v>
      </c>
      <c r="C442" s="3"/>
      <c r="D442" s="50"/>
      <c r="E442" s="50"/>
    </row>
    <row r="443" spans="1:5" ht="76.5">
      <c r="A443" s="1"/>
      <c r="B443" s="66" t="s">
        <v>1327</v>
      </c>
      <c r="C443" s="3"/>
      <c r="D443" s="50"/>
      <c r="E443" s="50"/>
    </row>
    <row r="444" spans="1:5" ht="25.5">
      <c r="A444" s="1"/>
      <c r="B444" s="66" t="s">
        <v>1328</v>
      </c>
      <c r="C444" s="3"/>
      <c r="D444" s="50"/>
      <c r="E444" s="50"/>
    </row>
    <row r="445" spans="1:5" ht="12.75">
      <c r="A445" s="1" t="s">
        <v>1120</v>
      </c>
      <c r="B445" s="66" t="s">
        <v>1329</v>
      </c>
      <c r="C445" s="3"/>
      <c r="D445" s="50"/>
      <c r="E445" s="50"/>
    </row>
    <row r="446" spans="1:5" ht="12.75">
      <c r="A446" s="1"/>
      <c r="B446" s="66" t="s">
        <v>1099</v>
      </c>
      <c r="C446" s="3">
        <v>18.5</v>
      </c>
      <c r="D446" s="50"/>
      <c r="E446" s="67">
        <f>SUM(C446*D446)</f>
        <v>0</v>
      </c>
    </row>
    <row r="447" spans="1:5" ht="25.5">
      <c r="A447" s="1" t="s">
        <v>1122</v>
      </c>
      <c r="B447" s="66" t="s">
        <v>1330</v>
      </c>
      <c r="C447" s="3"/>
      <c r="D447" s="50"/>
      <c r="E447" s="50"/>
    </row>
    <row r="448" spans="1:5" ht="12.75">
      <c r="A448" s="1"/>
      <c r="B448" s="66" t="s">
        <v>1099</v>
      </c>
      <c r="C448" s="3">
        <v>2</v>
      </c>
      <c r="D448" s="50"/>
      <c r="E448" s="67">
        <f>SUM(C448*D448)</f>
        <v>0</v>
      </c>
    </row>
    <row r="449" spans="1:5" ht="12.75">
      <c r="A449" s="1"/>
      <c r="B449" s="66"/>
      <c r="C449" s="3"/>
      <c r="D449" s="50"/>
      <c r="E449" s="50"/>
    </row>
    <row r="450" spans="1:5" ht="12.75">
      <c r="A450" s="1" t="s">
        <v>1097</v>
      </c>
      <c r="B450" s="66" t="s">
        <v>1331</v>
      </c>
      <c r="C450" s="3"/>
      <c r="D450" s="50"/>
      <c r="E450" s="50"/>
    </row>
    <row r="451" spans="1:5" ht="63.75">
      <c r="A451" s="1"/>
      <c r="B451" s="66" t="s">
        <v>1332</v>
      </c>
      <c r="C451" s="3"/>
      <c r="D451" s="50"/>
      <c r="E451" s="50"/>
    </row>
    <row r="452" spans="1:5" ht="12.75">
      <c r="A452" s="1"/>
      <c r="B452" s="66" t="s">
        <v>1317</v>
      </c>
      <c r="C452" s="3"/>
      <c r="D452" s="50"/>
      <c r="E452" s="50"/>
    </row>
    <row r="453" spans="1:5" ht="12.75">
      <c r="A453" s="1"/>
      <c r="B453" s="66" t="s">
        <v>1099</v>
      </c>
      <c r="C453" s="3">
        <v>96</v>
      </c>
      <c r="D453" s="50"/>
      <c r="E453" s="67">
        <f>SUM(C453*D453)</f>
        <v>0</v>
      </c>
    </row>
    <row r="454" spans="1:5" ht="12.75">
      <c r="A454" s="1"/>
      <c r="B454" s="66"/>
      <c r="C454" s="3"/>
      <c r="D454" s="50"/>
      <c r="E454" s="50"/>
    </row>
    <row r="455" spans="1:5" ht="51">
      <c r="A455" s="1" t="s">
        <v>1100</v>
      </c>
      <c r="B455" s="66" t="s">
        <v>1333</v>
      </c>
      <c r="C455" s="3"/>
      <c r="D455" s="50"/>
      <c r="E455" s="50"/>
    </row>
    <row r="456" spans="1:5" ht="12.75">
      <c r="A456" s="1"/>
      <c r="B456" s="66" t="s">
        <v>1094</v>
      </c>
      <c r="C456" s="3">
        <v>8.2</v>
      </c>
      <c r="D456" s="50"/>
      <c r="E456" s="67">
        <f>SUM(C456*D456)</f>
        <v>0</v>
      </c>
    </row>
    <row r="457" spans="1:5" ht="12.75">
      <c r="A457" s="1"/>
      <c r="B457" s="66"/>
      <c r="C457" s="3"/>
      <c r="D457" s="50"/>
      <c r="E457" s="68"/>
    </row>
    <row r="458" spans="1:5" ht="12.75">
      <c r="A458" s="1"/>
      <c r="B458" s="69"/>
      <c r="C458" s="30"/>
      <c r="D458" s="62"/>
      <c r="E458" s="62"/>
    </row>
    <row r="459" spans="1:5" ht="12.75">
      <c r="A459" s="1"/>
      <c r="B459" s="66" t="s">
        <v>1334</v>
      </c>
      <c r="C459" s="3"/>
      <c r="D459" s="50"/>
      <c r="E459" s="50">
        <f>SUM(E422:E458)</f>
        <v>0</v>
      </c>
    </row>
    <row r="460" spans="1:5" ht="12.75">
      <c r="A460" s="1"/>
      <c r="B460" s="66"/>
      <c r="C460" s="3"/>
      <c r="D460" s="50"/>
      <c r="E460" s="50"/>
    </row>
    <row r="461" spans="1:5" ht="12.75">
      <c r="A461" s="1"/>
      <c r="B461" s="66"/>
      <c r="C461" s="3"/>
      <c r="D461" s="50"/>
      <c r="E461" s="50"/>
    </row>
    <row r="462" spans="1:5" ht="12.75">
      <c r="A462" s="1"/>
      <c r="B462" s="13" t="s">
        <v>1335</v>
      </c>
      <c r="C462" s="3"/>
      <c r="D462" s="50"/>
      <c r="E462" s="50"/>
    </row>
    <row r="463" spans="1:5" ht="12.75">
      <c r="A463" s="1"/>
      <c r="B463" s="13"/>
      <c r="C463" s="3"/>
      <c r="D463" s="50"/>
      <c r="E463" s="50"/>
    </row>
    <row r="464" spans="1:5" ht="12.75">
      <c r="A464" s="1" t="s">
        <v>1082</v>
      </c>
      <c r="B464" s="66" t="s">
        <v>1336</v>
      </c>
      <c r="C464" s="3"/>
      <c r="D464" s="50"/>
      <c r="E464" s="67"/>
    </row>
    <row r="465" spans="1:5" ht="12.75">
      <c r="A465" s="1"/>
      <c r="B465" s="66" t="s">
        <v>1337</v>
      </c>
      <c r="C465" s="3"/>
      <c r="D465" s="50"/>
      <c r="E465" s="50"/>
    </row>
    <row r="466" spans="1:5" ht="12.75">
      <c r="A466" s="1"/>
      <c r="B466" s="66" t="s">
        <v>1099</v>
      </c>
      <c r="C466" s="3">
        <v>28</v>
      </c>
      <c r="D466" s="50"/>
      <c r="E466" s="67">
        <f>SUM(C466*D466)</f>
        <v>0</v>
      </c>
    </row>
    <row r="467" spans="1:5" ht="12.75">
      <c r="A467" s="1"/>
      <c r="B467" s="66"/>
      <c r="C467" s="3"/>
      <c r="D467" s="50"/>
      <c r="E467" s="50"/>
    </row>
    <row r="468" spans="1:5" ht="25.5">
      <c r="A468" s="1" t="s">
        <v>1095</v>
      </c>
      <c r="B468" s="66" t="s">
        <v>1338</v>
      </c>
      <c r="C468" s="3"/>
      <c r="D468" s="50"/>
      <c r="E468" s="50"/>
    </row>
    <row r="469" spans="1:5" ht="12.75">
      <c r="A469" s="1"/>
      <c r="B469" s="66" t="s">
        <v>1099</v>
      </c>
      <c r="C469" s="3">
        <v>432</v>
      </c>
      <c r="D469" s="50"/>
      <c r="E469" s="67">
        <f>SUM(C469*D469)</f>
        <v>0</v>
      </c>
    </row>
    <row r="470" spans="1:5" ht="12.75">
      <c r="A470" s="1"/>
      <c r="B470" s="66"/>
      <c r="C470" s="3"/>
      <c r="D470" s="50"/>
      <c r="E470" s="67"/>
    </row>
    <row r="471" spans="1:5" ht="12.75">
      <c r="A471" s="1" t="s">
        <v>1097</v>
      </c>
      <c r="B471" s="66" t="s">
        <v>1339</v>
      </c>
      <c r="C471" s="3"/>
      <c r="D471" s="50"/>
      <c r="E471" s="67"/>
    </row>
    <row r="472" spans="1:5" ht="12.75">
      <c r="A472" s="1"/>
      <c r="B472" s="66" t="s">
        <v>1099</v>
      </c>
      <c r="C472" s="3">
        <v>4</v>
      </c>
      <c r="D472" s="50"/>
      <c r="E472" s="67">
        <f>SUM(C472*D472)</f>
        <v>0</v>
      </c>
    </row>
    <row r="473" spans="1:5" ht="12.75">
      <c r="A473" s="1"/>
      <c r="B473" s="66"/>
      <c r="C473" s="3"/>
      <c r="D473" s="50"/>
      <c r="E473" s="67"/>
    </row>
    <row r="474" spans="1:5" ht="25.5">
      <c r="A474" s="1" t="s">
        <v>1100</v>
      </c>
      <c r="B474" s="66" t="s">
        <v>1340</v>
      </c>
      <c r="C474" s="3"/>
      <c r="D474" s="50"/>
      <c r="E474" s="67"/>
    </row>
    <row r="475" spans="1:5" ht="12.75">
      <c r="A475" s="1" t="s">
        <v>1120</v>
      </c>
      <c r="B475" s="66" t="s">
        <v>1341</v>
      </c>
      <c r="C475" s="3"/>
      <c r="D475" s="50"/>
      <c r="E475" s="67"/>
    </row>
    <row r="476" spans="1:5" ht="12.75">
      <c r="A476" s="1"/>
      <c r="B476" s="66" t="s">
        <v>1099</v>
      </c>
      <c r="C476" s="3">
        <v>474</v>
      </c>
      <c r="D476" s="50"/>
      <c r="E476" s="67">
        <f>SUM(C476*D476)</f>
        <v>0</v>
      </c>
    </row>
    <row r="477" spans="1:5" ht="12.75">
      <c r="A477" s="1" t="s">
        <v>1122</v>
      </c>
      <c r="B477" s="66" t="s">
        <v>1342</v>
      </c>
      <c r="C477" s="3"/>
      <c r="D477" s="50"/>
      <c r="E477" s="67"/>
    </row>
    <row r="478" spans="1:5" ht="12.75">
      <c r="A478" s="1"/>
      <c r="B478" s="66" t="s">
        <v>1099</v>
      </c>
      <c r="C478" s="3">
        <v>258</v>
      </c>
      <c r="D478" s="50"/>
      <c r="E478" s="67">
        <f>SUM(C478*D478)</f>
        <v>0</v>
      </c>
    </row>
    <row r="479" spans="1:5" ht="12.75">
      <c r="A479" s="1" t="s">
        <v>1124</v>
      </c>
      <c r="B479" s="66" t="s">
        <v>1343</v>
      </c>
      <c r="C479" s="3"/>
      <c r="D479" s="50"/>
      <c r="E479" s="67"/>
    </row>
    <row r="480" spans="1:5" ht="12.75">
      <c r="A480" s="1"/>
      <c r="B480" s="66" t="s">
        <v>1099</v>
      </c>
      <c r="C480" s="3">
        <v>38</v>
      </c>
      <c r="D480" s="50"/>
      <c r="E480" s="67">
        <f>SUM(C480*D480)</f>
        <v>0</v>
      </c>
    </row>
    <row r="481" spans="1:5" ht="12.75">
      <c r="A481" s="1"/>
      <c r="B481" s="66"/>
      <c r="C481" s="3"/>
      <c r="D481" s="50"/>
      <c r="E481" s="67"/>
    </row>
    <row r="482" spans="1:5" ht="12.75">
      <c r="A482" s="1" t="s">
        <v>1105</v>
      </c>
      <c r="B482" s="66" t="s">
        <v>1344</v>
      </c>
      <c r="C482" s="3"/>
      <c r="D482" s="50"/>
      <c r="E482" s="67"/>
    </row>
    <row r="483" spans="1:5" ht="12.75">
      <c r="A483" s="1"/>
      <c r="B483" s="66" t="s">
        <v>1345</v>
      </c>
      <c r="C483" s="3"/>
      <c r="D483" s="50"/>
      <c r="E483" s="50"/>
    </row>
    <row r="484" spans="1:5" ht="12.75">
      <c r="A484" s="1"/>
      <c r="B484" s="66" t="s">
        <v>1099</v>
      </c>
      <c r="C484" s="3">
        <v>15</v>
      </c>
      <c r="D484" s="50"/>
      <c r="E484" s="67">
        <f>SUM(C484*D484)</f>
        <v>0</v>
      </c>
    </row>
    <row r="485" spans="1:5" ht="12.75">
      <c r="A485" s="1"/>
      <c r="B485" s="66"/>
      <c r="C485" s="3"/>
      <c r="D485" s="50"/>
      <c r="E485" s="67"/>
    </row>
    <row r="486" spans="1:5" ht="38.25">
      <c r="A486" s="1" t="s">
        <v>1108</v>
      </c>
      <c r="B486" s="66" t="s">
        <v>1346</v>
      </c>
      <c r="C486" s="3"/>
      <c r="D486" s="50"/>
      <c r="E486" s="67"/>
    </row>
    <row r="487" spans="1:5" ht="12.75">
      <c r="A487" s="1"/>
      <c r="B487" s="66" t="s">
        <v>1099</v>
      </c>
      <c r="C487" s="3">
        <v>28</v>
      </c>
      <c r="D487" s="50"/>
      <c r="E487" s="67">
        <f>SUM(C487*D487)</f>
        <v>0</v>
      </c>
    </row>
    <row r="488" spans="1:5" ht="12.75">
      <c r="A488" s="1"/>
      <c r="B488" s="66"/>
      <c r="C488" s="3"/>
      <c r="D488" s="50"/>
      <c r="E488" s="50"/>
    </row>
    <row r="489" spans="1:5" ht="12.75">
      <c r="A489" s="1" t="s">
        <v>1110</v>
      </c>
      <c r="B489" s="66" t="s">
        <v>1347</v>
      </c>
      <c r="C489" s="3"/>
      <c r="D489" s="50"/>
      <c r="E489" s="67"/>
    </row>
    <row r="490" spans="1:5" ht="12.75">
      <c r="A490" s="1"/>
      <c r="B490" s="66" t="s">
        <v>1099</v>
      </c>
      <c r="C490" s="3">
        <v>3</v>
      </c>
      <c r="D490" s="50"/>
      <c r="E490" s="67">
        <f>SUM(C490*D490)</f>
        <v>0</v>
      </c>
    </row>
    <row r="491" spans="1:5" ht="12.75">
      <c r="A491" s="1"/>
      <c r="B491" s="66"/>
      <c r="C491" s="3"/>
      <c r="D491" s="50"/>
      <c r="E491" s="67"/>
    </row>
    <row r="492" spans="1:5" ht="25.5">
      <c r="A492" s="1" t="s">
        <v>1112</v>
      </c>
      <c r="B492" s="66" t="s">
        <v>1348</v>
      </c>
      <c r="C492" s="3"/>
      <c r="D492" s="50"/>
      <c r="E492" s="67"/>
    </row>
    <row r="493" spans="1:5" ht="12.75">
      <c r="A493" s="1"/>
      <c r="B493" s="66" t="s">
        <v>1099</v>
      </c>
      <c r="C493" s="3">
        <v>14</v>
      </c>
      <c r="D493" s="50"/>
      <c r="E493" s="67">
        <f>SUM(C493*D493)</f>
        <v>0</v>
      </c>
    </row>
    <row r="494" spans="1:5" ht="12.75">
      <c r="A494" s="1"/>
      <c r="B494" s="66"/>
      <c r="C494" s="3"/>
      <c r="D494" s="50"/>
      <c r="E494" s="67"/>
    </row>
    <row r="495" spans="1:5" ht="25.5">
      <c r="A495" s="1" t="s">
        <v>1115</v>
      </c>
      <c r="B495" s="66" t="s">
        <v>1349</v>
      </c>
      <c r="C495" s="3"/>
      <c r="D495" s="50"/>
      <c r="E495" s="50"/>
    </row>
    <row r="496" spans="1:5" ht="12.75">
      <c r="A496" s="1"/>
      <c r="B496" s="66" t="s">
        <v>1099</v>
      </c>
      <c r="C496" s="3">
        <v>163</v>
      </c>
      <c r="D496" s="50"/>
      <c r="E496" s="67">
        <f>SUM(C496*D496)</f>
        <v>0</v>
      </c>
    </row>
    <row r="497" spans="1:5" ht="12.75">
      <c r="A497" s="1"/>
      <c r="B497" s="66"/>
      <c r="C497" s="3"/>
      <c r="D497" s="50"/>
      <c r="E497" s="67"/>
    </row>
    <row r="498" spans="1:5" ht="38.25">
      <c r="A498" s="1" t="s">
        <v>1118</v>
      </c>
      <c r="B498" s="66" t="s">
        <v>1350</v>
      </c>
      <c r="C498" s="3"/>
      <c r="D498" s="50"/>
      <c r="E498" s="50"/>
    </row>
    <row r="499" spans="1:5" ht="12.75">
      <c r="A499" s="1"/>
      <c r="B499" s="66" t="s">
        <v>1094</v>
      </c>
      <c r="C499" s="3">
        <v>44.6</v>
      </c>
      <c r="D499" s="50"/>
      <c r="E499" s="67">
        <f>SUM(C499*D499)</f>
        <v>0</v>
      </c>
    </row>
    <row r="500" spans="1:5" ht="12.75">
      <c r="A500" s="1"/>
      <c r="B500" s="66"/>
      <c r="C500" s="3"/>
      <c r="D500" s="50"/>
      <c r="E500" s="67"/>
    </row>
    <row r="501" spans="1:5" ht="38.25">
      <c r="A501" s="1" t="s">
        <v>1126</v>
      </c>
      <c r="B501" s="66" t="s">
        <v>1351</v>
      </c>
      <c r="C501" s="3"/>
      <c r="D501" s="50"/>
      <c r="E501" s="50"/>
    </row>
    <row r="502" spans="1:5" ht="12.75">
      <c r="A502" s="1"/>
      <c r="B502" s="66" t="s">
        <v>1099</v>
      </c>
      <c r="C502" s="3">
        <v>63</v>
      </c>
      <c r="D502" s="50"/>
      <c r="E502" s="67">
        <f>SUM(C502*D502)</f>
        <v>0</v>
      </c>
    </row>
    <row r="503" spans="1:5" ht="12.75">
      <c r="A503" s="1"/>
      <c r="B503" s="66"/>
      <c r="C503" s="3"/>
      <c r="D503" s="50"/>
      <c r="E503" s="50"/>
    </row>
    <row r="504" spans="1:5" ht="25.5">
      <c r="A504" s="1" t="s">
        <v>1128</v>
      </c>
      <c r="B504" s="66" t="s">
        <v>1352</v>
      </c>
      <c r="C504" s="3"/>
      <c r="D504" s="50"/>
      <c r="E504" s="67"/>
    </row>
    <row r="505" spans="1:5" ht="12.75">
      <c r="A505" s="1"/>
      <c r="B505" s="66" t="s">
        <v>1099</v>
      </c>
      <c r="C505" s="3">
        <v>17</v>
      </c>
      <c r="D505" s="50"/>
      <c r="E505" s="67">
        <f>SUM(C505*D505)</f>
        <v>0</v>
      </c>
    </row>
    <row r="506" spans="1:5" ht="12.75">
      <c r="A506" s="1"/>
      <c r="B506" s="66"/>
      <c r="C506" s="3"/>
      <c r="D506" s="50"/>
      <c r="E506" s="67"/>
    </row>
    <row r="507" spans="1:5" ht="38.25">
      <c r="A507" s="1" t="s">
        <v>1132</v>
      </c>
      <c r="B507" s="66" t="s">
        <v>1353</v>
      </c>
      <c r="C507" s="3"/>
      <c r="D507" s="50"/>
      <c r="E507" s="50"/>
    </row>
    <row r="508" spans="1:5" ht="12.75">
      <c r="A508" s="1"/>
      <c r="B508" s="66" t="s">
        <v>1099</v>
      </c>
      <c r="C508" s="3">
        <v>17</v>
      </c>
      <c r="D508" s="50"/>
      <c r="E508" s="67">
        <f>SUM(C508*D508)</f>
        <v>0</v>
      </c>
    </row>
    <row r="509" spans="1:5" ht="12.75">
      <c r="A509" s="1"/>
      <c r="B509" s="66"/>
      <c r="C509" s="3"/>
      <c r="D509" s="50"/>
      <c r="E509" s="67"/>
    </row>
    <row r="510" spans="1:5" ht="38.25">
      <c r="A510" s="1" t="s">
        <v>1160</v>
      </c>
      <c r="B510" s="66" t="s">
        <v>1354</v>
      </c>
      <c r="C510" s="3"/>
      <c r="D510" s="50"/>
      <c r="E510" s="67"/>
    </row>
    <row r="511" spans="1:5" ht="12.75">
      <c r="A511" s="1"/>
      <c r="B511" s="66" t="s">
        <v>1094</v>
      </c>
      <c r="C511" s="3">
        <v>22</v>
      </c>
      <c r="D511" s="50"/>
      <c r="E511" s="67">
        <f>SUM(C511*D511)</f>
        <v>0</v>
      </c>
    </row>
    <row r="512" spans="1:5" ht="12.75">
      <c r="A512" s="1"/>
      <c r="B512" s="66"/>
      <c r="C512" s="3"/>
      <c r="D512" s="50"/>
      <c r="E512" s="67"/>
    </row>
    <row r="513" spans="1:5" ht="12.75">
      <c r="A513" s="1" t="s">
        <v>1163</v>
      </c>
      <c r="B513" s="66" t="s">
        <v>1355</v>
      </c>
      <c r="C513" s="3"/>
      <c r="D513" s="50"/>
      <c r="E513" s="67"/>
    </row>
    <row r="514" spans="1:5" ht="12.75">
      <c r="A514" s="1"/>
      <c r="B514" s="66" t="s">
        <v>1099</v>
      </c>
      <c r="C514" s="3">
        <v>38</v>
      </c>
      <c r="D514" s="50"/>
      <c r="E514" s="67">
        <f>SUM(C514*D514)</f>
        <v>0</v>
      </c>
    </row>
    <row r="515" spans="1:5" ht="12.75">
      <c r="A515" s="1"/>
      <c r="B515" s="66"/>
      <c r="C515" s="3"/>
      <c r="D515" s="50"/>
      <c r="E515" s="67"/>
    </row>
    <row r="516" spans="1:5" ht="25.5">
      <c r="A516" s="1" t="s">
        <v>1167</v>
      </c>
      <c r="B516" s="66" t="s">
        <v>1356</v>
      </c>
      <c r="C516" s="3"/>
      <c r="D516" s="50"/>
      <c r="E516" s="67"/>
    </row>
    <row r="517" spans="1:5" ht="12.75">
      <c r="A517" s="1"/>
      <c r="B517" s="66" t="s">
        <v>1099</v>
      </c>
      <c r="C517" s="3">
        <v>24</v>
      </c>
      <c r="D517" s="50"/>
      <c r="E517" s="67">
        <f>SUM(C517*D517)</f>
        <v>0</v>
      </c>
    </row>
    <row r="518" spans="1:5" ht="12.75">
      <c r="A518" s="1"/>
      <c r="B518" s="66"/>
      <c r="C518" s="3"/>
      <c r="D518" s="50"/>
      <c r="E518" s="67"/>
    </row>
    <row r="519" spans="1:5" ht="12.75">
      <c r="A519" s="1" t="s">
        <v>1171</v>
      </c>
      <c r="B519" s="66" t="s">
        <v>1357</v>
      </c>
      <c r="C519" s="3"/>
      <c r="D519" s="50"/>
      <c r="E519" s="50"/>
    </row>
    <row r="520" spans="1:5" ht="12.75">
      <c r="A520" s="1" t="s">
        <v>1120</v>
      </c>
      <c r="B520" s="66" t="s">
        <v>1358</v>
      </c>
      <c r="C520" s="3"/>
      <c r="D520" s="50"/>
      <c r="E520" s="50"/>
    </row>
    <row r="521" spans="1:5" ht="12.75">
      <c r="A521" s="1"/>
      <c r="B521" s="66" t="s">
        <v>1134</v>
      </c>
      <c r="C521" s="3"/>
      <c r="D521" s="50"/>
      <c r="E521" s="50"/>
    </row>
    <row r="522" spans="1:5" ht="12.75">
      <c r="A522" s="1"/>
      <c r="B522" s="66" t="s">
        <v>1107</v>
      </c>
      <c r="C522" s="3">
        <v>30</v>
      </c>
      <c r="D522" s="50"/>
      <c r="E522" s="67">
        <f>SUM(C522*D522)</f>
        <v>0</v>
      </c>
    </row>
    <row r="523" spans="1:5" ht="12.75">
      <c r="A523" s="1" t="s">
        <v>1122</v>
      </c>
      <c r="B523" s="66" t="s">
        <v>1359</v>
      </c>
      <c r="C523" s="3"/>
      <c r="D523" s="50"/>
      <c r="E523" s="50"/>
    </row>
    <row r="524" spans="1:5" ht="12.75">
      <c r="A524" s="1"/>
      <c r="B524" s="66" t="s">
        <v>1134</v>
      </c>
      <c r="C524" s="3"/>
      <c r="D524" s="50"/>
      <c r="E524" s="50"/>
    </row>
    <row r="525" spans="1:5" ht="12.75">
      <c r="A525" s="1"/>
      <c r="B525" s="66" t="s">
        <v>1107</v>
      </c>
      <c r="C525" s="3">
        <v>15</v>
      </c>
      <c r="D525" s="50"/>
      <c r="E525" s="67">
        <f>SUM(C525*D525)</f>
        <v>0</v>
      </c>
    </row>
    <row r="526" spans="1:5" ht="12.75">
      <c r="A526" s="1" t="s">
        <v>1124</v>
      </c>
      <c r="B526" s="66" t="s">
        <v>1360</v>
      </c>
      <c r="C526" s="3"/>
      <c r="D526" s="50"/>
      <c r="E526" s="50"/>
    </row>
    <row r="527" spans="1:5" ht="12.75">
      <c r="A527" s="1"/>
      <c r="B527" s="66" t="s">
        <v>1134</v>
      </c>
      <c r="C527" s="3"/>
      <c r="D527" s="50"/>
      <c r="E527" s="50"/>
    </row>
    <row r="528" spans="1:5" ht="12.75">
      <c r="A528" s="1"/>
      <c r="B528" s="66" t="s">
        <v>1107</v>
      </c>
      <c r="C528" s="3">
        <v>4</v>
      </c>
      <c r="D528" s="50"/>
      <c r="E528" s="67">
        <f>SUM(C528*D528)</f>
        <v>0</v>
      </c>
    </row>
    <row r="529" spans="1:5" ht="12.75">
      <c r="A529" s="1"/>
      <c r="B529" s="66"/>
      <c r="C529" s="3"/>
      <c r="D529" s="50"/>
      <c r="E529" s="67"/>
    </row>
    <row r="530" spans="1:5" ht="25.5">
      <c r="A530" s="1" t="s">
        <v>1234</v>
      </c>
      <c r="B530" s="66" t="s">
        <v>1361</v>
      </c>
      <c r="C530" s="3"/>
      <c r="D530" s="50"/>
      <c r="E530" s="50"/>
    </row>
    <row r="531" spans="1:5" ht="12.75">
      <c r="A531" s="1"/>
      <c r="B531" s="66" t="s">
        <v>1134</v>
      </c>
      <c r="C531" s="3"/>
      <c r="D531" s="50"/>
      <c r="E531" s="50"/>
    </row>
    <row r="532" spans="1:5" ht="12.75">
      <c r="A532" s="1"/>
      <c r="B532" s="66" t="s">
        <v>1107</v>
      </c>
      <c r="C532" s="3">
        <v>30</v>
      </c>
      <c r="D532" s="50"/>
      <c r="E532" s="67">
        <f>SUM(C532*D532)</f>
        <v>0</v>
      </c>
    </row>
    <row r="533" spans="1:5" ht="12.75">
      <c r="A533" s="1"/>
      <c r="B533" s="66"/>
      <c r="C533" s="3"/>
      <c r="D533" s="50"/>
      <c r="E533" s="50"/>
    </row>
    <row r="534" spans="1:5" ht="25.5">
      <c r="A534" s="1" t="s">
        <v>1174</v>
      </c>
      <c r="B534" s="66" t="s">
        <v>1362</v>
      </c>
      <c r="C534" s="3"/>
      <c r="D534" s="50"/>
      <c r="E534" s="50"/>
    </row>
    <row r="535" spans="1:5" ht="12.75">
      <c r="A535" s="1" t="s">
        <v>1120</v>
      </c>
      <c r="B535" s="66" t="s">
        <v>1363</v>
      </c>
      <c r="C535" s="3"/>
      <c r="D535" s="50"/>
      <c r="E535" s="50"/>
    </row>
    <row r="536" spans="1:5" ht="12.75">
      <c r="A536" s="1"/>
      <c r="B536" s="66" t="s">
        <v>1099</v>
      </c>
      <c r="C536" s="3">
        <v>260</v>
      </c>
      <c r="D536" s="50"/>
      <c r="E536" s="67">
        <f>SUM(C536*D536)</f>
        <v>0</v>
      </c>
    </row>
    <row r="537" spans="1:5" ht="12.75">
      <c r="A537" s="1" t="s">
        <v>1122</v>
      </c>
      <c r="B537" s="66" t="s">
        <v>1364</v>
      </c>
      <c r="C537" s="3"/>
      <c r="D537" s="50"/>
      <c r="E537" s="50"/>
    </row>
    <row r="538" spans="1:5" ht="12.75">
      <c r="A538" s="1"/>
      <c r="B538" s="66" t="s">
        <v>1099</v>
      </c>
      <c r="C538" s="3">
        <v>40</v>
      </c>
      <c r="D538" s="50"/>
      <c r="E538" s="67">
        <f>SUM(C538*D538)</f>
        <v>0</v>
      </c>
    </row>
    <row r="539" spans="1:5" ht="12.75">
      <c r="A539" s="1" t="s">
        <v>1124</v>
      </c>
      <c r="B539" s="66" t="s">
        <v>1365</v>
      </c>
      <c r="C539" s="3"/>
      <c r="D539" s="50"/>
      <c r="E539" s="67"/>
    </row>
    <row r="540" spans="1:5" ht="25.5">
      <c r="A540" s="1"/>
      <c r="B540" s="66" t="s">
        <v>1366</v>
      </c>
      <c r="C540" s="3"/>
      <c r="D540" s="50"/>
      <c r="E540" s="67"/>
    </row>
    <row r="541" spans="1:5" ht="12.75">
      <c r="A541" s="1"/>
      <c r="B541" s="66" t="s">
        <v>1099</v>
      </c>
      <c r="C541" s="3">
        <v>80</v>
      </c>
      <c r="D541" s="50"/>
      <c r="E541" s="67">
        <f>SUM(C541*D541)</f>
        <v>0</v>
      </c>
    </row>
    <row r="542" spans="1:5" ht="12.75">
      <c r="A542" s="1"/>
      <c r="B542" s="66"/>
      <c r="C542" s="3"/>
      <c r="D542" s="50"/>
      <c r="E542" s="67"/>
    </row>
    <row r="543" spans="1:5" ht="25.5">
      <c r="A543" s="1" t="s">
        <v>1367</v>
      </c>
      <c r="B543" s="66" t="s">
        <v>1368</v>
      </c>
      <c r="C543" s="81"/>
      <c r="D543" s="67"/>
      <c r="E543" s="67"/>
    </row>
    <row r="544" spans="1:5" ht="12.75">
      <c r="A544" s="1"/>
      <c r="B544" s="66" t="s">
        <v>1369</v>
      </c>
      <c r="C544" s="81"/>
      <c r="D544" s="67"/>
      <c r="E544" s="67"/>
    </row>
    <row r="545" spans="1:5" ht="12.75">
      <c r="A545" s="1"/>
      <c r="B545" s="66" t="s">
        <v>1099</v>
      </c>
      <c r="C545" s="81">
        <v>276</v>
      </c>
      <c r="D545" s="67"/>
      <c r="E545" s="67">
        <f>SUM(C545*D545)</f>
        <v>0</v>
      </c>
    </row>
    <row r="546" spans="1:5" ht="12.75">
      <c r="A546" s="1"/>
      <c r="B546" s="66"/>
      <c r="C546" s="81"/>
      <c r="D546" s="67"/>
      <c r="E546" s="67"/>
    </row>
    <row r="547" spans="1:5" ht="12.75">
      <c r="A547" s="1" t="s">
        <v>1295</v>
      </c>
      <c r="B547" s="66" t="s">
        <v>1370</v>
      </c>
      <c r="C547" s="3"/>
      <c r="D547" s="50"/>
      <c r="E547" s="67"/>
    </row>
    <row r="548" spans="1:5" ht="12.75">
      <c r="A548" s="1"/>
      <c r="B548" s="66" t="s">
        <v>1099</v>
      </c>
      <c r="C548" s="3">
        <v>276</v>
      </c>
      <c r="D548" s="50"/>
      <c r="E548" s="67">
        <f>SUM(C548*D548)</f>
        <v>0</v>
      </c>
    </row>
    <row r="549" spans="1:5" ht="12.75">
      <c r="A549" s="1"/>
      <c r="B549" s="66"/>
      <c r="C549" s="81"/>
      <c r="D549" s="67"/>
      <c r="E549" s="68"/>
    </row>
    <row r="550" spans="1:5" ht="12.75">
      <c r="A550" s="1"/>
      <c r="B550" s="69"/>
      <c r="C550" s="30"/>
      <c r="D550" s="62"/>
      <c r="E550" s="62"/>
    </row>
    <row r="551" spans="1:5" ht="12.75">
      <c r="A551" s="1"/>
      <c r="B551" s="66" t="s">
        <v>1371</v>
      </c>
      <c r="C551" s="3"/>
      <c r="D551" s="50"/>
      <c r="E551" s="50">
        <f>SUM(E464:E550)</f>
        <v>0</v>
      </c>
    </row>
    <row r="552" spans="1:5" ht="12.75">
      <c r="A552" s="1"/>
      <c r="B552" s="66"/>
      <c r="C552" s="3"/>
      <c r="D552" s="91"/>
      <c r="E552" s="91"/>
    </row>
    <row r="553" spans="1:5" ht="12.75">
      <c r="A553" s="1"/>
      <c r="B553" s="66"/>
      <c r="C553" s="3"/>
      <c r="D553" s="91"/>
      <c r="E553" s="92"/>
    </row>
    <row r="554" spans="1:5" ht="12.75">
      <c r="A554" s="1"/>
      <c r="B554" s="66"/>
      <c r="C554" s="3"/>
      <c r="D554" s="313"/>
      <c r="E554" s="313"/>
    </row>
    <row r="555" spans="1:5" ht="12.75">
      <c r="A555" s="1"/>
      <c r="B555" s="66"/>
      <c r="C555" s="3"/>
      <c r="D555" s="91"/>
      <c r="E555" s="92"/>
    </row>
    <row r="556" spans="1:5" ht="12.75">
      <c r="A556" s="1"/>
      <c r="B556" s="66"/>
      <c r="C556" s="3"/>
      <c r="D556" s="91"/>
      <c r="E556" s="92"/>
    </row>
    <row r="557" spans="1:5" ht="12.75">
      <c r="A557" s="1"/>
      <c r="B557" s="66"/>
      <c r="C557" s="3"/>
      <c r="D557" s="91"/>
      <c r="E557" s="92"/>
    </row>
    <row r="558" spans="1:5" ht="12.75">
      <c r="A558" s="1"/>
      <c r="B558" s="66"/>
      <c r="C558" s="3"/>
      <c r="D558" s="91"/>
      <c r="E558" s="91"/>
    </row>
    <row r="559" spans="1:5" ht="12.75">
      <c r="A559" s="1"/>
      <c r="B559" s="66"/>
      <c r="C559" s="3"/>
      <c r="D559" s="91"/>
      <c r="E559" s="92"/>
    </row>
    <row r="560" spans="1:5" ht="12.75">
      <c r="A560" s="1"/>
      <c r="B560" s="66"/>
      <c r="C560" s="3"/>
      <c r="D560" s="91"/>
      <c r="E560" s="92"/>
    </row>
    <row r="561" spans="1:5" ht="12.75">
      <c r="A561" s="1"/>
      <c r="B561" s="66"/>
      <c r="C561" s="3"/>
      <c r="D561" s="91"/>
      <c r="E561" s="92"/>
    </row>
    <row r="562" spans="1:5" ht="12.75">
      <c r="A562" s="1"/>
      <c r="B562" s="66"/>
      <c r="C562" s="3"/>
      <c r="D562" s="91"/>
      <c r="E562" s="92"/>
    </row>
    <row r="563" spans="1:5" ht="12.75">
      <c r="A563" s="1"/>
      <c r="B563" s="66"/>
      <c r="C563" s="3"/>
      <c r="D563" s="91"/>
      <c r="E563" s="92"/>
    </row>
    <row r="564" spans="1:5" ht="12.75">
      <c r="A564" s="1"/>
      <c r="B564" s="66"/>
      <c r="C564" s="3"/>
      <c r="D564" s="91"/>
      <c r="E564" s="92"/>
    </row>
    <row r="565" spans="1:5" ht="12.75">
      <c r="A565" s="1"/>
      <c r="B565" s="66"/>
      <c r="C565" s="3"/>
      <c r="D565" s="91"/>
      <c r="E565" s="92"/>
    </row>
    <row r="566" spans="1:5" ht="12.75">
      <c r="A566" s="1"/>
      <c r="B566" s="66"/>
      <c r="C566" s="3"/>
      <c r="D566" s="91"/>
      <c r="E566" s="92"/>
    </row>
    <row r="567" spans="1:5" ht="12.75">
      <c r="A567" s="1"/>
      <c r="B567" s="66"/>
      <c r="C567" s="3"/>
      <c r="D567" s="91"/>
      <c r="E567" s="92"/>
    </row>
    <row r="568" spans="1:5" ht="12.75">
      <c r="A568" s="1"/>
      <c r="B568" s="66"/>
      <c r="C568" s="3"/>
      <c r="D568" s="91"/>
      <c r="E568" s="92"/>
    </row>
    <row r="569" spans="1:5" ht="12.75">
      <c r="A569" s="1"/>
      <c r="B569" s="66"/>
      <c r="C569" s="3"/>
      <c r="D569" s="91"/>
      <c r="E569" s="92"/>
    </row>
    <row r="570" spans="1:5" ht="12.75">
      <c r="A570" s="1"/>
      <c r="B570" s="66"/>
      <c r="C570" s="3"/>
      <c r="D570" s="91"/>
      <c r="E570" s="91"/>
    </row>
    <row r="571" spans="1:5" ht="12.75">
      <c r="A571" s="1"/>
      <c r="B571" s="66"/>
      <c r="C571" s="3"/>
      <c r="D571" s="91"/>
      <c r="E571" s="91"/>
    </row>
    <row r="572" spans="1:5" ht="12.75">
      <c r="A572" s="1"/>
      <c r="B572" s="66"/>
      <c r="C572" s="3"/>
      <c r="D572" s="91"/>
      <c r="E572" s="91"/>
    </row>
    <row r="573" spans="1:5" ht="12.75">
      <c r="A573" s="1"/>
      <c r="B573" s="66"/>
      <c r="C573" s="3"/>
      <c r="D573" s="91"/>
      <c r="E573" s="92"/>
    </row>
    <row r="574" spans="1:5" ht="12.75">
      <c r="A574" s="1"/>
      <c r="B574" s="66"/>
      <c r="C574" s="3"/>
      <c r="D574" s="91"/>
      <c r="E574" s="91"/>
    </row>
    <row r="575" spans="1:5" ht="12.75">
      <c r="A575" s="1"/>
      <c r="B575" s="66"/>
      <c r="C575" s="3"/>
      <c r="D575" s="91"/>
      <c r="E575" s="91"/>
    </row>
    <row r="576" spans="1:5" ht="12.75">
      <c r="A576" s="1"/>
      <c r="B576" s="66"/>
      <c r="C576" s="3"/>
      <c r="D576" s="91"/>
      <c r="E576" s="92"/>
    </row>
    <row r="577" spans="1:5" ht="12.75">
      <c r="A577" s="1"/>
      <c r="B577" s="66"/>
      <c r="C577" s="3"/>
      <c r="D577" s="91"/>
      <c r="E577" s="91"/>
    </row>
    <row r="578" spans="1:5" ht="12.75">
      <c r="A578" s="1"/>
      <c r="B578" s="66"/>
      <c r="C578" s="3"/>
      <c r="D578" s="91"/>
      <c r="E578" s="91"/>
    </row>
    <row r="579" spans="1:5" ht="12.75">
      <c r="A579" s="1"/>
      <c r="B579" s="66"/>
      <c r="C579" s="3"/>
      <c r="D579" s="91"/>
      <c r="E579" s="92"/>
    </row>
    <row r="580" spans="1:5" ht="12.75">
      <c r="A580" s="1"/>
      <c r="B580" s="66"/>
      <c r="C580" s="3"/>
      <c r="D580" s="91"/>
      <c r="E580" s="92"/>
    </row>
    <row r="581" spans="1:5" ht="12.75">
      <c r="A581" s="1"/>
      <c r="B581" s="66"/>
      <c r="C581" s="3"/>
      <c r="D581" s="91"/>
      <c r="E581" s="91"/>
    </row>
    <row r="582" spans="1:5" ht="12.75">
      <c r="A582" s="1"/>
      <c r="B582" s="66"/>
      <c r="C582" s="3"/>
      <c r="D582" s="91"/>
      <c r="E582" s="91"/>
    </row>
    <row r="583" spans="1:5" ht="12.75">
      <c r="A583" s="1"/>
      <c r="B583" s="66"/>
      <c r="C583" s="3"/>
      <c r="D583" s="91"/>
      <c r="E583" s="92"/>
    </row>
    <row r="584" spans="1:5" ht="12.75">
      <c r="A584" s="1"/>
      <c r="B584" s="66"/>
      <c r="C584" s="3"/>
      <c r="D584" s="91"/>
      <c r="E584" s="91"/>
    </row>
    <row r="585" spans="1:5" ht="12.75">
      <c r="A585" s="1"/>
      <c r="B585" s="66"/>
      <c r="C585" s="3"/>
      <c r="D585" s="91"/>
      <c r="E585" s="91"/>
    </row>
    <row r="586" spans="1:5" ht="12.75">
      <c r="A586" s="1"/>
      <c r="B586" s="66"/>
      <c r="C586" s="3"/>
      <c r="D586" s="91"/>
      <c r="E586" s="91"/>
    </row>
    <row r="587" spans="1:5" ht="12.75">
      <c r="A587" s="1"/>
      <c r="B587" s="66"/>
      <c r="C587" s="3"/>
      <c r="D587" s="91"/>
      <c r="E587" s="92"/>
    </row>
    <row r="588" spans="1:5" ht="12.75">
      <c r="A588" s="1"/>
      <c r="B588" s="66"/>
      <c r="C588" s="3"/>
      <c r="D588" s="91"/>
      <c r="E588" s="91"/>
    </row>
    <row r="589" spans="1:5" ht="12.75">
      <c r="A589" s="1"/>
      <c r="B589" s="66"/>
      <c r="C589" s="3"/>
      <c r="D589" s="91"/>
      <c r="E589" s="92"/>
    </row>
    <row r="590" spans="1:5" ht="12.75">
      <c r="A590" s="1"/>
      <c r="B590" s="66"/>
      <c r="C590" s="3"/>
      <c r="D590" s="91"/>
      <c r="E590" s="92"/>
    </row>
    <row r="591" spans="1:5" ht="12.75">
      <c r="A591" s="1"/>
      <c r="B591" s="66"/>
      <c r="C591" s="3"/>
      <c r="D591" s="91"/>
      <c r="E591" s="92"/>
    </row>
    <row r="592" spans="1:5" ht="12.75">
      <c r="A592" s="1"/>
      <c r="B592" s="66"/>
      <c r="C592" s="3"/>
      <c r="D592" s="91"/>
      <c r="E592" s="92"/>
    </row>
    <row r="593" spans="1:5" ht="12.75">
      <c r="A593" s="1"/>
      <c r="B593" s="66"/>
      <c r="C593" s="3"/>
      <c r="D593" s="91"/>
      <c r="E593" s="92"/>
    </row>
    <row r="594" spans="1:5" ht="12.75">
      <c r="A594" s="1"/>
      <c r="B594" s="66"/>
      <c r="C594" s="81"/>
      <c r="D594" s="92"/>
      <c r="E594" s="92"/>
    </row>
    <row r="595" spans="1:5" ht="12.75">
      <c r="A595" s="1"/>
      <c r="B595" s="66"/>
      <c r="C595" s="81"/>
      <c r="D595" s="92"/>
      <c r="E595" s="92"/>
    </row>
    <row r="596" spans="1:5" ht="12.75">
      <c r="A596" s="1"/>
      <c r="B596" s="66"/>
      <c r="C596" s="81"/>
      <c r="D596" s="92"/>
      <c r="E596" s="92"/>
    </row>
    <row r="597" spans="1:5" ht="12.75">
      <c r="A597" s="1"/>
      <c r="B597" s="66"/>
      <c r="C597" s="81"/>
      <c r="D597" s="92"/>
      <c r="E597" s="92"/>
    </row>
    <row r="598" spans="1:5" ht="12.75">
      <c r="A598" s="1"/>
      <c r="B598" s="66"/>
      <c r="C598" s="3"/>
      <c r="D598" s="91"/>
      <c r="E598" s="92"/>
    </row>
    <row r="599" spans="1:5" ht="12.75">
      <c r="A599" s="1"/>
      <c r="B599" s="66"/>
      <c r="C599" s="3"/>
      <c r="D599" s="91"/>
      <c r="E599" s="92"/>
    </row>
    <row r="600" spans="1:5" ht="12.75">
      <c r="A600" s="1"/>
      <c r="B600" s="66"/>
      <c r="C600" s="81"/>
      <c r="D600" s="92"/>
      <c r="E600" s="92"/>
    </row>
    <row r="601" spans="1:5" ht="12.75">
      <c r="A601" s="1"/>
      <c r="B601" s="70"/>
      <c r="C601" s="81"/>
      <c r="D601" s="92"/>
      <c r="E601" s="92"/>
    </row>
    <row r="602" spans="1:5" ht="12.75">
      <c r="A602" s="1"/>
      <c r="B602" s="66"/>
      <c r="C602" s="3"/>
      <c r="D602" s="91"/>
      <c r="E602" s="91"/>
    </row>
    <row r="603" spans="1:5" ht="12.75">
      <c r="A603" s="1"/>
      <c r="B603" s="66"/>
      <c r="C603" s="3"/>
      <c r="D603" s="91"/>
      <c r="E603" s="91"/>
    </row>
    <row r="604" spans="1:5" ht="12.75">
      <c r="A604" s="1"/>
      <c r="B604" s="66"/>
      <c r="C604" s="3"/>
      <c r="D604" s="91"/>
      <c r="E604" s="91"/>
    </row>
    <row r="605" spans="1:5" ht="12.75">
      <c r="A605" s="93"/>
      <c r="B605" s="13"/>
      <c r="C605" s="94"/>
      <c r="D605" s="95"/>
      <c r="E605" s="96"/>
    </row>
    <row r="606" spans="1:5" ht="12.75">
      <c r="A606" s="97"/>
      <c r="B606" s="66"/>
      <c r="C606" s="98"/>
      <c r="D606" s="99"/>
      <c r="E606" s="99"/>
    </row>
    <row r="607" spans="1:5" ht="12.75">
      <c r="A607" s="97"/>
      <c r="B607" s="66"/>
      <c r="C607" s="98"/>
      <c r="D607" s="99"/>
      <c r="E607" s="99"/>
    </row>
    <row r="608" spans="1:5" ht="12.75">
      <c r="A608" s="97"/>
      <c r="B608" s="13"/>
      <c r="C608" s="100"/>
      <c r="D608" s="101"/>
      <c r="E608" s="99"/>
    </row>
    <row r="609" spans="1:5" ht="12.75">
      <c r="A609" s="97"/>
      <c r="B609" s="66"/>
      <c r="C609" s="98"/>
      <c r="D609" s="99"/>
      <c r="E609" s="99"/>
    </row>
    <row r="610" spans="1:5" ht="12.75">
      <c r="A610" s="97"/>
      <c r="B610" s="66"/>
      <c r="C610" s="98"/>
      <c r="D610" s="99"/>
      <c r="E610" s="99"/>
    </row>
    <row r="611" spans="1:5" ht="12.75">
      <c r="A611" s="97"/>
      <c r="B611" s="66"/>
      <c r="C611" s="98"/>
      <c r="D611" s="99"/>
      <c r="E611" s="99"/>
    </row>
    <row r="612" spans="1:5" ht="12.75">
      <c r="A612" s="97"/>
      <c r="B612" s="66"/>
      <c r="C612" s="98"/>
      <c r="D612" s="99"/>
      <c r="E612" s="99"/>
    </row>
    <row r="613" spans="1:5" ht="12.75">
      <c r="A613" s="97"/>
      <c r="B613" s="66"/>
      <c r="C613" s="98"/>
      <c r="D613" s="99"/>
      <c r="E613" s="99"/>
    </row>
    <row r="614" spans="1:5" ht="12.75">
      <c r="A614" s="97"/>
      <c r="B614" s="66"/>
      <c r="C614" s="98"/>
      <c r="D614" s="99"/>
      <c r="E614" s="99"/>
    </row>
    <row r="615" spans="1:5" ht="12.75">
      <c r="A615" s="97"/>
      <c r="B615" s="66"/>
      <c r="C615" s="98"/>
      <c r="D615" s="99"/>
      <c r="E615" s="99"/>
    </row>
    <row r="616" spans="1:5" ht="12.75">
      <c r="A616" s="97"/>
      <c r="B616" s="66"/>
      <c r="C616" s="98"/>
      <c r="D616" s="99"/>
      <c r="E616" s="99"/>
    </row>
    <row r="617" spans="1:5" ht="12.75">
      <c r="A617" s="97"/>
      <c r="B617" s="66"/>
      <c r="C617" s="98"/>
      <c r="D617" s="99"/>
      <c r="E617" s="99"/>
    </row>
    <row r="618" spans="1:5" ht="12.75">
      <c r="A618" s="97"/>
      <c r="B618" s="66"/>
      <c r="C618" s="98"/>
      <c r="D618" s="99"/>
      <c r="E618" s="99"/>
    </row>
    <row r="619" spans="1:5" ht="12.75">
      <c r="A619" s="97"/>
      <c r="B619" s="76"/>
      <c r="C619" s="98"/>
      <c r="D619" s="99"/>
      <c r="E619" s="99"/>
    </row>
    <row r="620" spans="1:5" ht="12.75">
      <c r="A620" s="97"/>
      <c r="B620" s="66"/>
      <c r="C620" s="98"/>
      <c r="D620" s="99"/>
      <c r="E620" s="99"/>
    </row>
    <row r="621" spans="1:5" ht="12.75">
      <c r="A621" s="97"/>
      <c r="B621" s="66"/>
      <c r="C621" s="98"/>
      <c r="D621" s="99"/>
      <c r="E621" s="99"/>
    </row>
    <row r="622" spans="1:5" ht="12.75">
      <c r="A622" s="97"/>
      <c r="B622" s="66"/>
      <c r="C622" s="98"/>
      <c r="D622" s="99"/>
      <c r="E622" s="99"/>
    </row>
    <row r="623" spans="1:5" ht="12.75">
      <c r="A623" s="97"/>
      <c r="B623" s="66"/>
      <c r="C623" s="98"/>
      <c r="D623" s="99"/>
      <c r="E623" s="99"/>
    </row>
    <row r="624" spans="1:5" ht="12.75">
      <c r="A624" s="97"/>
      <c r="B624" s="66"/>
      <c r="C624" s="98"/>
      <c r="D624" s="99"/>
      <c r="E624" s="99"/>
    </row>
    <row r="625" spans="1:5" ht="12.75">
      <c r="A625" s="97"/>
      <c r="B625" s="66"/>
      <c r="C625" s="98"/>
      <c r="D625" s="99"/>
      <c r="E625" s="99"/>
    </row>
    <row r="626" spans="1:5" ht="12.75">
      <c r="A626" s="97"/>
      <c r="B626" s="66"/>
      <c r="C626" s="98"/>
      <c r="D626" s="99"/>
      <c r="E626" s="99"/>
    </row>
    <row r="627" spans="1:5" ht="12.75">
      <c r="A627" s="97"/>
      <c r="B627" s="66"/>
      <c r="C627" s="98"/>
      <c r="D627" s="99"/>
      <c r="E627" s="99"/>
    </row>
    <row r="628" spans="1:5" ht="12.75">
      <c r="A628" s="97"/>
      <c r="B628" s="66"/>
      <c r="C628" s="98"/>
      <c r="D628" s="99"/>
      <c r="E628" s="99"/>
    </row>
    <row r="629" spans="1:5" ht="12.75">
      <c r="A629" s="97"/>
      <c r="B629" s="66"/>
      <c r="C629" s="98"/>
      <c r="D629" s="99"/>
      <c r="E629" s="99"/>
    </row>
    <row r="630" spans="1:5" ht="12.75">
      <c r="A630" s="97"/>
      <c r="B630" s="66"/>
      <c r="C630" s="98"/>
      <c r="D630" s="99"/>
      <c r="E630" s="99"/>
    </row>
    <row r="631" spans="1:5" ht="12.75">
      <c r="A631" s="97"/>
      <c r="B631" s="66"/>
      <c r="C631" s="98"/>
      <c r="D631" s="99"/>
      <c r="E631" s="99"/>
    </row>
    <row r="632" spans="1:5" ht="12.75">
      <c r="A632" s="97"/>
      <c r="B632" s="66"/>
      <c r="C632" s="98"/>
      <c r="D632" s="99"/>
      <c r="E632" s="99"/>
    </row>
    <row r="633" spans="1:5" ht="12.75">
      <c r="A633" s="97"/>
      <c r="B633" s="66"/>
      <c r="C633" s="98"/>
      <c r="D633" s="99"/>
      <c r="E633" s="99"/>
    </row>
    <row r="634" spans="1:5" ht="12.75">
      <c r="A634" s="97"/>
      <c r="B634" s="66"/>
      <c r="C634" s="98"/>
      <c r="D634" s="99"/>
      <c r="E634" s="99"/>
    </row>
    <row r="635" spans="1:5" ht="12.75">
      <c r="A635" s="97"/>
      <c r="B635" s="66"/>
      <c r="C635" s="98"/>
      <c r="D635" s="99"/>
      <c r="E635" s="99"/>
    </row>
    <row r="636" spans="1:5" ht="12.75">
      <c r="A636" s="97"/>
      <c r="B636" s="66"/>
      <c r="C636" s="98"/>
      <c r="D636" s="99"/>
      <c r="E636" s="99"/>
    </row>
    <row r="637" spans="1:5" ht="12.75">
      <c r="A637" s="97"/>
      <c r="B637" s="66"/>
      <c r="C637" s="98"/>
      <c r="D637" s="99"/>
      <c r="E637" s="99"/>
    </row>
    <row r="638" spans="1:5" ht="12.75">
      <c r="A638" s="97"/>
      <c r="B638" s="66"/>
      <c r="C638" s="98"/>
      <c r="D638" s="99"/>
      <c r="E638" s="99"/>
    </row>
    <row r="639" spans="1:5" ht="12.75">
      <c r="A639" s="97"/>
      <c r="B639" s="66"/>
      <c r="C639" s="98"/>
      <c r="D639" s="99"/>
      <c r="E639" s="99"/>
    </row>
    <row r="640" spans="1:5" ht="12.75">
      <c r="A640" s="97"/>
      <c r="B640" s="66"/>
      <c r="C640" s="98"/>
      <c r="D640" s="99"/>
      <c r="E640" s="99"/>
    </row>
    <row r="641" spans="1:5" ht="12.75">
      <c r="A641" s="97"/>
      <c r="B641" s="66"/>
      <c r="C641" s="98"/>
      <c r="D641" s="99"/>
      <c r="E641" s="99"/>
    </row>
    <row r="642" spans="1:5" ht="12.75">
      <c r="A642" s="97"/>
      <c r="B642" s="66"/>
      <c r="C642" s="98"/>
      <c r="D642" s="99"/>
      <c r="E642" s="99"/>
    </row>
    <row r="643" spans="1:5" ht="12.75">
      <c r="A643" s="97"/>
      <c r="B643" s="66"/>
      <c r="C643" s="98"/>
      <c r="D643" s="99"/>
      <c r="E643" s="99"/>
    </row>
    <row r="644" spans="1:5" ht="12.75">
      <c r="A644" s="97"/>
      <c r="B644" s="66"/>
      <c r="C644" s="98"/>
      <c r="D644" s="99"/>
      <c r="E644" s="99"/>
    </row>
    <row r="645" spans="1:5" ht="12.75">
      <c r="A645" s="97"/>
      <c r="B645" s="66"/>
      <c r="C645" s="98"/>
      <c r="D645" s="99"/>
      <c r="E645" s="99"/>
    </row>
    <row r="646" spans="1:5" ht="12.75">
      <c r="A646" s="97"/>
      <c r="B646" s="76"/>
      <c r="C646" s="98"/>
      <c r="D646" s="99"/>
      <c r="E646" s="99"/>
    </row>
    <row r="647" spans="1:5" ht="12.75">
      <c r="A647" s="97"/>
      <c r="B647" s="66"/>
      <c r="C647" s="98"/>
      <c r="D647" s="99"/>
      <c r="E647" s="99"/>
    </row>
    <row r="648" spans="1:5" ht="12.75">
      <c r="A648" s="97"/>
      <c r="B648" s="66"/>
      <c r="C648" s="98"/>
      <c r="D648" s="99"/>
      <c r="E648" s="99"/>
    </row>
    <row r="649" spans="1:5" ht="12.75">
      <c r="A649" s="97"/>
      <c r="B649" s="66"/>
      <c r="C649" s="98"/>
      <c r="D649" s="99"/>
      <c r="E649" s="99"/>
    </row>
    <row r="650" spans="1:5" ht="12.75">
      <c r="A650" s="97"/>
      <c r="B650" s="66"/>
      <c r="C650" s="98"/>
      <c r="D650" s="99"/>
      <c r="E650" s="99"/>
    </row>
    <row r="651" spans="1:5" ht="12.75">
      <c r="A651" s="97"/>
      <c r="B651" s="66"/>
      <c r="C651" s="98"/>
      <c r="D651" s="99"/>
      <c r="E651" s="99"/>
    </row>
    <row r="652" spans="1:5" ht="12.75">
      <c r="A652" s="97"/>
      <c r="B652" s="66"/>
      <c r="C652" s="98"/>
      <c r="D652" s="99"/>
      <c r="E652" s="99"/>
    </row>
    <row r="653" spans="1:5" ht="12.75">
      <c r="A653" s="97"/>
      <c r="B653" s="66"/>
      <c r="C653" s="98"/>
      <c r="D653" s="99"/>
      <c r="E653" s="99"/>
    </row>
    <row r="654" spans="1:5" ht="12.75">
      <c r="A654" s="97"/>
      <c r="B654" s="66"/>
      <c r="C654" s="98"/>
      <c r="D654" s="99"/>
      <c r="E654" s="99"/>
    </row>
    <row r="655" spans="1:5" ht="12.75">
      <c r="A655" s="97"/>
      <c r="B655" s="66"/>
      <c r="C655" s="98"/>
      <c r="D655" s="99"/>
      <c r="E655" s="99"/>
    </row>
    <row r="656" spans="1:5" ht="12.75">
      <c r="A656" s="97"/>
      <c r="B656" s="76"/>
      <c r="C656" s="98"/>
      <c r="D656" s="99"/>
      <c r="E656" s="99"/>
    </row>
    <row r="657" spans="1:5" ht="12.75">
      <c r="A657" s="97"/>
      <c r="B657" s="66"/>
      <c r="C657" s="98"/>
      <c r="D657" s="99"/>
      <c r="E657" s="99"/>
    </row>
    <row r="658" spans="1:5" ht="12.75">
      <c r="A658" s="97"/>
      <c r="B658" s="66"/>
      <c r="C658" s="98"/>
      <c r="D658" s="99"/>
      <c r="E658" s="99"/>
    </row>
    <row r="659" spans="1:5" ht="12.75">
      <c r="A659" s="97"/>
      <c r="B659" s="66"/>
      <c r="C659" s="98"/>
      <c r="D659" s="99"/>
      <c r="E659" s="99"/>
    </row>
    <row r="660" spans="1:5" ht="12.75">
      <c r="A660" s="97"/>
      <c r="B660" s="66"/>
      <c r="C660" s="98"/>
      <c r="D660" s="99"/>
      <c r="E660" s="99"/>
    </row>
    <row r="661" spans="1:5" ht="12.75">
      <c r="A661" s="97"/>
      <c r="B661" s="66"/>
      <c r="C661" s="98"/>
      <c r="D661" s="99"/>
      <c r="E661" s="99"/>
    </row>
    <row r="662" spans="1:5" ht="12.75">
      <c r="A662" s="97"/>
      <c r="B662" s="66"/>
      <c r="C662" s="98"/>
      <c r="D662" s="99"/>
      <c r="E662" s="99"/>
    </row>
    <row r="663" spans="1:5" ht="12.75">
      <c r="A663" s="97"/>
      <c r="B663" s="66"/>
      <c r="C663" s="98"/>
      <c r="D663" s="99"/>
      <c r="E663" s="99"/>
    </row>
    <row r="664" spans="1:5" ht="12.75">
      <c r="A664" s="97"/>
      <c r="B664" s="66"/>
      <c r="C664" s="98"/>
      <c r="D664" s="99"/>
      <c r="E664" s="99"/>
    </row>
    <row r="665" spans="1:5" ht="12.75">
      <c r="A665" s="97"/>
      <c r="B665" s="66"/>
      <c r="C665" s="98"/>
      <c r="D665" s="99"/>
      <c r="E665" s="99"/>
    </row>
    <row r="666" spans="1:5" ht="12.75">
      <c r="A666" s="97"/>
      <c r="B666" s="66"/>
      <c r="C666" s="98"/>
      <c r="D666" s="99"/>
      <c r="E666" s="99"/>
    </row>
    <row r="667" spans="1:5" ht="12.75">
      <c r="A667" s="97"/>
      <c r="B667" s="66"/>
      <c r="C667" s="98"/>
      <c r="D667" s="99"/>
      <c r="E667" s="99"/>
    </row>
    <row r="668" spans="1:5" ht="12.75">
      <c r="A668" s="97"/>
      <c r="B668" s="66"/>
      <c r="C668" s="98"/>
      <c r="D668" s="99"/>
      <c r="E668" s="99"/>
    </row>
    <row r="669" spans="1:5" ht="12.75">
      <c r="A669" s="97"/>
      <c r="B669" s="66"/>
      <c r="C669" s="98"/>
      <c r="D669" s="99"/>
      <c r="E669" s="99"/>
    </row>
    <row r="670" spans="1:5" ht="12.75">
      <c r="A670" s="97"/>
      <c r="B670" s="66"/>
      <c r="C670" s="98"/>
      <c r="D670" s="99"/>
      <c r="E670" s="99"/>
    </row>
    <row r="671" spans="1:5" ht="12.75">
      <c r="A671" s="97"/>
      <c r="B671" s="66"/>
      <c r="C671" s="98"/>
      <c r="D671" s="99"/>
      <c r="E671" s="99"/>
    </row>
    <row r="672" spans="1:5" ht="12.75">
      <c r="A672" s="97"/>
      <c r="B672" s="66"/>
      <c r="C672" s="98"/>
      <c r="D672" s="99"/>
      <c r="E672" s="99"/>
    </row>
    <row r="673" spans="1:5" ht="12.75">
      <c r="A673" s="97"/>
      <c r="B673" s="66"/>
      <c r="C673" s="98"/>
      <c r="D673" s="99"/>
      <c r="E673" s="99"/>
    </row>
    <row r="674" spans="1:5" ht="12.75">
      <c r="A674" s="97"/>
      <c r="B674" s="66"/>
      <c r="C674" s="98"/>
      <c r="D674" s="99"/>
      <c r="E674" s="99"/>
    </row>
    <row r="675" spans="1:5" ht="12.75">
      <c r="A675" s="97"/>
      <c r="B675" s="66"/>
      <c r="C675" s="98"/>
      <c r="D675" s="99"/>
      <c r="E675" s="99"/>
    </row>
    <row r="676" spans="1:5" ht="12.75">
      <c r="A676" s="1"/>
      <c r="B676" s="66"/>
      <c r="C676" s="3"/>
      <c r="D676" s="91"/>
      <c r="E676" s="92"/>
    </row>
    <row r="677" spans="1:5" ht="12.75">
      <c r="A677" s="1"/>
      <c r="B677" s="66"/>
      <c r="C677" s="3"/>
      <c r="D677" s="91"/>
      <c r="E677" s="92"/>
    </row>
    <row r="678" spans="1:5" ht="12.75">
      <c r="A678" s="1"/>
      <c r="B678" s="66"/>
      <c r="C678" s="3"/>
      <c r="D678" s="91"/>
      <c r="E678" s="99"/>
    </row>
    <row r="679" spans="1:5" ht="12.75">
      <c r="A679" s="97"/>
      <c r="B679" s="66"/>
      <c r="C679" s="98"/>
      <c r="D679" s="99"/>
      <c r="E679" s="99"/>
    </row>
  </sheetData>
  <mergeCells count="1">
    <mergeCell ref="D554:E554"/>
  </mergeCells>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rowBreaks count="7" manualBreakCount="7">
    <brk id="27" max="255" man="1"/>
    <brk id="59" max="255" man="1"/>
    <brk id="222" max="255" man="1"/>
    <brk id="348" max="255" man="1"/>
    <brk id="398" max="255" man="1"/>
    <brk id="441" max="255" man="1"/>
    <brk id="536" max="255" man="1"/>
  </rowBreaks>
</worksheet>
</file>

<file path=xl/worksheets/sheet4.xml><?xml version="1.0" encoding="utf-8"?>
<worksheet xmlns="http://schemas.openxmlformats.org/spreadsheetml/2006/main" xmlns:r="http://schemas.openxmlformats.org/officeDocument/2006/relationships">
  <dimension ref="A1:O890"/>
  <sheetViews>
    <sheetView view="pageBreakPreview" zoomScaleSheetLayoutView="100" workbookViewId="0" topLeftCell="A643">
      <selection activeCell="B663" sqref="B663"/>
    </sheetView>
  </sheetViews>
  <sheetFormatPr defaultColWidth="9.140625" defaultRowHeight="12.75"/>
  <cols>
    <col min="1" max="1" width="11.57421875" style="26" customWidth="1"/>
    <col min="2" max="2" width="38.28125" style="45" customWidth="1"/>
    <col min="3" max="3" width="8.7109375" style="26" customWidth="1"/>
    <col min="4" max="4" width="9.7109375" style="46" customWidth="1"/>
    <col min="5" max="5" width="10.140625" style="47" customWidth="1"/>
    <col min="6" max="6" width="14.00390625" style="46" customWidth="1"/>
    <col min="7" max="16384" width="11.57421875" style="26" customWidth="1"/>
  </cols>
  <sheetData>
    <row r="1" spans="1:6" s="52" customFormat="1" ht="12.75">
      <c r="A1" s="54"/>
      <c r="B1" s="55"/>
      <c r="C1" s="56"/>
      <c r="D1" s="94"/>
      <c r="E1" s="94"/>
      <c r="F1" s="51"/>
    </row>
    <row r="2" spans="1:6" s="52" customFormat="1" ht="12.75">
      <c r="A2" s="54"/>
      <c r="B2" s="55"/>
      <c r="C2" s="56"/>
      <c r="D2" s="94"/>
      <c r="E2" s="94"/>
      <c r="F2" s="51"/>
    </row>
    <row r="3" spans="1:6" s="52" customFormat="1" ht="12.75">
      <c r="A3" s="54"/>
      <c r="B3" s="55"/>
      <c r="C3" s="56"/>
      <c r="D3" s="94"/>
      <c r="E3" s="94"/>
      <c r="F3" s="51"/>
    </row>
    <row r="4" spans="1:6" s="52" customFormat="1" ht="12.75">
      <c r="A4" s="54"/>
      <c r="B4" s="55"/>
      <c r="C4" s="56"/>
      <c r="D4" s="94"/>
      <c r="E4" s="94"/>
      <c r="F4" s="51"/>
    </row>
    <row r="5" spans="1:6" s="52" customFormat="1" ht="15">
      <c r="A5" s="54"/>
      <c r="B5" s="102" t="s">
        <v>1053</v>
      </c>
      <c r="C5" s="56"/>
      <c r="D5" s="94"/>
      <c r="E5" s="94"/>
      <c r="F5" s="51"/>
    </row>
    <row r="6" spans="1:6" s="52" customFormat="1" ht="12.75">
      <c r="A6" s="54"/>
      <c r="B6" s="55"/>
      <c r="C6" s="56"/>
      <c r="D6" s="94"/>
      <c r="E6" s="94"/>
      <c r="F6" s="51"/>
    </row>
    <row r="7" spans="1:6" s="52" customFormat="1" ht="12.75">
      <c r="A7" s="54"/>
      <c r="B7" s="55"/>
      <c r="C7" s="56"/>
      <c r="D7" s="94"/>
      <c r="E7" s="94"/>
      <c r="F7" s="51"/>
    </row>
    <row r="8" spans="1:6" s="52" customFormat="1" ht="12.75">
      <c r="A8" s="54"/>
      <c r="B8" s="55"/>
      <c r="C8" s="56"/>
      <c r="D8" s="94"/>
      <c r="E8" s="94"/>
      <c r="F8" s="51"/>
    </row>
    <row r="9" spans="1:6" s="52" customFormat="1" ht="12.75">
      <c r="A9" s="54"/>
      <c r="B9" s="55"/>
      <c r="C9" s="56"/>
      <c r="D9" s="94"/>
      <c r="E9" s="94"/>
      <c r="F9" s="51"/>
    </row>
    <row r="10" spans="1:6" s="52" customFormat="1" ht="12.75">
      <c r="A10" s="54"/>
      <c r="B10" s="103" t="s">
        <v>1050</v>
      </c>
      <c r="C10" s="56"/>
      <c r="D10" s="94"/>
      <c r="E10" s="94"/>
      <c r="F10" s="51"/>
    </row>
    <row r="11" spans="1:6" s="52" customFormat="1" ht="12.75">
      <c r="A11" s="54"/>
      <c r="B11" s="55"/>
      <c r="C11" s="56"/>
      <c r="D11" s="94"/>
      <c r="E11" s="94"/>
      <c r="F11" s="51"/>
    </row>
    <row r="12" spans="1:6" s="52" customFormat="1" ht="12.75">
      <c r="A12" s="54"/>
      <c r="B12" s="55"/>
      <c r="C12" s="56"/>
      <c r="D12" s="94"/>
      <c r="E12" s="94"/>
      <c r="F12" s="51"/>
    </row>
    <row r="13" spans="1:6" s="52" customFormat="1" ht="12.75">
      <c r="A13" s="54"/>
      <c r="B13" s="55" t="s">
        <v>1372</v>
      </c>
      <c r="C13" s="56"/>
      <c r="D13" s="94"/>
      <c r="E13" s="94"/>
      <c r="F13" s="51"/>
    </row>
    <row r="14" spans="1:6" s="52" customFormat="1" ht="12.75">
      <c r="A14" s="54"/>
      <c r="B14" s="55"/>
      <c r="C14" s="56"/>
      <c r="D14" s="94"/>
      <c r="E14" s="94"/>
      <c r="F14" s="51"/>
    </row>
    <row r="15" spans="1:6" s="52" customFormat="1" ht="12.75">
      <c r="A15" s="54" t="s">
        <v>1067</v>
      </c>
      <c r="B15" s="56" t="s">
        <v>1373</v>
      </c>
      <c r="C15"/>
      <c r="D15" s="94"/>
      <c r="E15" s="57">
        <f>E128</f>
        <v>0</v>
      </c>
      <c r="F15" s="51"/>
    </row>
    <row r="16" spans="1:6" s="52" customFormat="1" ht="12.75">
      <c r="A16" s="54"/>
      <c r="B16" s="55"/>
      <c r="C16"/>
      <c r="D16" s="94"/>
      <c r="E16" s="56"/>
      <c r="F16" s="51"/>
    </row>
    <row r="17" spans="1:6" s="52" customFormat="1" ht="12.75">
      <c r="A17" s="54" t="s">
        <v>1069</v>
      </c>
      <c r="B17" s="56" t="s">
        <v>1374</v>
      </c>
      <c r="C17"/>
      <c r="D17" s="94"/>
      <c r="E17" s="57">
        <f>E239</f>
        <v>0</v>
      </c>
      <c r="F17" s="51"/>
    </row>
    <row r="18" spans="1:6" s="52" customFormat="1" ht="12.75">
      <c r="A18" s="54"/>
      <c r="B18" s="56"/>
      <c r="C18"/>
      <c r="D18" s="94"/>
      <c r="E18" s="57"/>
      <c r="F18" s="51"/>
    </row>
    <row r="19" spans="1:6" s="52" customFormat="1" ht="12.75">
      <c r="A19" s="54" t="s">
        <v>1071</v>
      </c>
      <c r="B19" s="314" t="s">
        <v>1375</v>
      </c>
      <c r="C19" s="314"/>
      <c r="D19" s="94"/>
      <c r="E19" s="57">
        <f>E389</f>
        <v>0</v>
      </c>
      <c r="F19" s="51"/>
    </row>
    <row r="20" spans="1:6" s="52" customFormat="1" ht="12.75">
      <c r="A20" s="54"/>
      <c r="B20" s="56"/>
      <c r="C20"/>
      <c r="D20" s="94"/>
      <c r="E20" s="57"/>
      <c r="F20" s="51"/>
    </row>
    <row r="21" spans="1:6" s="52" customFormat="1" ht="12.75">
      <c r="A21" s="54" t="s">
        <v>1073</v>
      </c>
      <c r="B21" s="56" t="s">
        <v>1376</v>
      </c>
      <c r="C21"/>
      <c r="D21" s="94"/>
      <c r="E21" s="57">
        <f>E435</f>
        <v>0</v>
      </c>
      <c r="F21" s="51"/>
    </row>
    <row r="22" spans="1:6" s="52" customFormat="1" ht="12.75">
      <c r="A22" s="54"/>
      <c r="B22" s="56"/>
      <c r="C22"/>
      <c r="D22" s="94"/>
      <c r="E22" s="57"/>
      <c r="F22" s="51"/>
    </row>
    <row r="23" spans="1:6" s="52" customFormat="1" ht="12.75">
      <c r="A23" s="54" t="s">
        <v>1075</v>
      </c>
      <c r="B23" s="56" t="s">
        <v>1377</v>
      </c>
      <c r="C23"/>
      <c r="D23" s="94"/>
      <c r="E23" s="57">
        <f>E663</f>
        <v>0</v>
      </c>
      <c r="F23" s="51"/>
    </row>
    <row r="24" spans="1:6" s="52" customFormat="1" ht="12.75">
      <c r="A24" s="54"/>
      <c r="B24" s="56"/>
      <c r="C24"/>
      <c r="D24" s="94"/>
      <c r="E24" s="57"/>
      <c r="F24" s="51"/>
    </row>
    <row r="25" spans="1:6" s="52" customFormat="1" ht="12.75">
      <c r="A25" s="54" t="s">
        <v>1077</v>
      </c>
      <c r="B25" s="56" t="s">
        <v>1378</v>
      </c>
      <c r="C25"/>
      <c r="D25" s="94"/>
      <c r="E25" s="57">
        <f>E700</f>
        <v>0</v>
      </c>
      <c r="F25" s="51"/>
    </row>
    <row r="26" spans="1:6" s="52" customFormat="1" ht="12.75">
      <c r="A26" s="54"/>
      <c r="B26" s="56"/>
      <c r="C26"/>
      <c r="D26" s="94"/>
      <c r="E26" s="57"/>
      <c r="F26" s="51"/>
    </row>
    <row r="27" spans="1:6" s="52" customFormat="1" ht="12.75">
      <c r="A27" s="54" t="s">
        <v>1079</v>
      </c>
      <c r="B27" s="56" t="s">
        <v>1379</v>
      </c>
      <c r="C27"/>
      <c r="D27" s="94"/>
      <c r="E27" s="57">
        <f>E720</f>
        <v>0</v>
      </c>
      <c r="F27" s="51"/>
    </row>
    <row r="28" spans="1:6" s="52" customFormat="1" ht="12.75">
      <c r="A28" s="54"/>
      <c r="B28" s="56"/>
      <c r="C28"/>
      <c r="D28" s="94"/>
      <c r="E28" s="57"/>
      <c r="F28" s="51"/>
    </row>
    <row r="29" spans="1:6" s="52" customFormat="1" ht="12.75">
      <c r="A29" s="54" t="s">
        <v>1380</v>
      </c>
      <c r="B29" s="56" t="s">
        <v>1381</v>
      </c>
      <c r="C29"/>
      <c r="D29" s="94"/>
      <c r="E29" s="57">
        <f>E753</f>
        <v>0</v>
      </c>
      <c r="F29" s="51"/>
    </row>
    <row r="30" spans="1:6" s="52" customFormat="1" ht="12.75">
      <c r="A30" s="54"/>
      <c r="B30" s="56"/>
      <c r="C30"/>
      <c r="D30" s="94"/>
      <c r="E30" s="57"/>
      <c r="F30" s="51"/>
    </row>
    <row r="31" spans="1:6" s="52" customFormat="1" ht="12.75">
      <c r="A31" s="54" t="s">
        <v>1382</v>
      </c>
      <c r="B31" s="56" t="s">
        <v>1383</v>
      </c>
      <c r="C31"/>
      <c r="D31" s="94"/>
      <c r="E31" s="78">
        <f>'OBRTNIŠKA DELA'!$E$762</f>
        <v>0</v>
      </c>
      <c r="F31" s="51"/>
    </row>
    <row r="32" spans="1:6" s="52" customFormat="1" ht="12.75">
      <c r="A32" s="93"/>
      <c r="B32" s="59"/>
      <c r="C32" s="104"/>
      <c r="D32" s="104"/>
      <c r="E32" s="104"/>
      <c r="F32" s="51"/>
    </row>
    <row r="33" spans="1:6" s="52" customFormat="1" ht="12.75">
      <c r="A33" s="93"/>
      <c r="B33" s="13"/>
      <c r="C33" s="94"/>
      <c r="D33" s="94"/>
      <c r="E33" s="94">
        <f>SUM(E15:E31)</f>
        <v>0</v>
      </c>
      <c r="F33" s="51"/>
    </row>
    <row r="34" spans="1:6" s="52" customFormat="1" ht="12.75">
      <c r="A34" s="93"/>
      <c r="B34" s="13"/>
      <c r="C34" s="94"/>
      <c r="D34" s="94"/>
      <c r="E34" s="94"/>
      <c r="F34" s="51"/>
    </row>
    <row r="35" spans="1:6" s="52" customFormat="1" ht="12.75">
      <c r="A35" s="93"/>
      <c r="B35" s="13"/>
      <c r="C35" s="94"/>
      <c r="D35" s="94"/>
      <c r="E35" s="94"/>
      <c r="F35" s="51"/>
    </row>
    <row r="36" spans="1:6" s="52" customFormat="1" ht="12.75">
      <c r="A36" s="93"/>
      <c r="B36" s="13" t="s">
        <v>1372</v>
      </c>
      <c r="C36" s="94"/>
      <c r="D36" s="94"/>
      <c r="E36" s="94"/>
      <c r="F36" s="51"/>
    </row>
    <row r="37" spans="1:6" s="64" customFormat="1" ht="12.75">
      <c r="A37" s="97"/>
      <c r="B37" s="66"/>
      <c r="C37" s="98"/>
      <c r="D37" s="98"/>
      <c r="E37" s="98"/>
      <c r="F37" s="63"/>
    </row>
    <row r="38" spans="1:6" s="64" customFormat="1" ht="12.75">
      <c r="A38" s="97"/>
      <c r="B38" s="66"/>
      <c r="C38" s="98"/>
      <c r="D38" s="98"/>
      <c r="E38" s="98"/>
      <c r="F38" s="63"/>
    </row>
    <row r="39" spans="1:6" s="64" customFormat="1" ht="14.25">
      <c r="A39" s="97"/>
      <c r="B39" s="13" t="s">
        <v>1384</v>
      </c>
      <c r="C39" s="100"/>
      <c r="D39" s="100"/>
      <c r="E39" s="100"/>
      <c r="F39" s="65"/>
    </row>
    <row r="40" spans="1:6" s="64" customFormat="1" ht="12.75">
      <c r="A40" s="97"/>
      <c r="B40" s="66"/>
      <c r="C40" s="98"/>
      <c r="D40" s="98"/>
      <c r="E40" s="98"/>
      <c r="F40" s="63"/>
    </row>
    <row r="41" spans="1:6" s="64" customFormat="1" ht="63.75">
      <c r="A41" s="97" t="s">
        <v>1082</v>
      </c>
      <c r="B41" s="66" t="s">
        <v>1385</v>
      </c>
      <c r="C41" s="98"/>
      <c r="D41" s="98"/>
      <c r="E41" s="98"/>
      <c r="F41" s="65"/>
    </row>
    <row r="42" spans="1:8" s="64" customFormat="1" ht="76.5">
      <c r="A42" s="97"/>
      <c r="B42" s="66" t="s">
        <v>1386</v>
      </c>
      <c r="C42" s="98"/>
      <c r="D42" s="98"/>
      <c r="E42" s="98"/>
      <c r="F42" s="56"/>
      <c r="G42"/>
      <c r="H42"/>
    </row>
    <row r="43" spans="1:8" s="64" customFormat="1" ht="38.25">
      <c r="A43" s="97"/>
      <c r="B43" s="66" t="s">
        <v>1387</v>
      </c>
      <c r="C43" s="98"/>
      <c r="D43" s="98"/>
      <c r="E43" s="98"/>
      <c r="F43" s="56"/>
      <c r="G43" s="73"/>
      <c r="H43" s="63"/>
    </row>
    <row r="44" spans="1:8" s="64" customFormat="1" ht="14.25">
      <c r="A44" s="97"/>
      <c r="B44" s="66" t="s">
        <v>1099</v>
      </c>
      <c r="C44" s="98">
        <v>150</v>
      </c>
      <c r="D44" s="98"/>
      <c r="E44" s="98">
        <f>SUM(C44*D44)</f>
        <v>0</v>
      </c>
      <c r="F44" s="56"/>
      <c r="G44" s="73"/>
      <c r="H44" s="63"/>
    </row>
    <row r="45" spans="1:8" s="64" customFormat="1" ht="14.25">
      <c r="A45" s="97"/>
      <c r="B45" s="66"/>
      <c r="C45" s="98"/>
      <c r="D45" s="98"/>
      <c r="E45" s="98"/>
      <c r="F45" s="56"/>
      <c r="G45"/>
      <c r="H45" s="73"/>
    </row>
    <row r="46" spans="1:8" s="64" customFormat="1" ht="38.25">
      <c r="A46" s="97" t="s">
        <v>1095</v>
      </c>
      <c r="B46" s="66" t="s">
        <v>1388</v>
      </c>
      <c r="C46" s="98"/>
      <c r="D46" s="98"/>
      <c r="E46" s="98"/>
      <c r="F46" s="56"/>
      <c r="G46" s="73"/>
      <c r="H46" s="63"/>
    </row>
    <row r="47" spans="1:8" s="64" customFormat="1" ht="14.25">
      <c r="A47" s="97"/>
      <c r="B47" s="66" t="s">
        <v>1389</v>
      </c>
      <c r="C47" s="98"/>
      <c r="D47" s="98"/>
      <c r="E47" s="98"/>
      <c r="F47" s="56"/>
      <c r="G47" s="74"/>
      <c r="H47" s="74"/>
    </row>
    <row r="48" spans="1:8" s="64" customFormat="1" ht="12.75">
      <c r="A48" s="97"/>
      <c r="B48" s="66" t="s">
        <v>1099</v>
      </c>
      <c r="C48" s="98">
        <v>65</v>
      </c>
      <c r="D48" s="98"/>
      <c r="E48" s="98">
        <f>SUM(C48*D48)</f>
        <v>0</v>
      </c>
      <c r="F48" s="56"/>
      <c r="G48"/>
      <c r="H48"/>
    </row>
    <row r="49" spans="1:8" s="64" customFormat="1" ht="14.25">
      <c r="A49" s="97"/>
      <c r="B49" s="66"/>
      <c r="C49" s="98"/>
      <c r="D49" s="98"/>
      <c r="E49" s="98"/>
      <c r="F49" s="56"/>
      <c r="G49" s="74"/>
      <c r="H49" s="74"/>
    </row>
    <row r="50" spans="1:15" s="64" customFormat="1" ht="25.5">
      <c r="A50" s="97" t="s">
        <v>1097</v>
      </c>
      <c r="B50" s="76" t="s">
        <v>1390</v>
      </c>
      <c r="C50" s="98"/>
      <c r="D50" s="98"/>
      <c r="E50" s="98"/>
      <c r="F50" s="56"/>
      <c r="G50" s="74"/>
      <c r="H50" s="63"/>
      <c r="I50" s="75"/>
      <c r="J50" s="75"/>
      <c r="K50" s="75"/>
      <c r="L50" s="75"/>
      <c r="M50" s="75"/>
      <c r="N50" s="75"/>
      <c r="O50" s="75"/>
    </row>
    <row r="51" spans="1:15" s="64" customFormat="1" ht="25.5">
      <c r="A51" s="97"/>
      <c r="B51" s="66" t="s">
        <v>1391</v>
      </c>
      <c r="C51" s="98"/>
      <c r="D51" s="98"/>
      <c r="E51" s="98"/>
      <c r="F51" s="56"/>
      <c r="G51" s="74"/>
      <c r="H51" s="74"/>
      <c r="I51" s="75"/>
      <c r="J51" s="75"/>
      <c r="K51" s="75"/>
      <c r="L51" s="75"/>
      <c r="M51" s="75"/>
      <c r="N51" s="75"/>
      <c r="O51" s="75"/>
    </row>
    <row r="52" spans="1:15" s="64" customFormat="1" ht="14.25">
      <c r="A52" s="97"/>
      <c r="B52" s="66" t="s">
        <v>1392</v>
      </c>
      <c r="C52" s="98"/>
      <c r="D52" s="98"/>
      <c r="E52" s="98"/>
      <c r="F52" s="56"/>
      <c r="G52" s="73"/>
      <c r="H52" s="63"/>
      <c r="I52" s="75"/>
      <c r="J52" s="75"/>
      <c r="K52" s="75"/>
      <c r="L52" s="75"/>
      <c r="M52" s="75"/>
      <c r="N52" s="75"/>
      <c r="O52" s="75"/>
    </row>
    <row r="53" spans="1:15" s="64" customFormat="1" ht="63.75">
      <c r="A53" s="97" t="s">
        <v>1120</v>
      </c>
      <c r="B53" s="66" t="s">
        <v>1393</v>
      </c>
      <c r="C53" s="98"/>
      <c r="D53" s="98"/>
      <c r="E53" s="98"/>
      <c r="F53" s="56"/>
      <c r="G53" s="77"/>
      <c r="H53" s="77"/>
      <c r="I53" s="75"/>
      <c r="J53" s="75"/>
      <c r="K53" s="75"/>
      <c r="L53" s="75"/>
      <c r="M53" s="75"/>
      <c r="N53" s="75"/>
      <c r="O53" s="75"/>
    </row>
    <row r="54" spans="1:15" s="64" customFormat="1" ht="12.75">
      <c r="A54" s="97"/>
      <c r="B54" s="66" t="s">
        <v>1099</v>
      </c>
      <c r="C54" s="98">
        <v>95</v>
      </c>
      <c r="D54" s="98"/>
      <c r="E54" s="98">
        <f>SUM(C54*D54)</f>
        <v>0</v>
      </c>
      <c r="F54" s="78"/>
      <c r="G54"/>
      <c r="H54" s="63"/>
      <c r="I54" s="75"/>
      <c r="J54" s="75"/>
      <c r="K54" s="75"/>
      <c r="L54" s="75"/>
      <c r="M54" s="75"/>
      <c r="N54" s="75"/>
      <c r="O54" s="75"/>
    </row>
    <row r="55" spans="1:15" s="64" customFormat="1" ht="76.5">
      <c r="A55" s="97" t="s">
        <v>1122</v>
      </c>
      <c r="B55" s="66" t="s">
        <v>1394</v>
      </c>
      <c r="C55" s="98"/>
      <c r="D55" s="98"/>
      <c r="E55" s="98"/>
      <c r="F55" s="78"/>
      <c r="G55" s="73"/>
      <c r="H55" s="63"/>
      <c r="I55" s="75"/>
      <c r="J55" s="75"/>
      <c r="K55" s="75"/>
      <c r="L55" s="75"/>
      <c r="M55" s="75"/>
      <c r="N55" s="75"/>
      <c r="O55" s="75"/>
    </row>
    <row r="56" spans="1:15" s="64" customFormat="1" ht="25.5">
      <c r="A56" s="97"/>
      <c r="B56" s="66" t="s">
        <v>1395</v>
      </c>
      <c r="C56" s="98"/>
      <c r="D56" s="98"/>
      <c r="E56" s="98"/>
      <c r="F56" s="78"/>
      <c r="G56" s="77"/>
      <c r="H56" s="77"/>
      <c r="I56" s="75"/>
      <c r="J56" s="75"/>
      <c r="K56" s="75"/>
      <c r="L56" s="75"/>
      <c r="M56" s="75"/>
      <c r="N56" s="75"/>
      <c r="O56" s="75"/>
    </row>
    <row r="57" spans="1:15" s="64" customFormat="1" ht="14.25">
      <c r="A57" s="97"/>
      <c r="B57" s="66" t="s">
        <v>1099</v>
      </c>
      <c r="C57" s="98">
        <v>87</v>
      </c>
      <c r="D57" s="98"/>
      <c r="E57" s="98">
        <f>SUM(C57*D57)</f>
        <v>0</v>
      </c>
      <c r="F57" s="78"/>
      <c r="G57" s="73"/>
      <c r="H57" s="63"/>
      <c r="I57" s="75"/>
      <c r="J57" s="75"/>
      <c r="K57" s="75"/>
      <c r="L57" s="75"/>
      <c r="M57" s="75"/>
      <c r="N57" s="75"/>
      <c r="O57" s="75"/>
    </row>
    <row r="58" spans="1:15" s="64" customFormat="1" ht="14.25">
      <c r="A58" s="97"/>
      <c r="B58" s="66"/>
      <c r="C58" s="98"/>
      <c r="D58" s="98"/>
      <c r="E58" s="98"/>
      <c r="F58" s="56"/>
      <c r="G58" s="77"/>
      <c r="H58" s="77"/>
      <c r="I58" s="75"/>
      <c r="J58" s="75"/>
      <c r="K58" s="75"/>
      <c r="L58" s="75"/>
      <c r="M58" s="75"/>
      <c r="N58" s="75"/>
      <c r="O58" s="75"/>
    </row>
    <row r="59" spans="1:15" s="64" customFormat="1" ht="38.25">
      <c r="A59" s="97" t="s">
        <v>1100</v>
      </c>
      <c r="B59" s="66" t="s">
        <v>1396</v>
      </c>
      <c r="C59" s="98"/>
      <c r="D59" s="98"/>
      <c r="E59" s="98"/>
      <c r="F59" s="56"/>
      <c r="G59" s="73"/>
      <c r="H59" s="63"/>
      <c r="I59" s="75"/>
      <c r="J59" s="75"/>
      <c r="K59" s="75"/>
      <c r="L59" s="75"/>
      <c r="M59" s="75"/>
      <c r="N59" s="75"/>
      <c r="O59" s="75"/>
    </row>
    <row r="60" spans="1:15" s="64" customFormat="1" ht="14.25">
      <c r="A60" s="97"/>
      <c r="B60" s="66" t="s">
        <v>1397</v>
      </c>
      <c r="C60" s="98"/>
      <c r="D60" s="98"/>
      <c r="E60" s="98"/>
      <c r="F60" s="56"/>
      <c r="G60" s="74"/>
      <c r="H60" s="74"/>
      <c r="I60" s="75"/>
      <c r="J60" s="75"/>
      <c r="K60" s="75"/>
      <c r="L60" s="75"/>
      <c r="M60" s="75"/>
      <c r="N60" s="75"/>
      <c r="O60" s="75"/>
    </row>
    <row r="61" spans="1:15" s="64" customFormat="1" ht="14.25">
      <c r="A61" s="97"/>
      <c r="B61" s="66" t="s">
        <v>1099</v>
      </c>
      <c r="C61" s="98">
        <v>246</v>
      </c>
      <c r="D61" s="98"/>
      <c r="E61" s="98">
        <f>SUM(C61*D61)</f>
        <v>0</v>
      </c>
      <c r="F61" s="56"/>
      <c r="G61" s="73"/>
      <c r="H61" s="79"/>
      <c r="I61" s="75"/>
      <c r="J61" s="75"/>
      <c r="K61" s="75"/>
      <c r="L61" s="75"/>
      <c r="M61" s="75"/>
      <c r="N61" s="75"/>
      <c r="O61" s="75"/>
    </row>
    <row r="62" spans="1:15" s="64" customFormat="1" ht="14.25">
      <c r="A62" s="97"/>
      <c r="B62" s="66"/>
      <c r="C62" s="98"/>
      <c r="D62" s="98"/>
      <c r="E62" s="98"/>
      <c r="F62" s="56"/>
      <c r="G62" s="74"/>
      <c r="H62" s="74"/>
      <c r="I62" s="75"/>
      <c r="J62" s="75"/>
      <c r="K62" s="75"/>
      <c r="L62" s="75"/>
      <c r="M62" s="75"/>
      <c r="N62" s="75"/>
      <c r="O62" s="75"/>
    </row>
    <row r="63" spans="1:15" s="64" customFormat="1" ht="51">
      <c r="A63" s="97" t="s">
        <v>1105</v>
      </c>
      <c r="B63" s="66" t="s">
        <v>1398</v>
      </c>
      <c r="C63" s="98"/>
      <c r="D63" s="98"/>
      <c r="E63" s="98"/>
      <c r="F63" s="56"/>
      <c r="G63" s="73"/>
      <c r="H63" s="79"/>
      <c r="I63" s="75"/>
      <c r="J63" s="75"/>
      <c r="K63" s="75"/>
      <c r="L63" s="75"/>
      <c r="M63" s="75"/>
      <c r="N63" s="75"/>
      <c r="O63" s="75"/>
    </row>
    <row r="64" spans="1:15" s="64" customFormat="1" ht="14.25">
      <c r="A64" s="97"/>
      <c r="B64" s="66" t="s">
        <v>1099</v>
      </c>
      <c r="C64" s="98">
        <v>15</v>
      </c>
      <c r="D64" s="98"/>
      <c r="E64" s="98">
        <f>SUM(C64*D64)</f>
        <v>0</v>
      </c>
      <c r="F64" s="56"/>
      <c r="G64" s="74"/>
      <c r="H64" s="74"/>
      <c r="I64" s="75"/>
      <c r="J64" s="75"/>
      <c r="K64" s="75"/>
      <c r="L64" s="75"/>
      <c r="M64" s="75"/>
      <c r="N64" s="75"/>
      <c r="O64" s="75"/>
    </row>
    <row r="65" spans="1:15" s="64" customFormat="1" ht="14.25">
      <c r="A65" s="97"/>
      <c r="B65" s="66"/>
      <c r="C65" s="98"/>
      <c r="D65" s="98"/>
      <c r="E65" s="98"/>
      <c r="F65" s="56"/>
      <c r="G65" s="74"/>
      <c r="H65" s="79"/>
      <c r="I65" s="75"/>
      <c r="J65" s="75"/>
      <c r="K65" s="75"/>
      <c r="L65" s="75"/>
      <c r="M65" s="75"/>
      <c r="N65" s="75"/>
      <c r="O65" s="75"/>
    </row>
    <row r="66" spans="1:15" s="64" customFormat="1" ht="38.25">
      <c r="A66" s="97" t="s">
        <v>1108</v>
      </c>
      <c r="B66" s="66" t="s">
        <v>1399</v>
      </c>
      <c r="C66" s="98"/>
      <c r="D66" s="98"/>
      <c r="E66" s="98"/>
      <c r="F66" s="56"/>
      <c r="G66" s="74"/>
      <c r="H66" s="74"/>
      <c r="I66" s="75"/>
      <c r="J66" s="75"/>
      <c r="K66" s="75"/>
      <c r="L66" s="75"/>
      <c r="M66" s="75"/>
      <c r="N66" s="75"/>
      <c r="O66" s="75"/>
    </row>
    <row r="67" spans="1:15" s="64" customFormat="1" ht="25.5">
      <c r="A67" s="97" t="s">
        <v>1120</v>
      </c>
      <c r="B67" s="66" t="s">
        <v>1400</v>
      </c>
      <c r="C67" s="98"/>
      <c r="D67" s="98"/>
      <c r="E67" s="98"/>
      <c r="F67" s="56"/>
      <c r="G67" s="74"/>
      <c r="H67" s="79"/>
      <c r="I67" s="75"/>
      <c r="J67" s="75"/>
      <c r="K67" s="75"/>
      <c r="L67" s="75"/>
      <c r="M67" s="75"/>
      <c r="N67" s="75"/>
      <c r="O67" s="75"/>
    </row>
    <row r="68" spans="1:15" s="64" customFormat="1" ht="14.25">
      <c r="A68" s="97"/>
      <c r="B68" s="66" t="s">
        <v>1099</v>
      </c>
      <c r="C68" s="98">
        <v>246</v>
      </c>
      <c r="D68" s="98"/>
      <c r="E68" s="98">
        <f>SUM(C68*D68)</f>
        <v>0</v>
      </c>
      <c r="F68" s="56"/>
      <c r="G68" s="74"/>
      <c r="H68" s="74"/>
      <c r="I68" s="75"/>
      <c r="J68" s="75"/>
      <c r="K68" s="75"/>
      <c r="L68" s="75"/>
      <c r="M68" s="75"/>
      <c r="N68" s="75"/>
      <c r="O68" s="75"/>
    </row>
    <row r="69" spans="1:15" s="64" customFormat="1" ht="14.25">
      <c r="A69" s="97" t="s">
        <v>1122</v>
      </c>
      <c r="B69" s="66" t="s">
        <v>1401</v>
      </c>
      <c r="C69" s="98"/>
      <c r="D69" s="98"/>
      <c r="E69" s="98"/>
      <c r="F69" s="56"/>
      <c r="G69" s="74"/>
      <c r="H69" s="79"/>
      <c r="I69" s="75"/>
      <c r="J69" s="75"/>
      <c r="K69" s="75"/>
      <c r="L69" s="75"/>
      <c r="M69" s="75"/>
      <c r="N69" s="75"/>
      <c r="O69" s="75"/>
    </row>
    <row r="70" spans="1:15" s="64" customFormat="1" ht="14.25">
      <c r="A70" s="97"/>
      <c r="B70" s="66" t="s">
        <v>1099</v>
      </c>
      <c r="C70" s="98">
        <v>246</v>
      </c>
      <c r="D70" s="98"/>
      <c r="E70" s="98">
        <f>SUM(C70*D70)</f>
        <v>0</v>
      </c>
      <c r="F70" s="56"/>
      <c r="G70" s="74"/>
      <c r="H70" s="74"/>
      <c r="I70" s="75"/>
      <c r="J70" s="75"/>
      <c r="K70" s="75"/>
      <c r="L70" s="75"/>
      <c r="M70" s="75"/>
      <c r="N70" s="75"/>
      <c r="O70" s="75"/>
    </row>
    <row r="71" spans="1:15" s="64" customFormat="1" ht="25.5">
      <c r="A71" s="97" t="s">
        <v>1124</v>
      </c>
      <c r="B71" s="66" t="s">
        <v>1402</v>
      </c>
      <c r="C71" s="98"/>
      <c r="D71" s="98"/>
      <c r="E71" s="98"/>
      <c r="F71" s="56"/>
      <c r="G71" s="74"/>
      <c r="H71" s="79"/>
      <c r="I71" s="75"/>
      <c r="J71" s="75"/>
      <c r="K71" s="75"/>
      <c r="L71" s="75"/>
      <c r="M71" s="75"/>
      <c r="N71" s="75"/>
      <c r="O71" s="75"/>
    </row>
    <row r="72" spans="1:15" s="64" customFormat="1" ht="14.25">
      <c r="A72" s="97"/>
      <c r="B72" s="66" t="s">
        <v>1094</v>
      </c>
      <c r="C72" s="98">
        <v>32</v>
      </c>
      <c r="D72" s="98"/>
      <c r="E72" s="98">
        <f>SUM(C72*D72)</f>
        <v>0</v>
      </c>
      <c r="F72" s="56"/>
      <c r="G72" s="74"/>
      <c r="H72" s="74"/>
      <c r="I72" s="75"/>
      <c r="J72" s="75"/>
      <c r="K72" s="75"/>
      <c r="L72" s="75"/>
      <c r="M72" s="75"/>
      <c r="N72" s="75"/>
      <c r="O72" s="75"/>
    </row>
    <row r="73" spans="1:15" s="64" customFormat="1" ht="14.25">
      <c r="A73" s="97"/>
      <c r="B73" s="66"/>
      <c r="C73" s="98"/>
      <c r="D73" s="98"/>
      <c r="E73" s="98"/>
      <c r="F73" s="56"/>
      <c r="G73" s="74"/>
      <c r="H73" s="79"/>
      <c r="I73" s="75"/>
      <c r="J73" s="75"/>
      <c r="K73" s="75"/>
      <c r="L73" s="75"/>
      <c r="M73" s="75"/>
      <c r="N73" s="75"/>
      <c r="O73" s="75"/>
    </row>
    <row r="74" spans="1:15" s="64" customFormat="1" ht="25.5">
      <c r="A74" s="97" t="s">
        <v>1110</v>
      </c>
      <c r="B74" s="66" t="s">
        <v>1403</v>
      </c>
      <c r="C74" s="98"/>
      <c r="D74" s="98"/>
      <c r="E74" s="98"/>
      <c r="F74" s="56"/>
      <c r="G74" s="74"/>
      <c r="H74" s="74"/>
      <c r="I74" s="75"/>
      <c r="J74" s="75"/>
      <c r="K74" s="75"/>
      <c r="L74" s="75"/>
      <c r="M74" s="75"/>
      <c r="N74" s="75"/>
      <c r="O74" s="75"/>
    </row>
    <row r="75" spans="1:15" s="64" customFormat="1" ht="14.25">
      <c r="A75" s="97"/>
      <c r="B75" s="66" t="s">
        <v>1094</v>
      </c>
      <c r="C75" s="98">
        <v>57</v>
      </c>
      <c r="D75" s="98"/>
      <c r="E75" s="98">
        <f>SUM(C75*D75)</f>
        <v>0</v>
      </c>
      <c r="F75" s="56"/>
      <c r="G75" s="74"/>
      <c r="H75" s="79"/>
      <c r="I75" s="75"/>
      <c r="J75" s="75"/>
      <c r="K75" s="75"/>
      <c r="L75" s="75"/>
      <c r="M75" s="75"/>
      <c r="N75" s="75"/>
      <c r="O75" s="75"/>
    </row>
    <row r="76" spans="1:15" s="64" customFormat="1" ht="14.25">
      <c r="A76" s="97"/>
      <c r="B76" s="66"/>
      <c r="C76" s="98"/>
      <c r="D76" s="98"/>
      <c r="E76" s="98"/>
      <c r="F76" s="56"/>
      <c r="G76" s="74"/>
      <c r="H76" s="74"/>
      <c r="I76" s="75"/>
      <c r="J76" s="75"/>
      <c r="K76" s="75"/>
      <c r="L76" s="75"/>
      <c r="M76" s="75"/>
      <c r="N76" s="75"/>
      <c r="O76" s="75"/>
    </row>
    <row r="77" spans="1:15" s="64" customFormat="1" ht="14.25">
      <c r="A77" s="97"/>
      <c r="B77" s="76" t="s">
        <v>1404</v>
      </c>
      <c r="C77" s="98"/>
      <c r="D77" s="98"/>
      <c r="E77" s="98"/>
      <c r="F77" s="78"/>
      <c r="G77" s="74"/>
      <c r="H77" s="79"/>
      <c r="I77" s="75"/>
      <c r="J77" s="75"/>
      <c r="K77" s="75"/>
      <c r="L77" s="75"/>
      <c r="M77" s="75"/>
      <c r="N77" s="75"/>
      <c r="O77" s="75"/>
    </row>
    <row r="78" spans="1:15" s="64" customFormat="1" ht="76.5">
      <c r="A78" s="97" t="s">
        <v>1112</v>
      </c>
      <c r="B78" s="66" t="s">
        <v>1405</v>
      </c>
      <c r="C78" s="98"/>
      <c r="D78" s="98"/>
      <c r="E78" s="98"/>
      <c r="F78" s="80"/>
      <c r="G78" s="74"/>
      <c r="H78" s="74"/>
      <c r="I78" s="75"/>
      <c r="J78" s="75"/>
      <c r="K78" s="75"/>
      <c r="L78" s="75"/>
      <c r="M78" s="75"/>
      <c r="N78" s="75"/>
      <c r="O78" s="75"/>
    </row>
    <row r="79" spans="1:15" s="64" customFormat="1" ht="14.25">
      <c r="A79" s="97"/>
      <c r="B79" s="66" t="s">
        <v>1406</v>
      </c>
      <c r="C79" s="98"/>
      <c r="D79" s="98"/>
      <c r="E79" s="98"/>
      <c r="F79" s="80"/>
      <c r="G79" s="74"/>
      <c r="H79" s="79"/>
      <c r="I79" s="75"/>
      <c r="J79" s="75"/>
      <c r="K79" s="75"/>
      <c r="L79" s="75"/>
      <c r="M79" s="75"/>
      <c r="N79" s="75"/>
      <c r="O79" s="75"/>
    </row>
    <row r="80" spans="1:15" s="64" customFormat="1" ht="14.25">
      <c r="A80" s="97"/>
      <c r="B80" s="66" t="s">
        <v>1407</v>
      </c>
      <c r="C80" s="98"/>
      <c r="D80" s="98"/>
      <c r="E80" s="98"/>
      <c r="F80" s="56"/>
      <c r="G80" s="74"/>
      <c r="H80" s="74"/>
      <c r="I80" s="75"/>
      <c r="J80" s="75"/>
      <c r="K80" s="75"/>
      <c r="L80" s="75"/>
      <c r="M80" s="75"/>
      <c r="N80" s="75"/>
      <c r="O80" s="75"/>
    </row>
    <row r="81" spans="1:15" s="64" customFormat="1" ht="14.25">
      <c r="A81" s="97"/>
      <c r="B81" s="66" t="s">
        <v>1099</v>
      </c>
      <c r="C81" s="98">
        <v>68</v>
      </c>
      <c r="D81" s="98"/>
      <c r="E81" s="98">
        <f>SUM(C81*D81)</f>
        <v>0</v>
      </c>
      <c r="F81" s="57"/>
      <c r="G81" s="74"/>
      <c r="H81" s="79"/>
      <c r="I81" s="75"/>
      <c r="J81" s="75"/>
      <c r="K81" s="75"/>
      <c r="L81" s="75"/>
      <c r="M81" s="75"/>
      <c r="N81" s="75"/>
      <c r="O81" s="75"/>
    </row>
    <row r="82" spans="1:13" s="64" customFormat="1" ht="14.25">
      <c r="A82" s="97"/>
      <c r="B82" s="66"/>
      <c r="C82" s="98"/>
      <c r="D82" s="98"/>
      <c r="E82" s="98"/>
      <c r="F82" s="74"/>
      <c r="G82" s="75"/>
      <c r="H82" s="75"/>
      <c r="I82" s="75"/>
      <c r="J82" s="75"/>
      <c r="K82" s="75"/>
      <c r="L82" s="75"/>
      <c r="M82" s="75"/>
    </row>
    <row r="83" spans="1:13" s="64" customFormat="1" ht="51">
      <c r="A83" s="97" t="s">
        <v>1115</v>
      </c>
      <c r="B83" s="66" t="s">
        <v>1408</v>
      </c>
      <c r="C83" s="98"/>
      <c r="D83" s="98"/>
      <c r="E83" s="98"/>
      <c r="F83" s="79"/>
      <c r="G83" s="75"/>
      <c r="H83" s="75"/>
      <c r="I83" s="75"/>
      <c r="J83" s="75"/>
      <c r="K83" s="75"/>
      <c r="L83" s="75"/>
      <c r="M83" s="75"/>
    </row>
    <row r="84" spans="1:13" s="64" customFormat="1" ht="14.25">
      <c r="A84" s="97"/>
      <c r="B84" s="66" t="s">
        <v>1409</v>
      </c>
      <c r="C84" s="98"/>
      <c r="D84" s="98"/>
      <c r="E84" s="98"/>
      <c r="F84" s="74"/>
      <c r="G84" s="75"/>
      <c r="H84" s="75"/>
      <c r="I84" s="75"/>
      <c r="J84" s="75"/>
      <c r="K84" s="75"/>
      <c r="L84" s="75"/>
      <c r="M84" s="75"/>
    </row>
    <row r="85" spans="1:13" s="64" customFormat="1" ht="12.75">
      <c r="A85" s="97"/>
      <c r="B85" s="66" t="s">
        <v>1094</v>
      </c>
      <c r="C85" s="98">
        <v>43</v>
      </c>
      <c r="D85" s="98"/>
      <c r="E85" s="98">
        <f>SUM(C85*D85)</f>
        <v>0</v>
      </c>
      <c r="F85" s="79"/>
      <c r="G85" s="75"/>
      <c r="H85" s="75"/>
      <c r="I85" s="75"/>
      <c r="J85" s="75"/>
      <c r="K85" s="75"/>
      <c r="L85" s="75"/>
      <c r="M85" s="75"/>
    </row>
    <row r="86" spans="1:13" s="64" customFormat="1" ht="14.25">
      <c r="A86" s="97"/>
      <c r="B86" s="66"/>
      <c r="C86" s="98"/>
      <c r="D86" s="98"/>
      <c r="E86" s="98"/>
      <c r="F86" s="74"/>
      <c r="G86" s="75"/>
      <c r="H86" s="75"/>
      <c r="I86" s="75"/>
      <c r="J86" s="75"/>
      <c r="K86" s="75"/>
      <c r="L86" s="75"/>
      <c r="M86" s="75"/>
    </row>
    <row r="87" spans="1:13" s="64" customFormat="1" ht="12.75">
      <c r="A87" s="97"/>
      <c r="B87" s="76" t="s">
        <v>1410</v>
      </c>
      <c r="C87" s="98"/>
      <c r="D87" s="98"/>
      <c r="E87" s="98"/>
      <c r="F87" s="79"/>
      <c r="G87" s="75"/>
      <c r="H87" s="75"/>
      <c r="I87" s="75"/>
      <c r="J87" s="75"/>
      <c r="K87" s="75"/>
      <c r="L87" s="75"/>
      <c r="M87" s="75"/>
    </row>
    <row r="88" spans="1:13" s="64" customFormat="1" ht="51">
      <c r="A88" s="97" t="s">
        <v>1118</v>
      </c>
      <c r="B88" s="66" t="s">
        <v>1411</v>
      </c>
      <c r="C88" s="98"/>
      <c r="D88" s="98"/>
      <c r="E88" s="98"/>
      <c r="F88" s="74"/>
      <c r="G88" s="75"/>
      <c r="H88" s="75"/>
      <c r="I88" s="75"/>
      <c r="J88" s="75"/>
      <c r="K88" s="75"/>
      <c r="L88" s="75"/>
      <c r="M88" s="75"/>
    </row>
    <row r="89" spans="1:13" s="64" customFormat="1" ht="12.75">
      <c r="A89" s="97"/>
      <c r="B89" s="66" t="s">
        <v>1412</v>
      </c>
      <c r="C89" s="98"/>
      <c r="D89" s="98"/>
      <c r="E89" s="98"/>
      <c r="F89" s="79"/>
      <c r="G89" s="75"/>
      <c r="H89" s="75"/>
      <c r="I89" s="75"/>
      <c r="J89" s="75"/>
      <c r="K89" s="75"/>
      <c r="L89" s="75"/>
      <c r="M89" s="75"/>
    </row>
    <row r="90" spans="1:14" s="64" customFormat="1" ht="14.25">
      <c r="A90" s="97"/>
      <c r="B90" s="66" t="s">
        <v>1099</v>
      </c>
      <c r="C90" s="98">
        <v>8.5</v>
      </c>
      <c r="D90" s="98"/>
      <c r="E90" s="98">
        <f>SUM(C90*D90)</f>
        <v>0</v>
      </c>
      <c r="F90" s="72"/>
      <c r="G90" s="74"/>
      <c r="H90" s="75"/>
      <c r="I90" s="75"/>
      <c r="J90" s="75"/>
      <c r="K90" s="75"/>
      <c r="L90" s="75"/>
      <c r="M90" s="75"/>
      <c r="N90" s="75"/>
    </row>
    <row r="91" spans="1:14" s="64" customFormat="1" ht="12.75">
      <c r="A91" s="97"/>
      <c r="B91" s="66"/>
      <c r="C91" s="98"/>
      <c r="D91" s="98"/>
      <c r="E91" s="98"/>
      <c r="F91" s="50"/>
      <c r="G91" s="79"/>
      <c r="H91" s="75"/>
      <c r="I91" s="75"/>
      <c r="J91" s="75"/>
      <c r="K91" s="75"/>
      <c r="L91" s="75"/>
      <c r="M91" s="75"/>
      <c r="N91" s="75"/>
    </row>
    <row r="92" spans="1:13" s="64" customFormat="1" ht="51">
      <c r="A92" s="97" t="s">
        <v>1126</v>
      </c>
      <c r="B92" s="66" t="s">
        <v>1413</v>
      </c>
      <c r="C92" s="98"/>
      <c r="D92" s="98"/>
      <c r="E92" s="98"/>
      <c r="F92" s="74"/>
      <c r="G92" s="75"/>
      <c r="H92" s="75"/>
      <c r="I92" s="75"/>
      <c r="J92" s="75"/>
      <c r="K92" s="75"/>
      <c r="L92" s="75"/>
      <c r="M92" s="75"/>
    </row>
    <row r="93" spans="1:13" s="64" customFormat="1" ht="12.75">
      <c r="A93" s="97"/>
      <c r="B93" s="66" t="s">
        <v>1414</v>
      </c>
      <c r="C93" s="98"/>
      <c r="D93" s="98"/>
      <c r="E93" s="98"/>
      <c r="F93" s="79"/>
      <c r="G93" s="75"/>
      <c r="H93" s="75"/>
      <c r="I93" s="75"/>
      <c r="J93" s="75"/>
      <c r="K93" s="75"/>
      <c r="L93" s="75"/>
      <c r="M93" s="75"/>
    </row>
    <row r="94" spans="1:13" s="64" customFormat="1" ht="12.75">
      <c r="A94" s="97"/>
      <c r="B94" s="66" t="s">
        <v>1099</v>
      </c>
      <c r="C94" s="98">
        <v>8.5</v>
      </c>
      <c r="D94" s="98"/>
      <c r="E94" s="98">
        <f>SUM(C94*D94)</f>
        <v>0</v>
      </c>
      <c r="F94" s="79"/>
      <c r="G94" s="75"/>
      <c r="H94" s="75"/>
      <c r="I94" s="75"/>
      <c r="J94" s="75"/>
      <c r="K94" s="75"/>
      <c r="L94" s="75"/>
      <c r="M94" s="75"/>
    </row>
    <row r="95" spans="1:13" s="64" customFormat="1" ht="15">
      <c r="A95" s="97"/>
      <c r="B95" s="66"/>
      <c r="C95" s="98"/>
      <c r="D95" s="98"/>
      <c r="E95" s="98"/>
      <c r="F95" s="82"/>
      <c r="G95" s="75"/>
      <c r="H95" s="75"/>
      <c r="I95" s="75"/>
      <c r="J95" s="75"/>
      <c r="K95" s="75"/>
      <c r="L95" s="75"/>
      <c r="M95" s="75"/>
    </row>
    <row r="96" spans="1:13" s="64" customFormat="1" ht="38.25">
      <c r="A96" s="97" t="s">
        <v>1128</v>
      </c>
      <c r="B96" s="66" t="s">
        <v>1415</v>
      </c>
      <c r="C96" s="98"/>
      <c r="D96" s="98"/>
      <c r="E96" s="98"/>
      <c r="F96" s="79"/>
      <c r="G96" s="75"/>
      <c r="H96" s="75"/>
      <c r="I96" s="75"/>
      <c r="J96" s="75"/>
      <c r="K96" s="75"/>
      <c r="L96" s="75"/>
      <c r="M96" s="75"/>
    </row>
    <row r="97" spans="1:13" s="64" customFormat="1" ht="12.75">
      <c r="A97" s="97"/>
      <c r="B97" s="66" t="s">
        <v>1094</v>
      </c>
      <c r="C97" s="98">
        <v>2</v>
      </c>
      <c r="D97" s="98"/>
      <c r="E97" s="98">
        <f>SUM(C97*D97)</f>
        <v>0</v>
      </c>
      <c r="F97" s="79"/>
      <c r="G97" s="75"/>
      <c r="H97" s="75"/>
      <c r="I97" s="75"/>
      <c r="J97" s="75"/>
      <c r="K97" s="75"/>
      <c r="L97" s="75"/>
      <c r="M97" s="75"/>
    </row>
    <row r="98" spans="1:13" s="64" customFormat="1" ht="14.25">
      <c r="A98" s="97"/>
      <c r="B98" s="66"/>
      <c r="C98" s="98"/>
      <c r="D98" s="98"/>
      <c r="E98" s="98"/>
      <c r="F98" s="74"/>
      <c r="G98" s="75"/>
      <c r="H98" s="75"/>
      <c r="I98" s="75"/>
      <c r="J98" s="75"/>
      <c r="K98" s="75"/>
      <c r="L98" s="75"/>
      <c r="M98" s="75"/>
    </row>
    <row r="99" spans="1:13" s="64" customFormat="1" ht="76.5">
      <c r="A99" s="97" t="s">
        <v>1132</v>
      </c>
      <c r="B99" s="66" t="s">
        <v>1416</v>
      </c>
      <c r="C99" s="98"/>
      <c r="D99" s="98"/>
      <c r="E99" s="98"/>
      <c r="F99" s="82"/>
      <c r="G99" s="75"/>
      <c r="H99" s="75"/>
      <c r="I99" s="75"/>
      <c r="J99" s="75"/>
      <c r="K99" s="75"/>
      <c r="L99" s="75"/>
      <c r="M99" s="75"/>
    </row>
    <row r="100" spans="1:13" s="64" customFormat="1" ht="12.75">
      <c r="A100" s="97"/>
      <c r="B100" s="66" t="s">
        <v>1417</v>
      </c>
      <c r="C100" s="98"/>
      <c r="D100" s="98"/>
      <c r="E100" s="98"/>
      <c r="F100" s="79"/>
      <c r="G100" s="75"/>
      <c r="H100" s="75"/>
      <c r="I100" s="75"/>
      <c r="J100" s="75"/>
      <c r="K100" s="75"/>
      <c r="L100" s="75"/>
      <c r="M100" s="75"/>
    </row>
    <row r="101" spans="1:13" s="64" customFormat="1" ht="12.75">
      <c r="A101" s="97"/>
      <c r="B101" s="66" t="s">
        <v>1099</v>
      </c>
      <c r="C101" s="98">
        <v>9</v>
      </c>
      <c r="D101" s="98"/>
      <c r="E101" s="98">
        <f>SUM(C101*D101)</f>
        <v>0</v>
      </c>
      <c r="F101" s="79"/>
      <c r="G101" s="75"/>
      <c r="H101" s="75"/>
      <c r="I101" s="75"/>
      <c r="J101" s="75"/>
      <c r="K101" s="75"/>
      <c r="L101" s="75"/>
      <c r="M101" s="75"/>
    </row>
    <row r="102" spans="1:13" s="64" customFormat="1" ht="12.75">
      <c r="A102" s="97"/>
      <c r="B102" s="66"/>
      <c r="C102" s="98"/>
      <c r="D102" s="98"/>
      <c r="E102" s="98"/>
      <c r="F102" s="79"/>
      <c r="G102" s="75"/>
      <c r="H102" s="75"/>
      <c r="I102" s="75"/>
      <c r="J102" s="75"/>
      <c r="K102" s="75"/>
      <c r="L102" s="75"/>
      <c r="M102" s="75"/>
    </row>
    <row r="103" spans="1:13" s="64" customFormat="1" ht="38.25">
      <c r="A103" s="97" t="s">
        <v>1160</v>
      </c>
      <c r="B103" s="66" t="s">
        <v>1418</v>
      </c>
      <c r="C103" s="98"/>
      <c r="D103" s="98"/>
      <c r="E103" s="98"/>
      <c r="F103" s="79"/>
      <c r="G103" s="75"/>
      <c r="H103" s="75"/>
      <c r="I103" s="75"/>
      <c r="J103" s="75"/>
      <c r="K103" s="75"/>
      <c r="L103" s="75"/>
      <c r="M103" s="75"/>
    </row>
    <row r="104" spans="1:13" s="64" customFormat="1" ht="25.5">
      <c r="A104" s="97"/>
      <c r="B104" s="66" t="s">
        <v>1419</v>
      </c>
      <c r="C104" s="98"/>
      <c r="D104" s="98"/>
      <c r="E104" s="98"/>
      <c r="F104" s="79"/>
      <c r="G104" s="75"/>
      <c r="H104" s="75"/>
      <c r="I104" s="75"/>
      <c r="J104" s="75"/>
      <c r="K104" s="75"/>
      <c r="L104" s="75"/>
      <c r="M104" s="75"/>
    </row>
    <row r="105" spans="1:14" s="64" customFormat="1" ht="12.75">
      <c r="A105" s="97"/>
      <c r="B105" s="66" t="s">
        <v>1099</v>
      </c>
      <c r="C105" s="98">
        <v>8.5</v>
      </c>
      <c r="D105" s="98"/>
      <c r="E105" s="98">
        <f>SUM(C105*D105)</f>
        <v>0</v>
      </c>
      <c r="F105" s="67"/>
      <c r="G105" s="79"/>
      <c r="H105" s="75"/>
      <c r="I105" s="75"/>
      <c r="J105" s="75"/>
      <c r="K105" s="75"/>
      <c r="L105" s="75"/>
      <c r="M105" s="75"/>
      <c r="N105" s="75"/>
    </row>
    <row r="106" spans="1:13" s="64" customFormat="1" ht="12.75">
      <c r="A106" s="97"/>
      <c r="B106" s="66"/>
      <c r="C106" s="98"/>
      <c r="D106" s="98"/>
      <c r="E106" s="98"/>
      <c r="F106" s="79"/>
      <c r="G106" s="75"/>
      <c r="H106" s="75"/>
      <c r="I106" s="75"/>
      <c r="J106" s="75"/>
      <c r="K106" s="75"/>
      <c r="L106" s="75"/>
      <c r="M106" s="75"/>
    </row>
    <row r="107" spans="1:13" s="64" customFormat="1" ht="25.5">
      <c r="A107" s="1" t="s">
        <v>1163</v>
      </c>
      <c r="B107" s="66" t="s">
        <v>1420</v>
      </c>
      <c r="C107" s="3"/>
      <c r="D107" s="50"/>
      <c r="E107" s="67"/>
      <c r="F107" s="79"/>
      <c r="G107" s="75"/>
      <c r="H107" s="75"/>
      <c r="I107" s="75"/>
      <c r="J107" s="75"/>
      <c r="K107" s="75"/>
      <c r="L107" s="75"/>
      <c r="M107" s="75"/>
    </row>
    <row r="108" spans="1:14" s="64" customFormat="1" ht="25.5">
      <c r="A108" s="1" t="s">
        <v>1120</v>
      </c>
      <c r="B108" s="66" t="s">
        <v>1421</v>
      </c>
      <c r="C108" s="3"/>
      <c r="D108" s="50"/>
      <c r="E108" s="67"/>
      <c r="F108" s="67"/>
      <c r="G108" s="79"/>
      <c r="H108" s="75"/>
      <c r="I108" s="75"/>
      <c r="J108" s="75"/>
      <c r="K108" s="75"/>
      <c r="L108" s="75"/>
      <c r="M108" s="75"/>
      <c r="N108" s="75"/>
    </row>
    <row r="109" spans="1:13" s="64" customFormat="1" ht="12.75">
      <c r="A109" s="1"/>
      <c r="B109" s="66" t="s">
        <v>1099</v>
      </c>
      <c r="C109" s="3">
        <v>74</v>
      </c>
      <c r="D109" s="50"/>
      <c r="E109" s="98">
        <f>SUM(C109*D109)</f>
        <v>0</v>
      </c>
      <c r="F109" s="79"/>
      <c r="G109" s="75"/>
      <c r="H109" s="75"/>
      <c r="I109" s="75"/>
      <c r="J109" s="75"/>
      <c r="K109" s="75"/>
      <c r="L109" s="75"/>
      <c r="M109" s="75"/>
    </row>
    <row r="110" spans="1:13" s="64" customFormat="1" ht="51">
      <c r="A110" s="97" t="s">
        <v>1122</v>
      </c>
      <c r="B110" s="66" t="s">
        <v>1422</v>
      </c>
      <c r="C110" s="98"/>
      <c r="D110" s="98"/>
      <c r="E110" s="98"/>
      <c r="F110" s="79"/>
      <c r="G110" s="75"/>
      <c r="H110" s="75"/>
      <c r="I110" s="75"/>
      <c r="J110" s="75"/>
      <c r="K110" s="75"/>
      <c r="L110" s="75"/>
      <c r="M110" s="75"/>
    </row>
    <row r="111" spans="1:7" ht="12.75">
      <c r="A111" s="97"/>
      <c r="B111" s="66" t="s">
        <v>1423</v>
      </c>
      <c r="C111" s="98"/>
      <c r="D111" s="98"/>
      <c r="E111" s="98"/>
      <c r="F111" s="67"/>
      <c r="G111" s="46"/>
    </row>
    <row r="112" spans="1:5" ht="12.75">
      <c r="A112" s="97"/>
      <c r="B112" s="66" t="s">
        <v>1099</v>
      </c>
      <c r="C112" s="98">
        <v>29</v>
      </c>
      <c r="D112" s="98"/>
      <c r="E112" s="98">
        <f>SUM(C112*D112)</f>
        <v>0</v>
      </c>
    </row>
    <row r="113" spans="1:5" ht="25.5">
      <c r="A113" s="97"/>
      <c r="B113" s="66" t="s">
        <v>1424</v>
      </c>
      <c r="C113" s="98"/>
      <c r="D113" s="98"/>
      <c r="E113" s="98"/>
    </row>
    <row r="114" spans="1:5" ht="12.75">
      <c r="A114" s="97"/>
      <c r="B114" s="66" t="s">
        <v>1099</v>
      </c>
      <c r="C114" s="98">
        <v>28</v>
      </c>
      <c r="D114" s="98"/>
      <c r="E114" s="98">
        <f>SUM(C114*D114)</f>
        <v>0</v>
      </c>
    </row>
    <row r="115" spans="1:5" ht="12.75">
      <c r="A115" s="97"/>
      <c r="B115" s="66"/>
      <c r="C115" s="98"/>
      <c r="D115" s="98"/>
      <c r="E115" s="98"/>
    </row>
    <row r="116" spans="1:7" ht="25.5">
      <c r="A116" s="1" t="s">
        <v>1167</v>
      </c>
      <c r="B116" s="66" t="s">
        <v>1425</v>
      </c>
      <c r="C116" s="3"/>
      <c r="D116" s="50"/>
      <c r="E116" s="67"/>
      <c r="F116" s="67"/>
      <c r="G116" s="46"/>
    </row>
    <row r="117" spans="1:5" ht="25.5">
      <c r="A117" s="1"/>
      <c r="B117" s="66" t="s">
        <v>1421</v>
      </c>
      <c r="C117" s="3"/>
      <c r="D117" s="50"/>
      <c r="E117" s="67"/>
    </row>
    <row r="118" spans="1:5" ht="12.75">
      <c r="A118" s="1"/>
      <c r="B118" s="66" t="s">
        <v>1099</v>
      </c>
      <c r="C118" s="3">
        <v>65</v>
      </c>
      <c r="D118" s="50"/>
      <c r="E118" s="98">
        <f>SUM(C118*D118)</f>
        <v>0</v>
      </c>
    </row>
    <row r="119" spans="1:7" ht="12.75">
      <c r="A119" s="97"/>
      <c r="B119" s="66"/>
      <c r="C119" s="98"/>
      <c r="D119" s="98"/>
      <c r="E119" s="98"/>
      <c r="F119" s="50"/>
      <c r="G119" s="46"/>
    </row>
    <row r="120" spans="1:5" ht="25.5">
      <c r="A120" s="97" t="s">
        <v>1171</v>
      </c>
      <c r="B120" s="66" t="s">
        <v>1426</v>
      </c>
      <c r="C120" s="98"/>
      <c r="D120" s="98"/>
      <c r="E120" s="50"/>
    </row>
    <row r="121" spans="1:7" ht="76.5">
      <c r="A121" s="97"/>
      <c r="B121" s="66" t="s">
        <v>1427</v>
      </c>
      <c r="C121" s="98"/>
      <c r="D121" s="98"/>
      <c r="E121" s="98"/>
      <c r="F121" s="50"/>
      <c r="G121" s="46"/>
    </row>
    <row r="122" spans="1:5" ht="12.75">
      <c r="A122" s="97"/>
      <c r="B122" s="66" t="s">
        <v>1428</v>
      </c>
      <c r="C122" s="98"/>
      <c r="D122" s="98"/>
      <c r="E122" s="98"/>
    </row>
    <row r="123" spans="1:5" ht="63.75">
      <c r="A123" s="97"/>
      <c r="B123" s="66" t="s">
        <v>1429</v>
      </c>
      <c r="C123" s="98"/>
      <c r="D123" s="98"/>
      <c r="E123" s="50"/>
    </row>
    <row r="124" spans="1:7" ht="12.75">
      <c r="A124" s="97"/>
      <c r="B124" s="66" t="s">
        <v>1430</v>
      </c>
      <c r="C124" s="98"/>
      <c r="D124" s="98"/>
      <c r="E124" s="50"/>
      <c r="F124" s="67"/>
      <c r="G124" s="46"/>
    </row>
    <row r="125" spans="1:5" ht="12.75">
      <c r="A125" s="97"/>
      <c r="B125" s="66" t="s">
        <v>1099</v>
      </c>
      <c r="C125" s="98">
        <v>47</v>
      </c>
      <c r="D125" s="105"/>
      <c r="E125" s="98">
        <f>SUM(C125*D125)</f>
        <v>0</v>
      </c>
    </row>
    <row r="126" spans="1:5" ht="12.75">
      <c r="A126" s="97"/>
      <c r="B126" s="66"/>
      <c r="C126" s="98"/>
      <c r="D126" s="98"/>
      <c r="E126" s="106"/>
    </row>
    <row r="127" spans="1:5" ht="12.75">
      <c r="A127" s="97"/>
      <c r="B127" s="69"/>
      <c r="C127" s="107"/>
      <c r="D127" s="107"/>
      <c r="E127" s="107"/>
    </row>
    <row r="128" spans="1:7" ht="12.75">
      <c r="A128" s="97"/>
      <c r="B128" s="66" t="s">
        <v>1371</v>
      </c>
      <c r="C128" s="98"/>
      <c r="D128" s="98"/>
      <c r="E128" s="98">
        <f>SUM(E41:E127)</f>
        <v>0</v>
      </c>
      <c r="F128" s="67"/>
      <c r="G128" s="46"/>
    </row>
    <row r="129" spans="1:5" ht="12.75">
      <c r="A129" s="97"/>
      <c r="B129" s="66"/>
      <c r="C129" s="98"/>
      <c r="D129" s="98"/>
      <c r="E129" s="98"/>
    </row>
    <row r="130" spans="1:5" ht="12.75">
      <c r="A130" s="97"/>
      <c r="B130" s="66"/>
      <c r="C130" s="98"/>
      <c r="D130" s="98"/>
      <c r="E130" s="98"/>
    </row>
    <row r="131" spans="1:5" ht="12.75">
      <c r="A131" s="93"/>
      <c r="B131" s="13" t="s">
        <v>1431</v>
      </c>
      <c r="C131" s="94"/>
      <c r="D131" s="94"/>
      <c r="E131" s="108"/>
    </row>
    <row r="132" spans="1:7" ht="12.75">
      <c r="A132" s="93"/>
      <c r="B132" s="13"/>
      <c r="C132" s="94"/>
      <c r="D132" s="94"/>
      <c r="E132" s="108"/>
      <c r="F132" s="67"/>
      <c r="G132" s="46"/>
    </row>
    <row r="133" spans="1:5" ht="25.5">
      <c r="A133" s="97"/>
      <c r="B133" s="66" t="s">
        <v>1432</v>
      </c>
      <c r="C133" s="94"/>
      <c r="D133" s="94"/>
      <c r="E133" s="108"/>
    </row>
    <row r="134" spans="1:5" ht="25.5">
      <c r="A134" s="97"/>
      <c r="B134" s="66" t="s">
        <v>1433</v>
      </c>
      <c r="C134" s="94"/>
      <c r="D134" s="94"/>
      <c r="E134" s="108"/>
    </row>
    <row r="135" spans="1:5" ht="12.75">
      <c r="A135" s="97"/>
      <c r="B135" s="66"/>
      <c r="C135" s="94"/>
      <c r="D135" s="94"/>
      <c r="E135" s="108"/>
    </row>
    <row r="136" spans="1:7" ht="12.75">
      <c r="A136" s="97"/>
      <c r="B136" s="76" t="s">
        <v>1434</v>
      </c>
      <c r="C136" s="94"/>
      <c r="D136" s="94"/>
      <c r="E136" s="108"/>
      <c r="F136" s="67"/>
      <c r="G136" s="46"/>
    </row>
    <row r="137" spans="1:5" ht="51">
      <c r="A137" s="97" t="s">
        <v>1082</v>
      </c>
      <c r="B137" s="66" t="s">
        <v>1435</v>
      </c>
      <c r="C137" s="94"/>
      <c r="D137" s="94"/>
      <c r="E137" s="108"/>
    </row>
    <row r="138" spans="1:7" ht="25.5">
      <c r="A138" s="97"/>
      <c r="B138" s="66" t="s">
        <v>1436</v>
      </c>
      <c r="C138" s="94"/>
      <c r="D138" s="94"/>
      <c r="E138" s="108"/>
      <c r="F138" s="67"/>
      <c r="G138" s="46"/>
    </row>
    <row r="139" spans="1:5" ht="25.5">
      <c r="A139" s="97"/>
      <c r="B139" s="66" t="s">
        <v>1437</v>
      </c>
      <c r="C139" s="94"/>
      <c r="D139" s="94"/>
      <c r="E139" s="108"/>
    </row>
    <row r="140" spans="1:7" ht="25.5">
      <c r="A140" s="97"/>
      <c r="B140" s="66" t="s">
        <v>1438</v>
      </c>
      <c r="C140" s="94"/>
      <c r="D140" s="94"/>
      <c r="E140" s="108"/>
      <c r="F140" s="67"/>
      <c r="G140" s="46"/>
    </row>
    <row r="141" spans="1:5" ht="12.75">
      <c r="A141" s="97"/>
      <c r="B141" s="66" t="s">
        <v>1439</v>
      </c>
      <c r="C141" s="94"/>
      <c r="D141" s="94"/>
      <c r="E141" s="108"/>
    </row>
    <row r="142" spans="1:5" ht="12.75">
      <c r="A142" s="97"/>
      <c r="B142" s="66" t="s">
        <v>1099</v>
      </c>
      <c r="C142" s="98">
        <v>248</v>
      </c>
      <c r="D142" s="98"/>
      <c r="E142" s="98">
        <f>SUM(C142*D142)</f>
        <v>0</v>
      </c>
    </row>
    <row r="143" spans="1:7" ht="12.75">
      <c r="A143" s="97"/>
      <c r="B143" s="66"/>
      <c r="C143" s="94"/>
      <c r="D143" s="94"/>
      <c r="E143" s="108"/>
      <c r="F143" s="67"/>
      <c r="G143" s="46"/>
    </row>
    <row r="144" spans="1:5" ht="25.5">
      <c r="A144" s="97" t="s">
        <v>1095</v>
      </c>
      <c r="B144" s="66" t="s">
        <v>1440</v>
      </c>
      <c r="C144" s="94"/>
      <c r="D144" s="94"/>
      <c r="E144" s="108"/>
    </row>
    <row r="145" spans="1:5" ht="12.75">
      <c r="A145" s="97"/>
      <c r="B145" s="66" t="s">
        <v>1094</v>
      </c>
      <c r="C145" s="98">
        <v>32</v>
      </c>
      <c r="D145" s="98"/>
      <c r="E145" s="98">
        <f>SUM(C145*D145)</f>
        <v>0</v>
      </c>
    </row>
    <row r="146" spans="1:5" ht="12.75">
      <c r="A146" s="97"/>
      <c r="B146" s="66"/>
      <c r="C146" s="98"/>
      <c r="D146" s="94"/>
      <c r="E146" s="108"/>
    </row>
    <row r="147" spans="1:5" ht="25.5">
      <c r="A147" s="97" t="s">
        <v>1097</v>
      </c>
      <c r="B147" s="66" t="s">
        <v>1441</v>
      </c>
      <c r="C147" s="98"/>
      <c r="D147" s="94"/>
      <c r="E147" s="108"/>
    </row>
    <row r="148" spans="1:5" ht="12.75">
      <c r="A148" s="97"/>
      <c r="B148" s="66" t="s">
        <v>1094</v>
      </c>
      <c r="C148" s="98">
        <v>97</v>
      </c>
      <c r="D148" s="98"/>
      <c r="E148" s="98">
        <f>SUM(C148*D148)</f>
        <v>0</v>
      </c>
    </row>
    <row r="149" spans="1:5" ht="12.75">
      <c r="A149" s="97"/>
      <c r="B149" s="66"/>
      <c r="C149" s="94"/>
      <c r="D149" s="94"/>
      <c r="E149" s="108"/>
    </row>
    <row r="150" spans="1:5" ht="63.75">
      <c r="A150" s="97" t="s">
        <v>1100</v>
      </c>
      <c r="B150" s="66" t="s">
        <v>1442</v>
      </c>
      <c r="C150" s="94"/>
      <c r="D150" s="94"/>
      <c r="E150" s="108"/>
    </row>
    <row r="151" spans="1:7" ht="25.5">
      <c r="A151" s="97" t="s">
        <v>1120</v>
      </c>
      <c r="B151" s="66" t="s">
        <v>1443</v>
      </c>
      <c r="C151" s="94"/>
      <c r="D151" s="94"/>
      <c r="E151" s="108"/>
      <c r="F151" s="67"/>
      <c r="G151" s="46"/>
    </row>
    <row r="152" spans="1:7" ht="12.75">
      <c r="A152" s="97"/>
      <c r="B152" s="66" t="s">
        <v>1094</v>
      </c>
      <c r="C152" s="98">
        <v>58</v>
      </c>
      <c r="D152" s="98"/>
      <c r="E152" s="98">
        <f>SUM(C152*D152)</f>
        <v>0</v>
      </c>
      <c r="F152" s="49"/>
      <c r="G152" s="46"/>
    </row>
    <row r="153" spans="1:7" ht="38.25">
      <c r="A153" s="97" t="s">
        <v>1122</v>
      </c>
      <c r="B153" s="66" t="s">
        <v>1444</v>
      </c>
      <c r="C153" s="98"/>
      <c r="D153" s="94"/>
      <c r="E153" s="108"/>
      <c r="F153" s="50"/>
      <c r="G153" s="46"/>
    </row>
    <row r="154" spans="1:5" ht="12.75">
      <c r="A154" s="97"/>
      <c r="B154" s="66" t="s">
        <v>1094</v>
      </c>
      <c r="C154" s="98">
        <v>58</v>
      </c>
      <c r="D154" s="98"/>
      <c r="E154" s="98">
        <f>SUM(C154*D154)</f>
        <v>0</v>
      </c>
    </row>
    <row r="155" spans="1:5" ht="25.5">
      <c r="A155" s="97" t="s">
        <v>1124</v>
      </c>
      <c r="B155" s="66" t="s">
        <v>1445</v>
      </c>
      <c r="C155" s="94"/>
      <c r="D155" s="94"/>
      <c r="E155" s="108"/>
    </row>
    <row r="156" spans="1:5" ht="12.75">
      <c r="A156" s="97"/>
      <c r="B156" s="66" t="s">
        <v>1094</v>
      </c>
      <c r="C156" s="98">
        <v>23.4</v>
      </c>
      <c r="D156" s="98"/>
      <c r="E156" s="98">
        <f>SUM(C156*D156)</f>
        <v>0</v>
      </c>
    </row>
    <row r="157" spans="1:5" ht="25.5">
      <c r="A157" s="97" t="s">
        <v>1196</v>
      </c>
      <c r="B157" s="66" t="s">
        <v>1446</v>
      </c>
      <c r="C157" s="98"/>
      <c r="D157" s="94"/>
      <c r="E157" s="108"/>
    </row>
    <row r="158" spans="1:5" ht="12.75">
      <c r="A158" s="97"/>
      <c r="B158" s="66" t="s">
        <v>1094</v>
      </c>
      <c r="C158" s="98">
        <v>23.4</v>
      </c>
      <c r="D158" s="98"/>
      <c r="E158" s="98">
        <f>SUM(C158*D158)</f>
        <v>0</v>
      </c>
    </row>
    <row r="159" spans="1:5" ht="12.75">
      <c r="A159" s="97"/>
      <c r="B159" s="66"/>
      <c r="C159" s="98"/>
      <c r="D159" s="94"/>
      <c r="E159" s="108"/>
    </row>
    <row r="160" spans="1:5" ht="38.25">
      <c r="A160" s="97" t="s">
        <v>1447</v>
      </c>
      <c r="B160" s="66" t="s">
        <v>1448</v>
      </c>
      <c r="C160" s="94"/>
      <c r="D160" s="94"/>
      <c r="E160" s="108"/>
    </row>
    <row r="161" spans="1:5" ht="12.75">
      <c r="A161" s="97"/>
      <c r="B161" s="66" t="s">
        <v>1094</v>
      </c>
      <c r="C161" s="98">
        <v>12.2</v>
      </c>
      <c r="D161" s="98"/>
      <c r="E161" s="98">
        <f>SUM(C161*D161)</f>
        <v>0</v>
      </c>
    </row>
    <row r="162" spans="1:5" ht="12.75">
      <c r="A162" s="97"/>
      <c r="B162" s="66"/>
      <c r="C162" s="94"/>
      <c r="D162" s="94"/>
      <c r="E162" s="108"/>
    </row>
    <row r="163" spans="1:5" ht="76.5">
      <c r="A163" s="97" t="s">
        <v>1449</v>
      </c>
      <c r="B163" s="66" t="s">
        <v>1450</v>
      </c>
      <c r="C163" s="94"/>
      <c r="D163" s="94"/>
      <c r="E163" s="108"/>
    </row>
    <row r="164" spans="1:5" ht="12.75">
      <c r="A164" s="97"/>
      <c r="B164" s="66" t="s">
        <v>1094</v>
      </c>
      <c r="C164" s="98">
        <v>12</v>
      </c>
      <c r="D164" s="98"/>
      <c r="E164" s="98">
        <f>SUM(C164*D164)</f>
        <v>0</v>
      </c>
    </row>
    <row r="165" spans="1:5" ht="12.75">
      <c r="A165" s="97"/>
      <c r="B165" s="66"/>
      <c r="C165" s="94"/>
      <c r="D165" s="94"/>
      <c r="E165" s="108"/>
    </row>
    <row r="166" spans="1:5" ht="38.25">
      <c r="A166" s="97" t="s">
        <v>1449</v>
      </c>
      <c r="B166" s="66" t="s">
        <v>1451</v>
      </c>
      <c r="C166" s="94"/>
      <c r="D166" s="94"/>
      <c r="E166" s="108"/>
    </row>
    <row r="167" spans="1:5" ht="12.75">
      <c r="A167" s="97"/>
      <c r="B167" s="66" t="s">
        <v>1452</v>
      </c>
      <c r="C167" s="94"/>
      <c r="D167" s="94"/>
      <c r="E167" s="108"/>
    </row>
    <row r="168" spans="1:5" ht="12.75">
      <c r="A168" s="97"/>
      <c r="B168" s="66" t="s">
        <v>1094</v>
      </c>
      <c r="C168" s="98">
        <v>4</v>
      </c>
      <c r="D168" s="98"/>
      <c r="E168" s="98">
        <f>SUM(C168*D168)</f>
        <v>0</v>
      </c>
    </row>
    <row r="169" spans="1:5" ht="12.75">
      <c r="A169" s="97"/>
      <c r="B169" s="66"/>
      <c r="C169" s="94"/>
      <c r="D169" s="94"/>
      <c r="E169" s="108"/>
    </row>
    <row r="170" spans="1:5" ht="51">
      <c r="A170" s="97" t="s">
        <v>1105</v>
      </c>
      <c r="B170" s="66" t="s">
        <v>1453</v>
      </c>
      <c r="C170" s="94"/>
      <c r="D170" s="94"/>
      <c r="E170" s="108"/>
    </row>
    <row r="171" spans="1:5" ht="25.5">
      <c r="A171" s="97"/>
      <c r="B171" s="66" t="s">
        <v>1454</v>
      </c>
      <c r="C171" s="94"/>
      <c r="D171" s="94"/>
      <c r="E171" s="108"/>
    </row>
    <row r="172" spans="1:5" ht="12.75">
      <c r="A172" s="97"/>
      <c r="B172" s="66" t="s">
        <v>1094</v>
      </c>
      <c r="C172" s="98">
        <v>58</v>
      </c>
      <c r="D172" s="98"/>
      <c r="E172" s="98">
        <f>SUM(C172*D172)</f>
        <v>0</v>
      </c>
    </row>
    <row r="173" spans="1:5" ht="12.75">
      <c r="A173" s="97"/>
      <c r="B173" s="66"/>
      <c r="C173" s="94"/>
      <c r="D173" s="94"/>
      <c r="E173" s="108"/>
    </row>
    <row r="174" spans="1:5" ht="12.75">
      <c r="A174" s="97" t="s">
        <v>1108</v>
      </c>
      <c r="B174" s="66" t="s">
        <v>1455</v>
      </c>
      <c r="C174" s="94"/>
      <c r="D174" s="94"/>
      <c r="E174" s="108"/>
    </row>
    <row r="175" spans="1:5" ht="12.75">
      <c r="A175" s="97"/>
      <c r="B175" s="66" t="s">
        <v>1456</v>
      </c>
      <c r="C175" s="94"/>
      <c r="D175" s="94"/>
      <c r="E175" s="108"/>
    </row>
    <row r="176" spans="1:5" ht="12.75">
      <c r="A176" s="97"/>
      <c r="B176" s="66" t="s">
        <v>1107</v>
      </c>
      <c r="C176" s="98">
        <v>2</v>
      </c>
      <c r="D176" s="98"/>
      <c r="E176" s="98">
        <f>SUM(C176*D176)</f>
        <v>0</v>
      </c>
    </row>
    <row r="177" spans="1:5" ht="12.75">
      <c r="A177" s="97"/>
      <c r="B177" s="66" t="s">
        <v>1457</v>
      </c>
      <c r="C177" s="94"/>
      <c r="D177" s="94"/>
      <c r="E177" s="108"/>
    </row>
    <row r="178" spans="1:5" ht="12.75">
      <c r="A178" s="97"/>
      <c r="B178" s="66" t="s">
        <v>1107</v>
      </c>
      <c r="C178" s="98">
        <v>4</v>
      </c>
      <c r="D178" s="98"/>
      <c r="E178" s="98">
        <f>SUM(C178*D178)</f>
        <v>0</v>
      </c>
    </row>
    <row r="179" spans="1:5" ht="12.75">
      <c r="A179" s="97"/>
      <c r="B179" s="66"/>
      <c r="C179" s="94"/>
      <c r="D179" s="94"/>
      <c r="E179" s="108"/>
    </row>
    <row r="180" spans="1:5" ht="38.25">
      <c r="A180" s="97" t="s">
        <v>1110</v>
      </c>
      <c r="B180" s="66" t="s">
        <v>1458</v>
      </c>
      <c r="C180" s="94"/>
      <c r="D180" s="94"/>
      <c r="E180" s="108"/>
    </row>
    <row r="181" spans="1:5" ht="12.75">
      <c r="A181" s="97"/>
      <c r="B181" s="66" t="s">
        <v>1459</v>
      </c>
      <c r="C181" s="94"/>
      <c r="D181" s="94"/>
      <c r="E181" s="108"/>
    </row>
    <row r="182" spans="1:5" ht="12.75">
      <c r="A182" s="97"/>
      <c r="B182" s="66" t="s">
        <v>1094</v>
      </c>
      <c r="C182" s="98">
        <v>9</v>
      </c>
      <c r="D182" s="98"/>
      <c r="E182" s="98">
        <f>SUM(C182*D182)</f>
        <v>0</v>
      </c>
    </row>
    <row r="183" spans="1:5" ht="12.75">
      <c r="A183" s="97"/>
      <c r="B183" s="66" t="s">
        <v>1460</v>
      </c>
      <c r="C183" s="94"/>
      <c r="D183" s="94"/>
      <c r="E183" s="108"/>
    </row>
    <row r="184" spans="1:5" ht="12.75">
      <c r="A184" s="97"/>
      <c r="B184" s="66" t="s">
        <v>1094</v>
      </c>
      <c r="C184" s="98">
        <v>8</v>
      </c>
      <c r="D184" s="98"/>
      <c r="E184" s="98">
        <f>SUM(C184*D184)</f>
        <v>0</v>
      </c>
    </row>
    <row r="185" spans="1:5" ht="12.75">
      <c r="A185" s="93"/>
      <c r="B185" s="66"/>
      <c r="C185" s="94"/>
      <c r="D185" s="94"/>
      <c r="E185" s="108"/>
    </row>
    <row r="186" spans="1:5" ht="51">
      <c r="A186" s="97" t="s">
        <v>1112</v>
      </c>
      <c r="B186" s="66" t="s">
        <v>1461</v>
      </c>
      <c r="C186" s="94"/>
      <c r="D186" s="94"/>
      <c r="E186" s="108"/>
    </row>
    <row r="187" spans="1:5" ht="12.75">
      <c r="A187" s="93"/>
      <c r="B187" s="66" t="s">
        <v>1107</v>
      </c>
      <c r="C187" s="98">
        <v>2</v>
      </c>
      <c r="D187" s="98"/>
      <c r="E187" s="98">
        <f>SUM(C187*D187)</f>
        <v>0</v>
      </c>
    </row>
    <row r="188" spans="1:5" ht="12.75">
      <c r="A188" s="93"/>
      <c r="B188" s="66"/>
      <c r="C188" s="94"/>
      <c r="D188" s="94"/>
      <c r="E188" s="108"/>
    </row>
    <row r="189" spans="1:5" ht="25.5">
      <c r="A189" s="97" t="s">
        <v>1115</v>
      </c>
      <c r="B189" s="66" t="s">
        <v>1462</v>
      </c>
      <c r="C189" s="94"/>
      <c r="D189" s="94"/>
      <c r="E189" s="108"/>
    </row>
    <row r="190" spans="1:5" ht="12.75">
      <c r="A190" s="93"/>
      <c r="B190" s="66" t="s">
        <v>1107</v>
      </c>
      <c r="C190" s="98">
        <v>2</v>
      </c>
      <c r="D190" s="98"/>
      <c r="E190" s="98">
        <f>SUM(C190*D190)</f>
        <v>0</v>
      </c>
    </row>
    <row r="191" spans="1:5" ht="12.75">
      <c r="A191" s="93"/>
      <c r="B191" s="66"/>
      <c r="C191" s="98"/>
      <c r="D191" s="94"/>
      <c r="E191" s="108"/>
    </row>
    <row r="192" spans="1:5" ht="76.5">
      <c r="A192" s="97" t="s">
        <v>1118</v>
      </c>
      <c r="B192" s="66" t="s">
        <v>1463</v>
      </c>
      <c r="C192" s="98"/>
      <c r="D192" s="98"/>
      <c r="E192" s="98"/>
    </row>
    <row r="193" spans="1:5" ht="12.75">
      <c r="A193" s="97"/>
      <c r="B193" s="66" t="s">
        <v>1464</v>
      </c>
      <c r="C193" s="98"/>
      <c r="D193" s="98"/>
      <c r="E193" s="98"/>
    </row>
    <row r="194" spans="1:5" ht="12.75">
      <c r="A194" s="97"/>
      <c r="B194" s="66" t="s">
        <v>1107</v>
      </c>
      <c r="C194" s="98">
        <v>8</v>
      </c>
      <c r="D194" s="98"/>
      <c r="E194" s="98">
        <f>SUM(C194*D194)</f>
        <v>0</v>
      </c>
    </row>
    <row r="195" spans="1:5" ht="12.75">
      <c r="A195" s="93"/>
      <c r="B195" s="66"/>
      <c r="C195" s="98"/>
      <c r="D195" s="94"/>
      <c r="E195" s="108"/>
    </row>
    <row r="196" spans="1:5" ht="12.75">
      <c r="A196" s="93"/>
      <c r="B196" s="76" t="s">
        <v>1465</v>
      </c>
      <c r="C196" s="94"/>
      <c r="D196" s="94"/>
      <c r="E196" s="108"/>
    </row>
    <row r="197" spans="1:5" ht="25.5">
      <c r="A197" s="97" t="s">
        <v>1126</v>
      </c>
      <c r="B197" s="66" t="s">
        <v>1466</v>
      </c>
      <c r="C197" s="94"/>
      <c r="D197" s="94"/>
      <c r="E197" s="94"/>
    </row>
    <row r="198" spans="1:5" ht="51">
      <c r="A198" s="93"/>
      <c r="B198" s="66" t="s">
        <v>1467</v>
      </c>
      <c r="C198" s="94"/>
      <c r="D198" s="94"/>
      <c r="E198" s="94"/>
    </row>
    <row r="199" spans="1:5" ht="25.5">
      <c r="A199" s="93"/>
      <c r="B199" s="66" t="s">
        <v>1468</v>
      </c>
      <c r="C199" s="94"/>
      <c r="D199" s="94"/>
      <c r="E199" s="94"/>
    </row>
    <row r="200" spans="1:5" ht="25.5">
      <c r="A200" s="93"/>
      <c r="B200" s="66" t="s">
        <v>1469</v>
      </c>
      <c r="C200" s="94"/>
      <c r="D200" s="94"/>
      <c r="E200" s="94"/>
    </row>
    <row r="201" spans="1:5" ht="12.75">
      <c r="A201" s="93"/>
      <c r="B201" s="66" t="s">
        <v>1099</v>
      </c>
      <c r="C201" s="98">
        <v>75</v>
      </c>
      <c r="D201" s="98"/>
      <c r="E201" s="98">
        <f>SUM(C201*D201)</f>
        <v>0</v>
      </c>
    </row>
    <row r="202" spans="1:5" ht="12.75">
      <c r="A202" s="93"/>
      <c r="B202" s="66"/>
      <c r="C202" s="98"/>
      <c r="D202" s="94"/>
      <c r="E202" s="94"/>
    </row>
    <row r="203" spans="1:5" ht="51">
      <c r="A203" s="97" t="s">
        <v>1128</v>
      </c>
      <c r="B203" s="66" t="s">
        <v>1470</v>
      </c>
      <c r="C203" s="98"/>
      <c r="D203" s="98"/>
      <c r="E203" s="98"/>
    </row>
    <row r="204" spans="1:5" ht="12.75">
      <c r="A204" s="97" t="s">
        <v>1120</v>
      </c>
      <c r="B204" s="66" t="s">
        <v>1471</v>
      </c>
      <c r="C204" s="98"/>
      <c r="D204" s="98"/>
      <c r="E204" s="98"/>
    </row>
    <row r="205" spans="1:5" ht="12.75">
      <c r="A205" s="97"/>
      <c r="B205" s="66" t="s">
        <v>1094</v>
      </c>
      <c r="C205" s="98">
        <v>32</v>
      </c>
      <c r="D205" s="98"/>
      <c r="E205" s="98">
        <f>SUM(C205*D205)</f>
        <v>0</v>
      </c>
    </row>
    <row r="206" spans="1:5" ht="12.75">
      <c r="A206" s="97" t="s">
        <v>1122</v>
      </c>
      <c r="B206" s="66" t="s">
        <v>1472</v>
      </c>
      <c r="C206" s="98"/>
      <c r="D206" s="98"/>
      <c r="E206" s="98"/>
    </row>
    <row r="207" spans="1:5" ht="12.75">
      <c r="A207" s="97"/>
      <c r="B207" s="66" t="s">
        <v>1094</v>
      </c>
      <c r="C207" s="98">
        <v>44</v>
      </c>
      <c r="D207" s="98"/>
      <c r="E207" s="98">
        <f>SUM(C207*D207)</f>
        <v>0</v>
      </c>
    </row>
    <row r="208" spans="1:5" ht="38.25">
      <c r="A208" s="97" t="s">
        <v>1132</v>
      </c>
      <c r="B208" s="66" t="s">
        <v>1473</v>
      </c>
      <c r="C208" s="98"/>
      <c r="D208" s="98"/>
      <c r="E208" s="98"/>
    </row>
    <row r="209" spans="1:5" ht="12.75">
      <c r="A209" s="97"/>
      <c r="B209" s="66" t="s">
        <v>1474</v>
      </c>
      <c r="C209" s="98"/>
      <c r="D209" s="98"/>
      <c r="E209" s="98"/>
    </row>
    <row r="210" spans="1:5" ht="12.75">
      <c r="A210" s="97"/>
      <c r="B210" s="66" t="s">
        <v>1094</v>
      </c>
      <c r="C210" s="98">
        <v>30</v>
      </c>
      <c r="D210" s="98"/>
      <c r="E210" s="98">
        <f>SUM(C210*D210)</f>
        <v>0</v>
      </c>
    </row>
    <row r="211" spans="1:5" ht="12.75">
      <c r="A211" s="97"/>
      <c r="B211" s="66"/>
      <c r="C211" s="98"/>
      <c r="D211" s="98"/>
      <c r="E211" s="98"/>
    </row>
    <row r="212" spans="1:5" ht="12.75">
      <c r="A212" s="97" t="s">
        <v>1160</v>
      </c>
      <c r="B212" s="66" t="s">
        <v>1475</v>
      </c>
      <c r="C212" s="98"/>
      <c r="D212" s="98"/>
      <c r="E212" s="98"/>
    </row>
    <row r="213" spans="1:5" ht="12.75">
      <c r="A213" s="97"/>
      <c r="B213" s="66" t="s">
        <v>1476</v>
      </c>
      <c r="C213" s="98"/>
      <c r="D213" s="98"/>
      <c r="E213" s="98"/>
    </row>
    <row r="214" spans="1:5" ht="12.75">
      <c r="A214" s="97"/>
      <c r="B214" s="66" t="s">
        <v>1107</v>
      </c>
      <c r="C214" s="98">
        <v>3</v>
      </c>
      <c r="D214" s="98"/>
      <c r="E214" s="98">
        <f>SUM(C214*D214)</f>
        <v>0</v>
      </c>
    </row>
    <row r="215" spans="1:5" ht="12.75">
      <c r="A215" s="97"/>
      <c r="B215" s="66"/>
      <c r="C215" s="98"/>
      <c r="D215" s="98"/>
      <c r="E215" s="105"/>
    </row>
    <row r="216" spans="1:5" ht="38.25">
      <c r="A216" s="97" t="s">
        <v>1163</v>
      </c>
      <c r="B216" s="66" t="s">
        <v>1477</v>
      </c>
      <c r="C216" s="98"/>
      <c r="D216" s="98"/>
      <c r="E216" s="98"/>
    </row>
    <row r="217" spans="1:5" ht="12.75">
      <c r="A217" s="97"/>
      <c r="B217" s="66" t="s">
        <v>1478</v>
      </c>
      <c r="C217" s="98"/>
      <c r="D217" s="98"/>
      <c r="E217" s="98"/>
    </row>
    <row r="218" spans="1:5" ht="12.75">
      <c r="A218" s="97"/>
      <c r="B218" s="66" t="s">
        <v>1094</v>
      </c>
      <c r="C218" s="98">
        <v>9</v>
      </c>
      <c r="D218" s="98"/>
      <c r="E218" s="98">
        <f>SUM(C218*D218)</f>
        <v>0</v>
      </c>
    </row>
    <row r="219" spans="1:5" ht="12.75">
      <c r="A219" s="93"/>
      <c r="B219" s="66"/>
      <c r="C219" s="94"/>
      <c r="D219" s="94"/>
      <c r="E219" s="108"/>
    </row>
    <row r="220" spans="1:5" ht="12.75">
      <c r="A220" s="93"/>
      <c r="B220" s="76" t="s">
        <v>1479</v>
      </c>
      <c r="C220" s="94"/>
      <c r="D220" s="94"/>
      <c r="E220" s="94"/>
    </row>
    <row r="221" spans="1:5" ht="25.5">
      <c r="A221" s="97" t="s">
        <v>1167</v>
      </c>
      <c r="B221" s="66" t="s">
        <v>1466</v>
      </c>
      <c r="C221" s="94"/>
      <c r="D221" s="94"/>
      <c r="E221" s="94"/>
    </row>
    <row r="222" spans="1:5" ht="51">
      <c r="A222" s="93"/>
      <c r="B222" s="66" t="s">
        <v>1467</v>
      </c>
      <c r="C222" s="94"/>
      <c r="D222" s="94"/>
      <c r="E222" s="94"/>
    </row>
    <row r="223" spans="1:5" ht="25.5">
      <c r="A223" s="93"/>
      <c r="B223" s="66" t="s">
        <v>1480</v>
      </c>
      <c r="C223" s="94"/>
      <c r="D223" s="94"/>
      <c r="E223" s="94"/>
    </row>
    <row r="224" spans="1:5" ht="25.5">
      <c r="A224" s="93"/>
      <c r="B224" s="66" t="s">
        <v>1469</v>
      </c>
      <c r="C224" s="94"/>
      <c r="D224" s="94"/>
      <c r="E224" s="94"/>
    </row>
    <row r="225" spans="1:5" ht="12.75">
      <c r="A225" s="93"/>
      <c r="B225" s="66" t="s">
        <v>1481</v>
      </c>
      <c r="C225" s="94"/>
      <c r="D225" s="94"/>
      <c r="E225" s="94"/>
    </row>
    <row r="226" spans="1:5" ht="12.75">
      <c r="A226" s="93"/>
      <c r="B226" s="66" t="s">
        <v>1099</v>
      </c>
      <c r="C226" s="98">
        <v>11</v>
      </c>
      <c r="D226" s="98"/>
      <c r="E226" s="98">
        <f>SUM(C226*D226)</f>
        <v>0</v>
      </c>
    </row>
    <row r="227" spans="1:5" ht="12.75">
      <c r="A227" s="93"/>
      <c r="B227" s="66"/>
      <c r="C227" s="98"/>
      <c r="D227" s="94"/>
      <c r="E227" s="94"/>
    </row>
    <row r="228" spans="1:5" ht="51">
      <c r="A228" s="97" t="s">
        <v>1171</v>
      </c>
      <c r="B228" s="66" t="s">
        <v>1482</v>
      </c>
      <c r="C228" s="98"/>
      <c r="D228" s="98"/>
      <c r="E228" s="98"/>
    </row>
    <row r="229" spans="1:5" ht="12.75">
      <c r="A229" s="97"/>
      <c r="B229" s="66" t="s">
        <v>1483</v>
      </c>
      <c r="C229" s="98"/>
      <c r="D229" s="98"/>
      <c r="E229" s="98"/>
    </row>
    <row r="230" spans="1:5" ht="12.75">
      <c r="A230" s="97"/>
      <c r="B230" s="66" t="s">
        <v>1094</v>
      </c>
      <c r="C230" s="98">
        <v>13</v>
      </c>
      <c r="D230" s="98"/>
      <c r="E230" s="98">
        <f>SUM(C230*D230)</f>
        <v>0</v>
      </c>
    </row>
    <row r="231" spans="1:5" ht="38.25">
      <c r="A231" s="97" t="s">
        <v>1234</v>
      </c>
      <c r="B231" s="66" t="s">
        <v>1484</v>
      </c>
      <c r="C231" s="98"/>
      <c r="D231" s="98"/>
      <c r="E231" s="105"/>
    </row>
    <row r="232" spans="1:5" ht="12.75">
      <c r="A232" s="97"/>
      <c r="B232" s="66" t="s">
        <v>1107</v>
      </c>
      <c r="C232" s="98">
        <v>1</v>
      </c>
      <c r="D232" s="98"/>
      <c r="E232" s="98">
        <f>SUM(C232*D232)</f>
        <v>0</v>
      </c>
    </row>
    <row r="233" spans="1:5" ht="12.75">
      <c r="A233" s="97"/>
      <c r="B233" s="66"/>
      <c r="C233" s="98"/>
      <c r="D233" s="98"/>
      <c r="E233" s="98"/>
    </row>
    <row r="234" spans="1:5" ht="38.25">
      <c r="A234" s="97" t="s">
        <v>1174</v>
      </c>
      <c r="B234" s="66" t="s">
        <v>1477</v>
      </c>
      <c r="C234" s="98"/>
      <c r="D234" s="98"/>
      <c r="E234" s="98"/>
    </row>
    <row r="235" spans="1:5" ht="12.75">
      <c r="A235" s="97"/>
      <c r="B235" s="66" t="s">
        <v>1485</v>
      </c>
      <c r="C235" s="98"/>
      <c r="D235" s="98"/>
      <c r="E235" s="98"/>
    </row>
    <row r="236" spans="1:5" ht="12.75">
      <c r="A236" s="97"/>
      <c r="B236" s="66" t="s">
        <v>1094</v>
      </c>
      <c r="C236" s="98">
        <v>3</v>
      </c>
      <c r="D236" s="98"/>
      <c r="E236" s="98">
        <f>SUM(C236*D236)</f>
        <v>0</v>
      </c>
    </row>
    <row r="237" spans="1:5" ht="12.75">
      <c r="A237" s="97"/>
      <c r="B237" s="66"/>
      <c r="C237" s="98"/>
      <c r="D237" s="98"/>
      <c r="E237" s="106"/>
    </row>
    <row r="238" spans="1:5" ht="12.75">
      <c r="A238" s="97"/>
      <c r="B238" s="69"/>
      <c r="C238" s="107"/>
      <c r="D238" s="107"/>
      <c r="E238" s="107"/>
    </row>
    <row r="239" spans="1:5" ht="12.75">
      <c r="A239" s="97"/>
      <c r="B239" s="66" t="s">
        <v>1486</v>
      </c>
      <c r="C239" s="98"/>
      <c r="D239" s="98"/>
      <c r="E239" s="98">
        <f>SUM(E134:E238)</f>
        <v>0</v>
      </c>
    </row>
    <row r="240" spans="1:5" ht="12.75">
      <c r="A240" s="97"/>
      <c r="B240" s="66"/>
      <c r="C240" s="98"/>
      <c r="D240" s="98"/>
      <c r="E240" s="98"/>
    </row>
    <row r="241" spans="1:5" ht="12.75">
      <c r="A241" s="97"/>
      <c r="B241" s="66"/>
      <c r="C241" s="98"/>
      <c r="D241" s="98"/>
      <c r="E241" s="98"/>
    </row>
    <row r="242" spans="1:5" ht="12.75">
      <c r="A242" s="93"/>
      <c r="B242" s="13" t="s">
        <v>1487</v>
      </c>
      <c r="C242" s="94"/>
      <c r="D242" s="94"/>
      <c r="E242" s="108"/>
    </row>
    <row r="243" spans="1:5" ht="12.75">
      <c r="A243" s="93"/>
      <c r="B243" s="66" t="s">
        <v>1488</v>
      </c>
      <c r="C243" s="94"/>
      <c r="D243" s="94"/>
      <c r="E243" s="108"/>
    </row>
    <row r="244" spans="1:5" ht="12.75">
      <c r="A244" s="93"/>
      <c r="B244" s="66"/>
      <c r="C244" s="94"/>
      <c r="D244" s="94"/>
      <c r="E244" s="108"/>
    </row>
    <row r="245" spans="1:5" ht="25.5">
      <c r="A245" s="97"/>
      <c r="B245" s="66" t="s">
        <v>1489</v>
      </c>
      <c r="C245" s="94"/>
      <c r="D245" s="94"/>
      <c r="E245" s="108"/>
    </row>
    <row r="246" spans="1:5" ht="38.25">
      <c r="A246" s="97"/>
      <c r="B246" s="66" t="s">
        <v>1490</v>
      </c>
      <c r="C246" s="94"/>
      <c r="D246" s="94"/>
      <c r="E246" s="108"/>
    </row>
    <row r="247" spans="1:5" ht="51">
      <c r="A247" s="97"/>
      <c r="B247" s="66" t="s">
        <v>1491</v>
      </c>
      <c r="C247" s="94"/>
      <c r="D247" s="94"/>
      <c r="E247" s="108"/>
    </row>
    <row r="248" spans="1:5" ht="12.75">
      <c r="A248" s="97"/>
      <c r="B248" s="66"/>
      <c r="C248" s="94"/>
      <c r="D248" s="94"/>
      <c r="E248" s="108"/>
    </row>
    <row r="249" spans="1:5" ht="12.75">
      <c r="A249" s="97"/>
      <c r="B249" s="76" t="s">
        <v>1492</v>
      </c>
      <c r="C249" s="94"/>
      <c r="D249" s="94"/>
      <c r="E249" s="108"/>
    </row>
    <row r="250" spans="1:5" ht="38.25">
      <c r="A250" s="97" t="s">
        <v>1082</v>
      </c>
      <c r="B250" s="66" t="s">
        <v>1493</v>
      </c>
      <c r="C250" s="94"/>
      <c r="D250" s="94"/>
      <c r="E250" s="108"/>
    </row>
    <row r="251" spans="1:5" ht="12.75">
      <c r="A251" s="97"/>
      <c r="B251" s="66" t="s">
        <v>1099</v>
      </c>
      <c r="C251" s="98">
        <v>415</v>
      </c>
      <c r="D251" s="98"/>
      <c r="E251" s="98">
        <f>SUM(C251*D251)</f>
        <v>0</v>
      </c>
    </row>
    <row r="252" spans="1:5" ht="12.75">
      <c r="A252" s="97"/>
      <c r="B252" s="66"/>
      <c r="C252" s="94"/>
      <c r="D252" s="94"/>
      <c r="E252" s="108"/>
    </row>
    <row r="253" spans="1:5" ht="12.75">
      <c r="A253" s="97" t="s">
        <v>1095</v>
      </c>
      <c r="B253" s="66" t="s">
        <v>1494</v>
      </c>
      <c r="C253" s="94"/>
      <c r="D253" s="94"/>
      <c r="E253" s="108"/>
    </row>
    <row r="254" spans="1:5" ht="12.75">
      <c r="A254" s="97"/>
      <c r="B254" s="66" t="s">
        <v>1099</v>
      </c>
      <c r="C254" s="98">
        <v>415</v>
      </c>
      <c r="D254" s="98"/>
      <c r="E254" s="98">
        <f>SUM(C254*D254)</f>
        <v>0</v>
      </c>
    </row>
    <row r="255" spans="1:5" ht="12.75">
      <c r="A255" s="97"/>
      <c r="B255" s="66"/>
      <c r="C255" s="94"/>
      <c r="D255" s="94"/>
      <c r="E255" s="108"/>
    </row>
    <row r="256" spans="1:5" ht="12.75">
      <c r="A256" s="97" t="s">
        <v>1097</v>
      </c>
      <c r="B256" s="66" t="s">
        <v>1495</v>
      </c>
      <c r="C256" s="94"/>
      <c r="D256" s="94"/>
      <c r="E256" s="108"/>
    </row>
    <row r="257" spans="1:5" ht="12.75">
      <c r="A257" s="97"/>
      <c r="B257" s="66" t="s">
        <v>1099</v>
      </c>
      <c r="C257" s="98">
        <v>55</v>
      </c>
      <c r="D257" s="98"/>
      <c r="E257" s="98">
        <f>SUM(C257*D257)</f>
        <v>0</v>
      </c>
    </row>
    <row r="258" spans="1:5" ht="12.75">
      <c r="A258" s="97"/>
      <c r="B258" s="66"/>
      <c r="C258" s="94"/>
      <c r="D258" s="94"/>
      <c r="E258" s="108"/>
    </row>
    <row r="259" spans="1:5" ht="38.25">
      <c r="A259" s="97" t="s">
        <v>1100</v>
      </c>
      <c r="B259" s="66" t="s">
        <v>1496</v>
      </c>
      <c r="C259" s="94"/>
      <c r="D259" s="94"/>
      <c r="E259" s="108"/>
    </row>
    <row r="260" spans="1:5" ht="12.75">
      <c r="A260" s="97" t="s">
        <v>1120</v>
      </c>
      <c r="B260" s="66" t="s">
        <v>1497</v>
      </c>
      <c r="C260" s="94"/>
      <c r="D260" s="94"/>
      <c r="E260" s="108"/>
    </row>
    <row r="261" spans="1:5" ht="12.75">
      <c r="A261" s="97"/>
      <c r="B261" s="66" t="s">
        <v>1099</v>
      </c>
      <c r="C261" s="98">
        <v>60</v>
      </c>
      <c r="D261" s="98"/>
      <c r="E261" s="98">
        <f>SUM(C261*D261)</f>
        <v>0</v>
      </c>
    </row>
    <row r="262" spans="1:5" ht="12.75">
      <c r="A262" s="97" t="s">
        <v>1122</v>
      </c>
      <c r="B262" s="66" t="s">
        <v>1498</v>
      </c>
      <c r="C262" s="94"/>
      <c r="D262" s="94"/>
      <c r="E262" s="108"/>
    </row>
    <row r="263" spans="1:5" ht="12.75">
      <c r="A263" s="97"/>
      <c r="B263" s="66" t="s">
        <v>1094</v>
      </c>
      <c r="C263" s="98">
        <v>84</v>
      </c>
      <c r="D263" s="98"/>
      <c r="E263" s="98">
        <f>SUM(C263*D263)</f>
        <v>0</v>
      </c>
    </row>
    <row r="264" spans="1:5" ht="12.75">
      <c r="A264" s="97" t="s">
        <v>1124</v>
      </c>
      <c r="B264" s="66" t="s">
        <v>1499</v>
      </c>
      <c r="C264" s="94"/>
      <c r="D264" s="94"/>
      <c r="E264" s="108"/>
    </row>
    <row r="265" spans="1:5" ht="12.75">
      <c r="A265" s="97"/>
      <c r="B265" s="66" t="s">
        <v>1094</v>
      </c>
      <c r="C265" s="98">
        <v>68</v>
      </c>
      <c r="D265" s="98"/>
      <c r="E265" s="98">
        <f>SUM(C265*D265)</f>
        <v>0</v>
      </c>
    </row>
    <row r="266" spans="1:5" ht="12.75">
      <c r="A266" s="97" t="s">
        <v>1196</v>
      </c>
      <c r="B266" s="66" t="s">
        <v>1500</v>
      </c>
      <c r="C266" s="98"/>
      <c r="D266" s="94"/>
      <c r="E266" s="108"/>
    </row>
    <row r="267" spans="1:5" ht="12.75">
      <c r="A267" s="97"/>
      <c r="B267" s="66" t="s">
        <v>1094</v>
      </c>
      <c r="C267" s="98">
        <v>150</v>
      </c>
      <c r="D267" s="98"/>
      <c r="E267" s="98">
        <f>SUM(C267*D267)</f>
        <v>0</v>
      </c>
    </row>
    <row r="268" spans="1:5" ht="12.75">
      <c r="A268" s="97"/>
      <c r="B268" s="66"/>
      <c r="C268" s="94"/>
      <c r="D268" s="94"/>
      <c r="E268" s="108"/>
    </row>
    <row r="269" spans="1:5" ht="12.75">
      <c r="A269" s="97"/>
      <c r="B269" s="76" t="s">
        <v>1501</v>
      </c>
      <c r="C269" s="94"/>
      <c r="D269" s="94"/>
      <c r="E269" s="108"/>
    </row>
    <row r="270" spans="1:5" ht="38.25">
      <c r="A270" s="97"/>
      <c r="B270" s="66" t="s">
        <v>1502</v>
      </c>
      <c r="C270" s="94"/>
      <c r="D270" s="94"/>
      <c r="E270" s="108"/>
    </row>
    <row r="271" spans="1:5" ht="12.75">
      <c r="A271" s="97"/>
      <c r="B271" s="66"/>
      <c r="C271" s="94"/>
      <c r="D271" s="94"/>
      <c r="E271" s="108"/>
    </row>
    <row r="272" spans="1:5" ht="51">
      <c r="A272" s="97" t="s">
        <v>1105</v>
      </c>
      <c r="B272" s="66" t="s">
        <v>1503</v>
      </c>
      <c r="C272" s="98"/>
      <c r="D272" s="98"/>
      <c r="E272" s="98"/>
    </row>
    <row r="273" spans="1:5" ht="25.5">
      <c r="A273" s="97" t="s">
        <v>1120</v>
      </c>
      <c r="B273" s="66" t="s">
        <v>1504</v>
      </c>
      <c r="C273" s="98"/>
      <c r="D273" s="98"/>
      <c r="E273" s="98"/>
    </row>
    <row r="274" spans="1:5" ht="12.75">
      <c r="A274" s="97"/>
      <c r="B274" s="66" t="s">
        <v>1099</v>
      </c>
      <c r="C274" s="98">
        <v>425</v>
      </c>
      <c r="D274" s="98"/>
      <c r="E274" s="98">
        <f>SUM(C274*D274)</f>
        <v>0</v>
      </c>
    </row>
    <row r="275" spans="1:5" ht="25.5">
      <c r="A275" s="97" t="s">
        <v>1122</v>
      </c>
      <c r="B275" s="66" t="s">
        <v>1505</v>
      </c>
      <c r="C275" s="98"/>
      <c r="D275" s="98"/>
      <c r="E275" s="98"/>
    </row>
    <row r="276" spans="1:5" ht="12.75">
      <c r="A276" s="97"/>
      <c r="B276" s="66" t="s">
        <v>1094</v>
      </c>
      <c r="C276" s="98">
        <v>24</v>
      </c>
      <c r="D276" s="98"/>
      <c r="E276" s="98">
        <f>SUM(C276*D276)</f>
        <v>0</v>
      </c>
    </row>
    <row r="277" spans="1:5" ht="12.75">
      <c r="A277" s="97"/>
      <c r="B277" s="66"/>
      <c r="C277" s="94"/>
      <c r="D277" s="94"/>
      <c r="E277" s="108"/>
    </row>
    <row r="278" spans="1:5" ht="76.5">
      <c r="A278" s="97" t="s">
        <v>1108</v>
      </c>
      <c r="B278" s="66" t="s">
        <v>1506</v>
      </c>
      <c r="C278" s="94"/>
      <c r="D278" s="94"/>
      <c r="E278" s="108"/>
    </row>
    <row r="279" spans="1:5" ht="38.25">
      <c r="A279" s="97"/>
      <c r="B279" s="66" t="s">
        <v>1507</v>
      </c>
      <c r="C279" s="94"/>
      <c r="D279" s="94"/>
      <c r="E279" s="108"/>
    </row>
    <row r="280" spans="1:5" ht="38.25">
      <c r="A280" s="97"/>
      <c r="B280" s="66" t="s">
        <v>1508</v>
      </c>
      <c r="C280" s="94"/>
      <c r="D280" s="94"/>
      <c r="E280" s="108"/>
    </row>
    <row r="281" spans="1:5" ht="12.75">
      <c r="A281" s="97"/>
      <c r="B281" s="66" t="s">
        <v>1099</v>
      </c>
      <c r="C281" s="98">
        <v>425</v>
      </c>
      <c r="D281" s="98"/>
      <c r="E281" s="98">
        <f>SUM(C281*D281)</f>
        <v>0</v>
      </c>
    </row>
    <row r="282" spans="1:5" ht="12.75">
      <c r="A282" s="97"/>
      <c r="B282" s="66"/>
      <c r="C282" s="94"/>
      <c r="D282" s="94"/>
      <c r="E282" s="108"/>
    </row>
    <row r="283" spans="1:5" ht="51">
      <c r="A283" s="97" t="s">
        <v>1110</v>
      </c>
      <c r="B283" s="66" t="s">
        <v>1509</v>
      </c>
      <c r="C283" s="94"/>
      <c r="D283" s="94"/>
      <c r="E283" s="108"/>
    </row>
    <row r="284" spans="1:5" ht="12.75">
      <c r="A284" s="97"/>
      <c r="B284" s="66" t="s">
        <v>1094</v>
      </c>
      <c r="C284" s="98">
        <v>22</v>
      </c>
      <c r="D284" s="98"/>
      <c r="E284" s="98">
        <f>SUM(C284*D284)</f>
        <v>0</v>
      </c>
    </row>
    <row r="285" spans="1:5" ht="12.75">
      <c r="A285" s="97"/>
      <c r="B285" s="66"/>
      <c r="C285" s="94"/>
      <c r="D285" s="94"/>
      <c r="E285" s="108"/>
    </row>
    <row r="286" spans="1:5" ht="25.5">
      <c r="A286" s="97" t="s">
        <v>1112</v>
      </c>
      <c r="B286" s="66" t="s">
        <v>1510</v>
      </c>
      <c r="C286" s="94"/>
      <c r="D286" s="94"/>
      <c r="E286" s="108"/>
    </row>
    <row r="287" spans="1:5" ht="12.75">
      <c r="A287" s="97"/>
      <c r="B287" s="66" t="s">
        <v>1094</v>
      </c>
      <c r="C287" s="98">
        <v>24</v>
      </c>
      <c r="D287" s="98"/>
      <c r="E287" s="98">
        <f>SUM(C287*D287)</f>
        <v>0</v>
      </c>
    </row>
    <row r="288" spans="1:5" ht="12.75">
      <c r="A288" s="97"/>
      <c r="B288" s="66"/>
      <c r="C288" s="98"/>
      <c r="D288" s="94"/>
      <c r="E288" s="108"/>
    </row>
    <row r="289" spans="1:5" ht="25.5">
      <c r="A289" s="97" t="s">
        <v>1115</v>
      </c>
      <c r="B289" s="66" t="s">
        <v>1441</v>
      </c>
      <c r="C289" s="98"/>
      <c r="D289" s="94"/>
      <c r="E289" s="108"/>
    </row>
    <row r="290" spans="1:5" ht="12.75">
      <c r="A290" s="97"/>
      <c r="B290" s="66" t="s">
        <v>1094</v>
      </c>
      <c r="C290" s="98">
        <v>156</v>
      </c>
      <c r="D290" s="98"/>
      <c r="E290" s="98">
        <f>SUM(C290*D290)</f>
        <v>0</v>
      </c>
    </row>
    <row r="291" spans="1:5" ht="12.75">
      <c r="A291" s="97"/>
      <c r="B291" s="66"/>
      <c r="C291" s="94"/>
      <c r="D291" s="94"/>
      <c r="E291" s="108"/>
    </row>
    <row r="292" spans="1:5" ht="51">
      <c r="A292" s="97" t="s">
        <v>1118</v>
      </c>
      <c r="B292" s="66" t="s">
        <v>1511</v>
      </c>
      <c r="C292" s="94"/>
      <c r="D292" s="94"/>
      <c r="E292" s="108"/>
    </row>
    <row r="293" spans="1:5" ht="25.5">
      <c r="A293" s="97" t="s">
        <v>1120</v>
      </c>
      <c r="B293" s="66" t="s">
        <v>1443</v>
      </c>
      <c r="C293" s="94"/>
      <c r="D293" s="94"/>
      <c r="E293" s="108"/>
    </row>
    <row r="294" spans="1:5" ht="12.75">
      <c r="A294" s="97"/>
      <c r="B294" s="66" t="s">
        <v>1094</v>
      </c>
      <c r="C294" s="98">
        <v>54</v>
      </c>
      <c r="D294" s="98"/>
      <c r="E294" s="98">
        <f>SUM(C294*D294)</f>
        <v>0</v>
      </c>
    </row>
    <row r="295" spans="1:5" ht="25.5">
      <c r="A295" s="97" t="s">
        <v>1122</v>
      </c>
      <c r="B295" s="66" t="s">
        <v>1512</v>
      </c>
      <c r="C295" s="98"/>
      <c r="D295" s="94"/>
      <c r="E295" s="108"/>
    </row>
    <row r="296" spans="1:5" ht="12.75">
      <c r="A296" s="97"/>
      <c r="B296" s="66" t="s">
        <v>1094</v>
      </c>
      <c r="C296" s="98">
        <v>54</v>
      </c>
      <c r="D296" s="98"/>
      <c r="E296" s="98">
        <f>SUM(C296*D296)</f>
        <v>0</v>
      </c>
    </row>
    <row r="297" spans="1:5" ht="25.5">
      <c r="A297" s="97" t="s">
        <v>1124</v>
      </c>
      <c r="B297" s="66" t="s">
        <v>1513</v>
      </c>
      <c r="C297" s="98"/>
      <c r="D297" s="94"/>
      <c r="E297" s="108"/>
    </row>
    <row r="298" spans="1:5" ht="12.75">
      <c r="A298" s="97"/>
      <c r="B298" s="66" t="s">
        <v>1094</v>
      </c>
      <c r="C298" s="98">
        <v>4</v>
      </c>
      <c r="D298" s="98"/>
      <c r="E298" s="98">
        <f>SUM(C298*D298)</f>
        <v>0</v>
      </c>
    </row>
    <row r="299" spans="1:5" ht="25.5">
      <c r="A299" s="97"/>
      <c r="B299" s="66" t="s">
        <v>1514</v>
      </c>
      <c r="C299" s="98"/>
      <c r="D299" s="94"/>
      <c r="E299" s="108"/>
    </row>
    <row r="300" spans="1:5" ht="12.75">
      <c r="A300" s="97"/>
      <c r="B300" s="66"/>
      <c r="C300" s="98"/>
      <c r="D300" s="94"/>
      <c r="E300" s="108"/>
    </row>
    <row r="301" spans="1:5" ht="76.5">
      <c r="A301" s="97" t="s">
        <v>1126</v>
      </c>
      <c r="B301" s="66" t="s">
        <v>1515</v>
      </c>
      <c r="C301" s="98"/>
      <c r="D301" s="94"/>
      <c r="E301" s="108"/>
    </row>
    <row r="302" spans="1:5" ht="25.5">
      <c r="A302" s="97"/>
      <c r="B302" s="66" t="s">
        <v>1516</v>
      </c>
      <c r="C302" s="98"/>
      <c r="D302" s="94"/>
      <c r="E302" s="108"/>
    </row>
    <row r="303" spans="1:5" ht="12.75">
      <c r="A303" s="97"/>
      <c r="B303" s="66" t="s">
        <v>1107</v>
      </c>
      <c r="C303" s="98">
        <v>9</v>
      </c>
      <c r="D303" s="98"/>
      <c r="E303" s="98">
        <f>SUM(C303*D303)</f>
        <v>0</v>
      </c>
    </row>
    <row r="304" spans="1:5" ht="12.75">
      <c r="A304" s="97"/>
      <c r="B304" s="66"/>
      <c r="C304" s="98"/>
      <c r="D304" s="98"/>
      <c r="E304" s="98"/>
    </row>
    <row r="305" spans="1:5" ht="51">
      <c r="A305" s="97" t="s">
        <v>1128</v>
      </c>
      <c r="B305" s="66" t="s">
        <v>1453</v>
      </c>
      <c r="C305" s="94"/>
      <c r="D305" s="94"/>
      <c r="E305" s="108"/>
    </row>
    <row r="306" spans="1:5" ht="25.5">
      <c r="A306" s="97"/>
      <c r="B306" s="66" t="s">
        <v>1454</v>
      </c>
      <c r="C306" s="94"/>
      <c r="D306" s="94"/>
      <c r="E306" s="108"/>
    </row>
    <row r="307" spans="1:5" ht="12.75">
      <c r="A307" s="97"/>
      <c r="B307" s="66" t="s">
        <v>1094</v>
      </c>
      <c r="C307" s="98">
        <v>54</v>
      </c>
      <c r="D307" s="98"/>
      <c r="E307" s="98">
        <f>SUM(C307*D307)</f>
        <v>0</v>
      </c>
    </row>
    <row r="308" spans="1:5" ht="12.75">
      <c r="A308" s="97"/>
      <c r="B308" s="66"/>
      <c r="C308" s="94"/>
      <c r="D308" s="94"/>
      <c r="E308" s="108"/>
    </row>
    <row r="309" spans="1:5" ht="12.75">
      <c r="A309" s="97" t="s">
        <v>1132</v>
      </c>
      <c r="B309" s="66" t="s">
        <v>1455</v>
      </c>
      <c r="C309" s="94"/>
      <c r="D309" s="94"/>
      <c r="E309" s="108"/>
    </row>
    <row r="310" spans="1:5" ht="12.75">
      <c r="A310" s="97"/>
      <c r="B310" s="66" t="s">
        <v>1517</v>
      </c>
      <c r="C310" s="94"/>
      <c r="D310" s="94"/>
      <c r="E310" s="108"/>
    </row>
    <row r="311" spans="1:5" ht="12.75">
      <c r="A311" s="97"/>
      <c r="B311" s="66" t="s">
        <v>1107</v>
      </c>
      <c r="C311" s="98">
        <v>4</v>
      </c>
      <c r="D311" s="98"/>
      <c r="E311" s="98">
        <f>SUM(C311*D311)</f>
        <v>0</v>
      </c>
    </row>
    <row r="312" spans="1:5" ht="12.75">
      <c r="A312" s="97"/>
      <c r="B312" s="66"/>
      <c r="C312" s="94"/>
      <c r="D312" s="94"/>
      <c r="E312" s="108"/>
    </row>
    <row r="313" spans="1:5" ht="38.25">
      <c r="A313" s="97" t="s">
        <v>1160</v>
      </c>
      <c r="B313" s="66" t="s">
        <v>1458</v>
      </c>
      <c r="C313" s="94"/>
      <c r="D313" s="94"/>
      <c r="E313" s="108"/>
    </row>
    <row r="314" spans="1:5" ht="12.75">
      <c r="A314" s="97"/>
      <c r="B314" s="66" t="s">
        <v>1518</v>
      </c>
      <c r="C314" s="94"/>
      <c r="D314" s="94"/>
      <c r="E314" s="108"/>
    </row>
    <row r="315" spans="1:5" ht="12.75">
      <c r="A315" s="97"/>
      <c r="B315" s="66" t="s">
        <v>1094</v>
      </c>
      <c r="C315" s="98">
        <v>12</v>
      </c>
      <c r="D315" s="98"/>
      <c r="E315" s="98">
        <f>SUM(C315*D315)</f>
        <v>0</v>
      </c>
    </row>
    <row r="316" spans="1:5" ht="12.75">
      <c r="A316" s="93"/>
      <c r="B316" s="66"/>
      <c r="C316" s="94"/>
      <c r="D316" s="94"/>
      <c r="E316" s="108"/>
    </row>
    <row r="317" spans="1:5" ht="51">
      <c r="A317" s="97" t="s">
        <v>1163</v>
      </c>
      <c r="B317" s="66" t="s">
        <v>1519</v>
      </c>
      <c r="C317" s="94"/>
      <c r="D317" s="94"/>
      <c r="E317" s="108"/>
    </row>
    <row r="318" spans="1:5" ht="12.75">
      <c r="A318" s="93"/>
      <c r="B318" s="66" t="s">
        <v>1107</v>
      </c>
      <c r="C318" s="98">
        <v>4</v>
      </c>
      <c r="D318" s="98"/>
      <c r="E318" s="98">
        <f>SUM(C318*D318)</f>
        <v>0</v>
      </c>
    </row>
    <row r="319" spans="1:5" ht="12.75">
      <c r="A319" s="93"/>
      <c r="B319" s="66"/>
      <c r="C319" s="98"/>
      <c r="D319" s="94"/>
      <c r="E319" s="108"/>
    </row>
    <row r="320" spans="1:5" ht="38.25">
      <c r="A320" s="97" t="s">
        <v>1167</v>
      </c>
      <c r="B320" s="66" t="s">
        <v>1520</v>
      </c>
      <c r="C320" s="98"/>
      <c r="D320" s="94"/>
      <c r="E320" s="108"/>
    </row>
    <row r="321" spans="1:5" ht="12.75">
      <c r="A321" s="93"/>
      <c r="B321" s="66" t="s">
        <v>1521</v>
      </c>
      <c r="C321" s="98"/>
      <c r="D321" s="94"/>
      <c r="E321" s="108"/>
    </row>
    <row r="322" spans="1:5" ht="12.75">
      <c r="A322" s="93"/>
      <c r="B322" s="66" t="s">
        <v>1107</v>
      </c>
      <c r="C322" s="98">
        <v>1</v>
      </c>
      <c r="D322" s="98"/>
      <c r="E322" s="98">
        <f>SUM(C322*D322)</f>
        <v>0</v>
      </c>
    </row>
    <row r="323" spans="1:5" ht="12.75">
      <c r="A323" s="93"/>
      <c r="B323" s="66"/>
      <c r="C323" s="98"/>
      <c r="D323" s="94"/>
      <c r="E323" s="108"/>
    </row>
    <row r="324" spans="1:5" ht="12.75">
      <c r="A324" s="97" t="s">
        <v>1171</v>
      </c>
      <c r="B324" s="66" t="s">
        <v>1522</v>
      </c>
      <c r="C324" s="94"/>
      <c r="D324" s="94"/>
      <c r="E324" s="108"/>
    </row>
    <row r="325" spans="1:5" ht="51">
      <c r="A325" s="97"/>
      <c r="B325" s="66" t="s">
        <v>1523</v>
      </c>
      <c r="C325" s="98"/>
      <c r="D325" s="98"/>
      <c r="E325" s="98"/>
    </row>
    <row r="326" spans="1:5" ht="12.75">
      <c r="A326" s="97"/>
      <c r="B326" s="66" t="s">
        <v>1099</v>
      </c>
      <c r="C326" s="98">
        <v>280</v>
      </c>
      <c r="D326" s="98"/>
      <c r="E326" s="98">
        <f>SUM(C326*D326)</f>
        <v>0</v>
      </c>
    </row>
    <row r="327" spans="1:5" ht="12.75">
      <c r="A327" s="97"/>
      <c r="B327" s="66"/>
      <c r="C327" s="98"/>
      <c r="D327" s="98"/>
      <c r="E327" s="98"/>
    </row>
    <row r="328" spans="1:5" ht="25.5">
      <c r="A328" s="97" t="s">
        <v>1234</v>
      </c>
      <c r="B328" s="66" t="s">
        <v>1524</v>
      </c>
      <c r="C328" s="98"/>
      <c r="D328" s="98"/>
      <c r="E328" s="98"/>
    </row>
    <row r="329" spans="1:5" ht="12.75">
      <c r="A329" s="97"/>
      <c r="B329" s="66" t="s">
        <v>1525</v>
      </c>
      <c r="C329" s="98"/>
      <c r="D329" s="98"/>
      <c r="E329" s="98"/>
    </row>
    <row r="330" spans="1:5" ht="12.75">
      <c r="A330" s="97"/>
      <c r="B330" s="66" t="s">
        <v>1099</v>
      </c>
      <c r="C330" s="98">
        <v>280</v>
      </c>
      <c r="D330" s="98"/>
      <c r="E330" s="98">
        <f>SUM(C330*D330)</f>
        <v>0</v>
      </c>
    </row>
    <row r="331" spans="1:5" ht="12.75">
      <c r="A331" s="97"/>
      <c r="B331" s="66"/>
      <c r="C331" s="98"/>
      <c r="D331" s="98"/>
      <c r="E331" s="98"/>
    </row>
    <row r="332" spans="1:5" ht="76.5">
      <c r="A332" s="97" t="s">
        <v>1174</v>
      </c>
      <c r="B332" s="66" t="s">
        <v>1526</v>
      </c>
      <c r="C332" s="98"/>
      <c r="D332" s="98"/>
      <c r="E332" s="98"/>
    </row>
    <row r="333" spans="1:5" ht="12.75">
      <c r="A333" s="97"/>
      <c r="B333" s="66" t="s">
        <v>1527</v>
      </c>
      <c r="C333" s="98">
        <v>50</v>
      </c>
      <c r="D333" s="98"/>
      <c r="E333" s="98">
        <f>SUM(C333*D333)</f>
        <v>0</v>
      </c>
    </row>
    <row r="334" spans="1:5" ht="12.75">
      <c r="A334" s="97"/>
      <c r="B334" s="66"/>
      <c r="C334" s="98"/>
      <c r="D334" s="98"/>
      <c r="E334" s="98"/>
    </row>
    <row r="335" spans="1:5" ht="25.5">
      <c r="A335" s="93"/>
      <c r="B335" s="76" t="s">
        <v>1528</v>
      </c>
      <c r="C335" s="94"/>
      <c r="D335" s="94"/>
      <c r="E335" s="94"/>
    </row>
    <row r="336" spans="1:5" ht="12.75">
      <c r="A336" s="93"/>
      <c r="B336" s="66" t="s">
        <v>1529</v>
      </c>
      <c r="C336" s="94"/>
      <c r="D336" s="94"/>
      <c r="E336" s="94"/>
    </row>
    <row r="337" spans="1:5" ht="12.75">
      <c r="A337" s="93"/>
      <c r="B337" s="76"/>
      <c r="C337" s="94"/>
      <c r="D337" s="94"/>
      <c r="E337" s="94"/>
    </row>
    <row r="338" spans="1:5" ht="51">
      <c r="A338" s="97" t="s">
        <v>1367</v>
      </c>
      <c r="B338" s="66" t="s">
        <v>1530</v>
      </c>
      <c r="C338" s="94"/>
      <c r="D338" s="94"/>
      <c r="E338" s="94"/>
    </row>
    <row r="339" spans="1:5" ht="12.75">
      <c r="A339" s="97" t="s">
        <v>1120</v>
      </c>
      <c r="B339" s="66" t="s">
        <v>1531</v>
      </c>
      <c r="C339" s="98"/>
      <c r="D339" s="94"/>
      <c r="E339" s="94"/>
    </row>
    <row r="340" spans="1:5" ht="12.75">
      <c r="A340" s="97"/>
      <c r="B340" s="66" t="s">
        <v>1099</v>
      </c>
      <c r="C340" s="98">
        <v>24</v>
      </c>
      <c r="D340" s="98"/>
      <c r="E340" s="98">
        <f>SUM(C340*D340)</f>
        <v>0</v>
      </c>
    </row>
    <row r="341" spans="1:5" ht="51">
      <c r="A341" s="97" t="s">
        <v>1122</v>
      </c>
      <c r="B341" s="66" t="s">
        <v>1532</v>
      </c>
      <c r="C341" s="98"/>
      <c r="D341" s="94"/>
      <c r="E341" s="94"/>
    </row>
    <row r="342" spans="1:5" ht="12.75">
      <c r="A342" s="97"/>
      <c r="B342" s="66" t="s">
        <v>1099</v>
      </c>
      <c r="C342" s="98">
        <v>28</v>
      </c>
      <c r="D342" s="98"/>
      <c r="E342" s="98">
        <f>SUM(C342*D342)</f>
        <v>0</v>
      </c>
    </row>
    <row r="343" spans="1:5" ht="12.75">
      <c r="A343" s="97" t="s">
        <v>1124</v>
      </c>
      <c r="B343" s="66" t="s">
        <v>1533</v>
      </c>
      <c r="C343" s="98"/>
      <c r="D343" s="94"/>
      <c r="E343" s="94"/>
    </row>
    <row r="344" spans="1:5" ht="12.75">
      <c r="A344" s="97"/>
      <c r="B344" s="66" t="s">
        <v>1094</v>
      </c>
      <c r="C344" s="98">
        <v>5</v>
      </c>
      <c r="D344" s="98"/>
      <c r="E344" s="98">
        <f>SUM(C344*D344)</f>
        <v>0</v>
      </c>
    </row>
    <row r="345" spans="1:5" ht="12.75">
      <c r="A345" s="97"/>
      <c r="B345" s="66"/>
      <c r="C345" s="98"/>
      <c r="D345" s="94"/>
      <c r="E345" s="94"/>
    </row>
    <row r="346" spans="1:5" ht="51">
      <c r="A346" s="97" t="s">
        <v>1295</v>
      </c>
      <c r="B346" s="66" t="s">
        <v>1534</v>
      </c>
      <c r="C346" s="98"/>
      <c r="D346" s="94"/>
      <c r="E346" s="94"/>
    </row>
    <row r="347" spans="1:5" ht="12.75">
      <c r="A347" s="97"/>
      <c r="B347" s="66" t="s">
        <v>1535</v>
      </c>
      <c r="C347" s="98">
        <v>1</v>
      </c>
      <c r="D347" s="94"/>
      <c r="E347" s="98">
        <f>SUM(C347*D347)</f>
        <v>0</v>
      </c>
    </row>
    <row r="348" spans="1:5" ht="12.75">
      <c r="A348" s="97"/>
      <c r="B348" s="76"/>
      <c r="C348" s="98"/>
      <c r="D348" s="94"/>
      <c r="E348" s="94"/>
    </row>
    <row r="349" spans="1:5" ht="51">
      <c r="A349" s="97" t="s">
        <v>1298</v>
      </c>
      <c r="B349" s="66" t="s">
        <v>653</v>
      </c>
      <c r="C349" s="98"/>
      <c r="D349" s="94"/>
      <c r="E349" s="94"/>
    </row>
    <row r="350" spans="1:5" ht="12.75">
      <c r="A350" s="97"/>
      <c r="B350" s="66" t="s">
        <v>1099</v>
      </c>
      <c r="C350" s="98">
        <v>22</v>
      </c>
      <c r="D350" s="98"/>
      <c r="E350" s="98">
        <f>SUM(C350*D350)</f>
        <v>0</v>
      </c>
    </row>
    <row r="351" spans="1:5" ht="12.75">
      <c r="A351" s="97"/>
      <c r="B351" s="66"/>
      <c r="C351" s="98"/>
      <c r="D351" s="94"/>
      <c r="E351" s="94"/>
    </row>
    <row r="352" spans="1:5" ht="51">
      <c r="A352" s="97" t="s">
        <v>1300</v>
      </c>
      <c r="B352" s="66" t="s">
        <v>654</v>
      </c>
      <c r="C352" s="94"/>
      <c r="D352" s="94"/>
      <c r="E352" s="94"/>
    </row>
    <row r="353" spans="1:5" ht="12.75">
      <c r="A353" s="97"/>
      <c r="B353" s="66" t="s">
        <v>1099</v>
      </c>
      <c r="C353" s="98">
        <v>20</v>
      </c>
      <c r="D353" s="98"/>
      <c r="E353" s="98">
        <f>SUM(C353*D353)</f>
        <v>0</v>
      </c>
    </row>
    <row r="354" spans="1:5" ht="12.75">
      <c r="A354" s="97"/>
      <c r="B354" s="76"/>
      <c r="C354" s="94"/>
      <c r="D354" s="94"/>
      <c r="E354" s="94"/>
    </row>
    <row r="355" spans="1:5" ht="51">
      <c r="A355" s="97" t="s">
        <v>1306</v>
      </c>
      <c r="B355" s="66" t="s">
        <v>1413</v>
      </c>
      <c r="C355" s="98"/>
      <c r="D355" s="98"/>
      <c r="E355" s="98"/>
    </row>
    <row r="356" spans="1:5" ht="12.75">
      <c r="A356" s="97"/>
      <c r="B356" s="66" t="s">
        <v>1414</v>
      </c>
      <c r="C356" s="98"/>
      <c r="D356" s="98"/>
      <c r="E356" s="98"/>
    </row>
    <row r="357" spans="1:5" ht="12.75">
      <c r="A357" s="97"/>
      <c r="B357" s="66" t="s">
        <v>1099</v>
      </c>
      <c r="C357" s="98">
        <v>17</v>
      </c>
      <c r="D357" s="98"/>
      <c r="E357" s="98">
        <f>SUM(C357*D357)</f>
        <v>0</v>
      </c>
    </row>
    <row r="358" spans="1:5" ht="12.75">
      <c r="A358" s="97"/>
      <c r="B358" s="66"/>
      <c r="C358" s="98"/>
      <c r="D358" s="98"/>
      <c r="E358" s="98"/>
    </row>
    <row r="359" spans="1:5" ht="38.25">
      <c r="A359" s="97" t="s">
        <v>655</v>
      </c>
      <c r="B359" s="66" t="s">
        <v>1415</v>
      </c>
      <c r="C359" s="98"/>
      <c r="D359" s="98"/>
      <c r="E359" s="98"/>
    </row>
    <row r="360" spans="1:5" ht="12.75">
      <c r="A360" s="97"/>
      <c r="B360" s="66" t="s">
        <v>1094</v>
      </c>
      <c r="C360" s="98">
        <v>4</v>
      </c>
      <c r="D360" s="98"/>
      <c r="E360" s="98">
        <f>SUM(C360*D360)</f>
        <v>0</v>
      </c>
    </row>
    <row r="361" spans="1:5" ht="12.75">
      <c r="A361" s="97"/>
      <c r="B361" s="66"/>
      <c r="C361" s="98"/>
      <c r="D361" s="98"/>
      <c r="E361" s="98"/>
    </row>
    <row r="362" spans="1:5" ht="76.5">
      <c r="A362" s="97" t="s">
        <v>656</v>
      </c>
      <c r="B362" s="66" t="s">
        <v>1416</v>
      </c>
      <c r="C362" s="98"/>
      <c r="D362" s="98"/>
      <c r="E362" s="98"/>
    </row>
    <row r="363" spans="1:5" ht="12.75">
      <c r="A363" s="97"/>
      <c r="B363" s="66" t="s">
        <v>1417</v>
      </c>
      <c r="C363" s="98"/>
      <c r="D363" s="98"/>
      <c r="E363" s="98"/>
    </row>
    <row r="364" spans="1:5" ht="25.5">
      <c r="A364" s="97"/>
      <c r="B364" s="66" t="s">
        <v>657</v>
      </c>
      <c r="C364" s="98"/>
      <c r="D364" s="98"/>
      <c r="E364" s="98"/>
    </row>
    <row r="365" spans="1:5" ht="12.75">
      <c r="A365" s="97"/>
      <c r="B365" s="66" t="s">
        <v>1099</v>
      </c>
      <c r="C365" s="98">
        <v>18</v>
      </c>
      <c r="D365" s="98"/>
      <c r="E365" s="98">
        <f>SUM(C365*D365)</f>
        <v>0</v>
      </c>
    </row>
    <row r="366" spans="1:5" ht="12.75">
      <c r="A366" s="97"/>
      <c r="B366" s="66"/>
      <c r="C366" s="98"/>
      <c r="D366" s="98"/>
      <c r="E366" s="98"/>
    </row>
    <row r="367" spans="1:5" ht="38.25">
      <c r="A367" s="97" t="s">
        <v>658</v>
      </c>
      <c r="B367" s="66" t="s">
        <v>1418</v>
      </c>
      <c r="C367" s="98"/>
      <c r="D367" s="98"/>
      <c r="E367" s="98"/>
    </row>
    <row r="368" spans="1:5" ht="25.5">
      <c r="A368" s="97"/>
      <c r="B368" s="66" t="s">
        <v>1419</v>
      </c>
      <c r="C368" s="98"/>
      <c r="D368" s="98"/>
      <c r="E368" s="98"/>
    </row>
    <row r="369" spans="1:5" ht="12.75">
      <c r="A369" s="97"/>
      <c r="B369" s="66" t="s">
        <v>1099</v>
      </c>
      <c r="C369" s="98">
        <v>17</v>
      </c>
      <c r="D369" s="98"/>
      <c r="E369" s="98">
        <f>SUM(C369*D369)</f>
        <v>0</v>
      </c>
    </row>
    <row r="370" spans="1:5" ht="12.75">
      <c r="A370" s="93"/>
      <c r="B370" s="76"/>
      <c r="C370" s="94"/>
      <c r="D370" s="94"/>
      <c r="E370" s="94"/>
    </row>
    <row r="371" spans="1:5" ht="25.5">
      <c r="A371" s="97" t="s">
        <v>659</v>
      </c>
      <c r="B371" s="66" t="s">
        <v>1466</v>
      </c>
      <c r="C371" s="94"/>
      <c r="D371" s="94"/>
      <c r="E371" s="94"/>
    </row>
    <row r="372" spans="1:5" ht="51">
      <c r="A372" s="93"/>
      <c r="B372" s="66" t="s">
        <v>1467</v>
      </c>
      <c r="C372" s="94"/>
      <c r="D372" s="94"/>
      <c r="E372" s="94"/>
    </row>
    <row r="373" spans="1:5" ht="25.5">
      <c r="A373" s="93"/>
      <c r="B373" s="66" t="s">
        <v>1480</v>
      </c>
      <c r="C373" s="94"/>
      <c r="D373" s="94"/>
      <c r="E373" s="94"/>
    </row>
    <row r="374" spans="1:5" ht="25.5">
      <c r="A374" s="93"/>
      <c r="B374" s="66" t="s">
        <v>1469</v>
      </c>
      <c r="C374" s="94"/>
      <c r="D374" s="94"/>
      <c r="E374" s="94"/>
    </row>
    <row r="375" spans="1:5" ht="12.75">
      <c r="A375" s="93"/>
      <c r="B375" s="66" t="s">
        <v>1481</v>
      </c>
      <c r="C375" s="94"/>
      <c r="D375" s="94"/>
      <c r="E375" s="94"/>
    </row>
    <row r="376" spans="1:5" ht="12.75">
      <c r="A376" s="93"/>
      <c r="B376" s="66" t="s">
        <v>1099</v>
      </c>
      <c r="C376" s="98">
        <v>22</v>
      </c>
      <c r="D376" s="98"/>
      <c r="E376" s="98">
        <f>SUM(C376*D376)</f>
        <v>0</v>
      </c>
    </row>
    <row r="377" spans="1:5" ht="12.75">
      <c r="A377" s="93"/>
      <c r="B377" s="66"/>
      <c r="C377" s="98"/>
      <c r="D377" s="94"/>
      <c r="E377" s="94"/>
    </row>
    <row r="378" spans="1:5" ht="51">
      <c r="A378" s="97" t="s">
        <v>660</v>
      </c>
      <c r="B378" s="66" t="s">
        <v>661</v>
      </c>
      <c r="C378" s="98"/>
      <c r="D378" s="98"/>
      <c r="E378" s="98"/>
    </row>
    <row r="379" spans="1:5" ht="12.75">
      <c r="A379" s="97"/>
      <c r="B379" s="66" t="s">
        <v>1483</v>
      </c>
      <c r="C379" s="98"/>
      <c r="D379" s="98"/>
      <c r="E379" s="98"/>
    </row>
    <row r="380" spans="1:5" ht="12.75">
      <c r="A380" s="97"/>
      <c r="B380" s="66" t="s">
        <v>1094</v>
      </c>
      <c r="C380" s="98">
        <v>26</v>
      </c>
      <c r="D380" s="98"/>
      <c r="E380" s="98">
        <f>SUM(C380*D380)</f>
        <v>0</v>
      </c>
    </row>
    <row r="381" spans="1:5" ht="25.5">
      <c r="A381" s="97" t="s">
        <v>662</v>
      </c>
      <c r="B381" s="66" t="s">
        <v>663</v>
      </c>
      <c r="C381" s="98"/>
      <c r="D381" s="98"/>
      <c r="E381" s="105"/>
    </row>
    <row r="382" spans="1:5" ht="12.75">
      <c r="A382" s="97"/>
      <c r="B382" s="66" t="s">
        <v>1107</v>
      </c>
      <c r="C382" s="98">
        <v>2</v>
      </c>
      <c r="D382" s="98"/>
      <c r="E382" s="98">
        <f>SUM(C382*D382)</f>
        <v>0</v>
      </c>
    </row>
    <row r="383" spans="1:5" ht="12.75">
      <c r="A383" s="97"/>
      <c r="B383" s="66"/>
      <c r="C383" s="98"/>
      <c r="D383" s="98"/>
      <c r="E383" s="98"/>
    </row>
    <row r="384" spans="1:5" ht="38.25">
      <c r="A384" s="97" t="s">
        <v>664</v>
      </c>
      <c r="B384" s="66" t="s">
        <v>1477</v>
      </c>
      <c r="C384" s="98"/>
      <c r="D384" s="98"/>
      <c r="E384" s="98"/>
    </row>
    <row r="385" spans="1:5" ht="12.75">
      <c r="A385" s="97"/>
      <c r="B385" s="66" t="s">
        <v>665</v>
      </c>
      <c r="C385" s="98"/>
      <c r="D385" s="98"/>
      <c r="E385" s="98"/>
    </row>
    <row r="386" spans="1:5" ht="12.75">
      <c r="A386" s="97"/>
      <c r="B386" s="66" t="s">
        <v>1094</v>
      </c>
      <c r="C386" s="98">
        <v>6</v>
      </c>
      <c r="D386" s="98"/>
      <c r="E386" s="98">
        <f>SUM(C386*D386)</f>
        <v>0</v>
      </c>
    </row>
    <row r="387" spans="1:5" ht="12.75">
      <c r="A387" s="97"/>
      <c r="B387" s="66"/>
      <c r="C387" s="98"/>
      <c r="D387" s="98"/>
      <c r="E387" s="106"/>
    </row>
    <row r="388" spans="1:5" ht="12.75">
      <c r="A388" s="97"/>
      <c r="B388" s="69"/>
      <c r="C388" s="107"/>
      <c r="D388" s="107"/>
      <c r="E388" s="107"/>
    </row>
    <row r="389" spans="1:5" ht="12.75">
      <c r="A389" s="97"/>
      <c r="B389" s="66" t="s">
        <v>666</v>
      </c>
      <c r="C389" s="98"/>
      <c r="D389" s="98"/>
      <c r="E389" s="98">
        <f>SUM(E246:E388)</f>
        <v>0</v>
      </c>
    </row>
    <row r="390" spans="1:5" ht="12.75">
      <c r="A390" s="97"/>
      <c r="B390" s="66"/>
      <c r="C390" s="98"/>
      <c r="D390" s="98"/>
      <c r="E390" s="98"/>
    </row>
    <row r="391" spans="1:5" ht="12.75">
      <c r="A391" s="97"/>
      <c r="B391" s="66"/>
      <c r="C391" s="98"/>
      <c r="D391" s="98"/>
      <c r="E391" s="98"/>
    </row>
    <row r="392" spans="1:5" ht="12.75">
      <c r="A392" s="93"/>
      <c r="B392" s="13" t="s">
        <v>667</v>
      </c>
      <c r="C392" s="94"/>
      <c r="D392" s="94"/>
      <c r="E392" s="94"/>
    </row>
    <row r="393" spans="1:5" ht="12.75">
      <c r="A393" s="93"/>
      <c r="B393" s="13"/>
      <c r="C393" s="94"/>
      <c r="D393" s="94"/>
      <c r="E393" s="94"/>
    </row>
    <row r="394" spans="1:5" ht="38.25">
      <c r="A394" s="93"/>
      <c r="B394" s="66" t="s">
        <v>668</v>
      </c>
      <c r="C394" s="94"/>
      <c r="D394" s="94"/>
      <c r="E394" s="94"/>
    </row>
    <row r="395" spans="1:5" ht="12.75">
      <c r="A395" s="93"/>
      <c r="B395" s="66"/>
      <c r="C395" s="94"/>
      <c r="D395" s="94"/>
      <c r="E395" s="94"/>
    </row>
    <row r="396" spans="1:5" ht="76.5">
      <c r="A396" s="97" t="s">
        <v>1082</v>
      </c>
      <c r="B396" s="66" t="s">
        <v>669</v>
      </c>
      <c r="C396" s="94"/>
      <c r="D396" s="94"/>
      <c r="E396" s="94"/>
    </row>
    <row r="397" spans="1:5" ht="12.75">
      <c r="A397" s="97"/>
      <c r="B397" s="66" t="s">
        <v>670</v>
      </c>
      <c r="C397" s="94"/>
      <c r="D397" s="94"/>
      <c r="E397" s="94"/>
    </row>
    <row r="398" spans="1:5" ht="12.75">
      <c r="A398" s="93"/>
      <c r="B398" s="66" t="s">
        <v>671</v>
      </c>
      <c r="C398" s="94"/>
      <c r="D398" s="94"/>
      <c r="E398" s="94"/>
    </row>
    <row r="399" spans="1:5" ht="63.75">
      <c r="A399" s="93"/>
      <c r="B399" s="66" t="s">
        <v>672</v>
      </c>
      <c r="C399" s="94"/>
      <c r="D399" s="94"/>
      <c r="E399" s="94"/>
    </row>
    <row r="400" spans="1:5" ht="12.75">
      <c r="A400" s="97"/>
      <c r="B400" s="66" t="s">
        <v>673</v>
      </c>
      <c r="C400" s="94"/>
      <c r="D400" s="94"/>
      <c r="E400" s="94"/>
    </row>
    <row r="401" spans="1:5" ht="12.75">
      <c r="A401" s="97"/>
      <c r="B401" s="66" t="s">
        <v>674</v>
      </c>
      <c r="C401" s="94"/>
      <c r="D401" s="94"/>
      <c r="E401" s="94"/>
    </row>
    <row r="402" spans="1:5" ht="12.75">
      <c r="A402" s="97"/>
      <c r="B402" s="66" t="s">
        <v>675</v>
      </c>
      <c r="C402" s="94"/>
      <c r="D402" s="94"/>
      <c r="E402" s="94"/>
    </row>
    <row r="403" spans="1:5" ht="12.75">
      <c r="A403" s="93"/>
      <c r="B403" s="66" t="s">
        <v>1233</v>
      </c>
      <c r="C403" s="98">
        <v>4100</v>
      </c>
      <c r="D403" s="98"/>
      <c r="E403" s="98">
        <f>SUM(C403*D403)</f>
        <v>0</v>
      </c>
    </row>
    <row r="404" spans="1:5" ht="12.75">
      <c r="A404" s="93"/>
      <c r="B404" s="66"/>
      <c r="C404" s="94"/>
      <c r="D404" s="94"/>
      <c r="E404" s="94"/>
    </row>
    <row r="405" spans="1:5" ht="76.5">
      <c r="A405" s="97" t="s">
        <v>1095</v>
      </c>
      <c r="B405" s="66" t="s">
        <v>676</v>
      </c>
      <c r="C405" s="98"/>
      <c r="D405" s="98"/>
      <c r="E405" s="98"/>
    </row>
    <row r="406" spans="1:5" ht="25.5">
      <c r="A406" s="97"/>
      <c r="B406" s="66" t="s">
        <v>677</v>
      </c>
      <c r="C406" s="98"/>
      <c r="D406" s="98"/>
      <c r="E406" s="98"/>
    </row>
    <row r="407" spans="1:5" ht="38.25">
      <c r="A407" s="97"/>
      <c r="B407" s="66" t="s">
        <v>678</v>
      </c>
      <c r="C407" s="98"/>
      <c r="D407" s="98"/>
      <c r="E407" s="98"/>
    </row>
    <row r="408" spans="1:5" ht="12.75">
      <c r="A408" s="97" t="s">
        <v>1120</v>
      </c>
      <c r="B408" s="66" t="s">
        <v>679</v>
      </c>
      <c r="C408" s="98"/>
      <c r="D408" s="98"/>
      <c r="E408" s="98"/>
    </row>
    <row r="409" spans="1:5" ht="12.75">
      <c r="A409" s="97"/>
      <c r="B409" s="66" t="s">
        <v>1094</v>
      </c>
      <c r="C409" s="98">
        <v>42</v>
      </c>
      <c r="D409" s="98"/>
      <c r="E409" s="98">
        <f>SUM(C409*D409)</f>
        <v>0</v>
      </c>
    </row>
    <row r="410" spans="1:5" ht="12.75">
      <c r="A410" s="97"/>
      <c r="B410" s="66"/>
      <c r="C410" s="98"/>
      <c r="D410" s="98"/>
      <c r="E410" s="98"/>
    </row>
    <row r="411" spans="1:5" ht="38.25">
      <c r="A411" s="97" t="s">
        <v>1122</v>
      </c>
      <c r="B411" s="66" t="s">
        <v>680</v>
      </c>
      <c r="C411" s="98"/>
      <c r="D411" s="98"/>
      <c r="E411" s="98"/>
    </row>
    <row r="412" spans="1:5" ht="12.75">
      <c r="A412" s="97"/>
      <c r="B412" s="66" t="s">
        <v>1107</v>
      </c>
      <c r="C412" s="98">
        <v>3</v>
      </c>
      <c r="D412" s="98"/>
      <c r="E412" s="98">
        <f>SUM(C412*D412)</f>
        <v>0</v>
      </c>
    </row>
    <row r="413" spans="1:5" ht="12.75">
      <c r="A413" s="97"/>
      <c r="B413" s="66"/>
      <c r="C413" s="98"/>
      <c r="D413" s="98"/>
      <c r="E413" s="98"/>
    </row>
    <row r="414" spans="1:5" ht="38.25">
      <c r="A414" s="97" t="s">
        <v>1097</v>
      </c>
      <c r="B414" s="66" t="s">
        <v>681</v>
      </c>
      <c r="C414" s="98"/>
      <c r="D414" s="98"/>
      <c r="E414" s="98"/>
    </row>
    <row r="415" spans="1:5" ht="12.75">
      <c r="A415" s="97"/>
      <c r="B415" s="66" t="s">
        <v>1094</v>
      </c>
      <c r="C415" s="98">
        <v>40</v>
      </c>
      <c r="D415" s="98"/>
      <c r="E415" s="98">
        <f>SUM(C415*D415)</f>
        <v>0</v>
      </c>
    </row>
    <row r="416" spans="1:5" ht="12.75">
      <c r="A416" s="97"/>
      <c r="B416" s="66"/>
      <c r="C416" s="98"/>
      <c r="D416" s="98"/>
      <c r="E416" s="98"/>
    </row>
    <row r="417" spans="1:5" ht="25.5">
      <c r="A417" s="97" t="s">
        <v>1100</v>
      </c>
      <c r="B417" s="66" t="s">
        <v>682</v>
      </c>
      <c r="C417" s="98"/>
      <c r="D417" s="98"/>
      <c r="E417" s="98"/>
    </row>
    <row r="418" spans="1:5" ht="12.75">
      <c r="A418" s="97"/>
      <c r="B418" s="66" t="s">
        <v>1134</v>
      </c>
      <c r="C418" s="98"/>
      <c r="D418" s="98"/>
      <c r="E418" s="98"/>
    </row>
    <row r="419" spans="1:5" ht="12.75">
      <c r="A419" s="97"/>
      <c r="B419" s="66" t="s">
        <v>683</v>
      </c>
      <c r="C419" s="105">
        <v>50</v>
      </c>
      <c r="D419" s="105"/>
      <c r="E419" s="98">
        <f>SUM(C419*D419)</f>
        <v>0</v>
      </c>
    </row>
    <row r="420" spans="1:5" ht="12.75">
      <c r="A420" s="97"/>
      <c r="B420" s="66"/>
      <c r="C420" s="98"/>
      <c r="D420" s="98"/>
      <c r="E420" s="98"/>
    </row>
    <row r="421" spans="1:5" ht="25.5">
      <c r="A421" s="97" t="s">
        <v>1105</v>
      </c>
      <c r="B421" s="66" t="s">
        <v>684</v>
      </c>
      <c r="C421" s="98"/>
      <c r="D421" s="98"/>
      <c r="E421" s="98"/>
    </row>
    <row r="422" spans="1:5" ht="51">
      <c r="A422" s="97" t="s">
        <v>1120</v>
      </c>
      <c r="B422" s="66" t="s">
        <v>685</v>
      </c>
      <c r="C422" s="98"/>
      <c r="D422" s="98"/>
      <c r="E422" s="98"/>
    </row>
    <row r="423" spans="1:5" ht="12.75">
      <c r="A423" s="97"/>
      <c r="B423" s="66" t="s">
        <v>1099</v>
      </c>
      <c r="C423" s="98">
        <v>5.2</v>
      </c>
      <c r="D423" s="98"/>
      <c r="E423" s="98">
        <f>SUM(C423*D423)</f>
        <v>0</v>
      </c>
    </row>
    <row r="424" spans="1:5" ht="12.75">
      <c r="A424" s="97"/>
      <c r="B424" s="66"/>
      <c r="C424" s="98"/>
      <c r="D424" s="98"/>
      <c r="E424" s="98"/>
    </row>
    <row r="425" spans="1:5" ht="38.25">
      <c r="A425" s="97" t="s">
        <v>1122</v>
      </c>
      <c r="B425" s="66" t="s">
        <v>686</v>
      </c>
      <c r="C425" s="98"/>
      <c r="D425" s="98"/>
      <c r="E425" s="98"/>
    </row>
    <row r="426" spans="1:5" ht="12.75">
      <c r="A426" s="97"/>
      <c r="B426" s="66" t="s">
        <v>1099</v>
      </c>
      <c r="C426" s="98">
        <v>3.6</v>
      </c>
      <c r="D426" s="98"/>
      <c r="E426" s="98">
        <f>SUM(C426*D426)</f>
        <v>0</v>
      </c>
    </row>
    <row r="427" spans="1:5" ht="12.75">
      <c r="A427" s="97"/>
      <c r="B427" s="66"/>
      <c r="C427" s="98"/>
      <c r="D427" s="98"/>
      <c r="E427" s="98"/>
    </row>
    <row r="428" spans="1:5" ht="25.5">
      <c r="A428" s="97" t="s">
        <v>1124</v>
      </c>
      <c r="B428" s="66" t="s">
        <v>687</v>
      </c>
      <c r="C428" s="98"/>
      <c r="D428" s="98"/>
      <c r="E428" s="98"/>
    </row>
    <row r="429" spans="1:5" ht="12.75">
      <c r="A429" s="97"/>
      <c r="B429" s="66" t="s">
        <v>688</v>
      </c>
      <c r="C429" s="98"/>
      <c r="D429" s="98"/>
      <c r="E429" s="98"/>
    </row>
    <row r="430" spans="1:5" ht="12.75">
      <c r="A430" s="97"/>
      <c r="B430" s="66" t="s">
        <v>1094</v>
      </c>
      <c r="C430" s="98">
        <v>21</v>
      </c>
      <c r="D430" s="98"/>
      <c r="E430" s="98">
        <f>SUM(C430*D430)</f>
        <v>0</v>
      </c>
    </row>
    <row r="431" spans="1:5" ht="12.75">
      <c r="A431" s="97"/>
      <c r="B431" s="66" t="s">
        <v>689</v>
      </c>
      <c r="C431" s="98"/>
      <c r="D431" s="98"/>
      <c r="E431" s="98"/>
    </row>
    <row r="432" spans="1:5" ht="12.75">
      <c r="A432" s="97"/>
      <c r="B432" s="66" t="s">
        <v>1099</v>
      </c>
      <c r="C432" s="98">
        <v>8.8</v>
      </c>
      <c r="D432" s="98"/>
      <c r="E432" s="98">
        <f>SUM(C432*D432)</f>
        <v>0</v>
      </c>
    </row>
    <row r="433" spans="1:5" ht="12.75">
      <c r="A433" s="97"/>
      <c r="B433" s="66"/>
      <c r="C433" s="105"/>
      <c r="D433" s="105"/>
      <c r="E433" s="106"/>
    </row>
    <row r="434" spans="1:5" ht="12.75">
      <c r="A434" s="97"/>
      <c r="B434" s="69"/>
      <c r="C434" s="107"/>
      <c r="D434" s="107"/>
      <c r="E434" s="107"/>
    </row>
    <row r="435" spans="1:5" ht="12.75">
      <c r="A435" s="97"/>
      <c r="B435" s="66" t="s">
        <v>690</v>
      </c>
      <c r="C435" s="98"/>
      <c r="D435" s="98"/>
      <c r="E435" s="98">
        <f>SUM(E396:E434)</f>
        <v>0</v>
      </c>
    </row>
    <row r="436" spans="1:5" ht="12.75">
      <c r="A436" s="97"/>
      <c r="B436" s="66"/>
      <c r="C436" s="98"/>
      <c r="D436" s="98"/>
      <c r="E436" s="98"/>
    </row>
    <row r="437" spans="1:5" ht="12.75">
      <c r="A437" s="97"/>
      <c r="B437" s="66"/>
      <c r="C437" s="98"/>
      <c r="D437" s="98"/>
      <c r="E437" s="98"/>
    </row>
    <row r="438" spans="1:5" ht="12.75">
      <c r="A438" s="109"/>
      <c r="B438" s="13" t="s">
        <v>691</v>
      </c>
      <c r="C438" s="110"/>
      <c r="D438" s="110"/>
      <c r="E438" s="110"/>
    </row>
    <row r="439" spans="1:5" ht="12.75">
      <c r="A439" s="109"/>
      <c r="B439" s="13"/>
      <c r="C439" s="110"/>
      <c r="D439" s="110"/>
      <c r="E439" s="110"/>
    </row>
    <row r="440" spans="1:5" ht="12.75">
      <c r="A440" s="97"/>
      <c r="B440" s="76" t="s">
        <v>692</v>
      </c>
      <c r="C440" s="98"/>
      <c r="D440" s="98"/>
      <c r="E440" s="98"/>
    </row>
    <row r="441" spans="1:5" ht="12.75">
      <c r="A441" s="97"/>
      <c r="B441" s="66" t="s">
        <v>693</v>
      </c>
      <c r="C441" s="98"/>
      <c r="D441" s="98"/>
      <c r="E441" s="98"/>
    </row>
    <row r="442" spans="1:5" ht="25.5">
      <c r="A442" s="97"/>
      <c r="B442" s="66" t="s">
        <v>694</v>
      </c>
      <c r="C442" s="98"/>
      <c r="D442" s="98"/>
      <c r="E442" s="98"/>
    </row>
    <row r="443" spans="1:5" ht="51">
      <c r="A443" s="97"/>
      <c r="B443" s="66" t="s">
        <v>695</v>
      </c>
      <c r="C443" s="98"/>
      <c r="D443" s="98"/>
      <c r="E443" s="98"/>
    </row>
    <row r="444" spans="1:5" ht="25.5">
      <c r="A444" s="97"/>
      <c r="B444" s="66" t="s">
        <v>696</v>
      </c>
      <c r="C444" s="98"/>
      <c r="D444" s="98"/>
      <c r="E444" s="98"/>
    </row>
    <row r="445" spans="1:5" ht="25.5">
      <c r="A445" s="97"/>
      <c r="B445" s="66" t="s">
        <v>697</v>
      </c>
      <c r="C445" s="98"/>
      <c r="D445" s="98"/>
      <c r="E445" s="98"/>
    </row>
    <row r="446" spans="1:5" ht="76.5">
      <c r="A446" s="93"/>
      <c r="B446" s="66" t="s">
        <v>698</v>
      </c>
      <c r="C446" s="94"/>
      <c r="D446" s="94"/>
      <c r="E446" s="94"/>
    </row>
    <row r="447" spans="1:5" ht="12.75">
      <c r="A447" s="93"/>
      <c r="B447" s="66"/>
      <c r="C447" s="94"/>
      <c r="D447" s="94"/>
      <c r="E447" s="94"/>
    </row>
    <row r="448" spans="1:5" ht="12.75">
      <c r="A448" s="97" t="s">
        <v>1082</v>
      </c>
      <c r="B448" s="66" t="s">
        <v>699</v>
      </c>
      <c r="C448" s="94"/>
      <c r="D448" s="94"/>
      <c r="E448" s="94"/>
    </row>
    <row r="449" spans="1:5" ht="51">
      <c r="A449" s="97" t="s">
        <v>1120</v>
      </c>
      <c r="B449" s="66" t="s">
        <v>700</v>
      </c>
      <c r="C449" s="94"/>
      <c r="D449" s="94"/>
      <c r="E449" s="94"/>
    </row>
    <row r="450" spans="1:5" ht="25.5">
      <c r="A450" s="97"/>
      <c r="B450" s="66" t="s">
        <v>701</v>
      </c>
      <c r="C450" s="94"/>
      <c r="D450" s="94"/>
      <c r="E450" s="94"/>
    </row>
    <row r="451" spans="1:5" ht="76.5">
      <c r="A451" s="93"/>
      <c r="B451" s="66" t="s">
        <v>702</v>
      </c>
      <c r="C451" s="94"/>
      <c r="D451" s="94"/>
      <c r="E451" s="94"/>
    </row>
    <row r="452" spans="1:5" ht="12.75">
      <c r="A452" s="93"/>
      <c r="B452" s="66" t="s">
        <v>703</v>
      </c>
      <c r="C452" s="94"/>
      <c r="D452" s="94"/>
      <c r="E452" s="94"/>
    </row>
    <row r="453" spans="1:5" ht="76.5">
      <c r="A453" s="93"/>
      <c r="B453" s="66" t="s">
        <v>704</v>
      </c>
      <c r="C453" s="94"/>
      <c r="D453" s="94"/>
      <c r="E453" s="94"/>
    </row>
    <row r="454" spans="1:5" ht="12.75">
      <c r="A454" s="93"/>
      <c r="B454" s="66" t="s">
        <v>1107</v>
      </c>
      <c r="C454" s="98">
        <v>1</v>
      </c>
      <c r="D454" s="94"/>
      <c r="E454" s="98">
        <f>SUM(C454*D454)</f>
        <v>0</v>
      </c>
    </row>
    <row r="455" spans="1:5" ht="12.75">
      <c r="A455" s="93"/>
      <c r="B455" s="66"/>
      <c r="C455" s="98"/>
      <c r="D455" s="94"/>
      <c r="E455" s="94"/>
    </row>
    <row r="456" spans="1:5" ht="12.75">
      <c r="A456" s="97" t="s">
        <v>1122</v>
      </c>
      <c r="B456" s="66" t="s">
        <v>705</v>
      </c>
      <c r="C456" s="94"/>
      <c r="D456" s="94"/>
      <c r="E456" s="94"/>
    </row>
    <row r="457" spans="1:5" ht="63.75">
      <c r="A457" s="93"/>
      <c r="B457" s="66" t="s">
        <v>706</v>
      </c>
      <c r="C457" s="94"/>
      <c r="D457" s="94"/>
      <c r="E457" s="94"/>
    </row>
    <row r="458" spans="1:5" ht="12.75">
      <c r="A458" s="93"/>
      <c r="B458" s="66" t="s">
        <v>703</v>
      </c>
      <c r="C458" s="94"/>
      <c r="D458" s="94"/>
      <c r="E458" s="94"/>
    </row>
    <row r="459" spans="1:5" ht="51">
      <c r="A459" s="93"/>
      <c r="B459" s="66" t="s">
        <v>707</v>
      </c>
      <c r="C459" s="94"/>
      <c r="D459" s="94"/>
      <c r="E459" s="94"/>
    </row>
    <row r="460" spans="1:5" ht="12.75">
      <c r="A460" s="93"/>
      <c r="B460" s="66" t="s">
        <v>1107</v>
      </c>
      <c r="C460" s="98">
        <v>2</v>
      </c>
      <c r="D460" s="94"/>
      <c r="E460" s="98">
        <f>SUM(C460*D460)</f>
        <v>0</v>
      </c>
    </row>
    <row r="461" spans="1:5" ht="12.75">
      <c r="A461" s="93"/>
      <c r="B461" s="66"/>
      <c r="C461" s="98"/>
      <c r="D461" s="94"/>
      <c r="E461" s="98"/>
    </row>
    <row r="462" spans="1:5" ht="25.5">
      <c r="A462" s="97" t="s">
        <v>1124</v>
      </c>
      <c r="B462" s="66" t="s">
        <v>708</v>
      </c>
      <c r="C462" s="94"/>
      <c r="D462" s="94"/>
      <c r="E462" s="94"/>
    </row>
    <row r="463" spans="1:5" ht="12.75">
      <c r="A463" s="93"/>
      <c r="B463" s="66" t="s">
        <v>709</v>
      </c>
      <c r="C463" s="94"/>
      <c r="D463" s="94"/>
      <c r="E463" s="94"/>
    </row>
    <row r="464" spans="1:5" ht="12.75">
      <c r="A464" s="93"/>
      <c r="B464" s="66" t="s">
        <v>703</v>
      </c>
      <c r="C464" s="94"/>
      <c r="D464" s="94"/>
      <c r="E464" s="94"/>
    </row>
    <row r="465" spans="1:5" ht="25.5">
      <c r="A465" s="93"/>
      <c r="B465" s="66" t="s">
        <v>710</v>
      </c>
      <c r="C465" s="94"/>
      <c r="D465" s="94"/>
      <c r="E465" s="94"/>
    </row>
    <row r="466" spans="1:5" ht="12.75">
      <c r="A466" s="93"/>
      <c r="B466" s="66" t="s">
        <v>1107</v>
      </c>
      <c r="C466" s="98">
        <v>1</v>
      </c>
      <c r="D466" s="94"/>
      <c r="E466" s="98">
        <f>SUM(C466*D466)</f>
        <v>0</v>
      </c>
    </row>
    <row r="467" spans="1:5" ht="12.75">
      <c r="A467" s="93"/>
      <c r="B467" s="66"/>
      <c r="C467" s="98"/>
      <c r="D467" s="94"/>
      <c r="E467" s="98"/>
    </row>
    <row r="468" spans="1:5" ht="12.75">
      <c r="A468" s="97" t="s">
        <v>1095</v>
      </c>
      <c r="B468" s="66" t="s">
        <v>711</v>
      </c>
      <c r="C468" s="94"/>
      <c r="D468" s="94"/>
      <c r="E468" s="94"/>
    </row>
    <row r="469" spans="1:5" ht="63.75">
      <c r="A469" s="97"/>
      <c r="B469" s="66" t="s">
        <v>712</v>
      </c>
      <c r="C469" s="98"/>
      <c r="D469" s="98"/>
      <c r="E469" s="98"/>
    </row>
    <row r="470" spans="1:5" ht="25.5">
      <c r="A470" s="97"/>
      <c r="B470" s="66" t="s">
        <v>713</v>
      </c>
      <c r="C470" s="98"/>
      <c r="D470" s="98"/>
      <c r="E470" s="98"/>
    </row>
    <row r="471" spans="1:5" ht="25.5">
      <c r="A471" s="97"/>
      <c r="B471" s="66" t="s">
        <v>697</v>
      </c>
      <c r="C471" s="98"/>
      <c r="D471" s="98"/>
      <c r="E471" s="98"/>
    </row>
    <row r="472" spans="1:5" ht="76.5">
      <c r="A472" s="93"/>
      <c r="B472" s="66" t="s">
        <v>698</v>
      </c>
      <c r="C472" s="93"/>
      <c r="D472" s="94"/>
      <c r="E472" s="94"/>
    </row>
    <row r="473" spans="1:5" ht="51">
      <c r="A473" s="97" t="s">
        <v>1120</v>
      </c>
      <c r="B473" s="66" t="s">
        <v>714</v>
      </c>
      <c r="C473" s="94"/>
      <c r="D473" s="94"/>
      <c r="E473" s="94"/>
    </row>
    <row r="474" spans="1:5" ht="12.75">
      <c r="A474" s="97"/>
      <c r="B474" s="66" t="s">
        <v>1107</v>
      </c>
      <c r="C474" s="98">
        <v>2</v>
      </c>
      <c r="D474" s="94"/>
      <c r="E474" s="98">
        <f>SUM(C474*D474)</f>
        <v>0</v>
      </c>
    </row>
    <row r="475" spans="1:5" ht="51">
      <c r="A475" s="97" t="s">
        <v>1122</v>
      </c>
      <c r="B475" s="66" t="s">
        <v>715</v>
      </c>
      <c r="C475" s="94"/>
      <c r="D475" s="94"/>
      <c r="E475" s="94"/>
    </row>
    <row r="476" spans="1:5" ht="12.75">
      <c r="A476" s="97"/>
      <c r="B476" s="66" t="s">
        <v>1107</v>
      </c>
      <c r="C476" s="98">
        <v>3</v>
      </c>
      <c r="D476" s="94"/>
      <c r="E476" s="98">
        <f>SUM(C476*D476)</f>
        <v>0</v>
      </c>
    </row>
    <row r="477" spans="1:5" ht="38.25">
      <c r="A477" s="97" t="s">
        <v>1124</v>
      </c>
      <c r="B477" s="66" t="s">
        <v>716</v>
      </c>
      <c r="C477" s="94"/>
      <c r="D477" s="94"/>
      <c r="E477" s="94"/>
    </row>
    <row r="478" spans="1:5" ht="12.75">
      <c r="A478" s="97"/>
      <c r="B478" s="66" t="s">
        <v>1107</v>
      </c>
      <c r="C478" s="98">
        <v>2</v>
      </c>
      <c r="D478" s="94"/>
      <c r="E478" s="98">
        <f>SUM(C478*D478)</f>
        <v>0</v>
      </c>
    </row>
    <row r="479" spans="1:5" ht="38.25">
      <c r="A479" s="97" t="s">
        <v>1196</v>
      </c>
      <c r="B479" s="66" t="s">
        <v>717</v>
      </c>
      <c r="C479" s="94"/>
      <c r="D479" s="94"/>
      <c r="E479" s="94"/>
    </row>
    <row r="480" spans="1:5" ht="12.75">
      <c r="A480" s="97"/>
      <c r="B480" s="66" t="s">
        <v>1107</v>
      </c>
      <c r="C480" s="98">
        <v>1</v>
      </c>
      <c r="D480" s="94"/>
      <c r="E480" s="98">
        <f>SUM(C480*D480)</f>
        <v>0</v>
      </c>
    </row>
    <row r="481" spans="1:5" ht="38.25">
      <c r="A481" s="97" t="s">
        <v>1447</v>
      </c>
      <c r="B481" s="66" t="s">
        <v>718</v>
      </c>
      <c r="C481" s="94"/>
      <c r="D481" s="94"/>
      <c r="E481" s="94"/>
    </row>
    <row r="482" spans="1:5" ht="12.75">
      <c r="A482" s="97"/>
      <c r="B482" s="66" t="s">
        <v>1107</v>
      </c>
      <c r="C482" s="98">
        <v>4</v>
      </c>
      <c r="D482" s="94"/>
      <c r="E482" s="98">
        <f>SUM(C482*D482)</f>
        <v>0</v>
      </c>
    </row>
    <row r="483" spans="1:5" ht="12.75">
      <c r="A483" s="93"/>
      <c r="B483" s="66"/>
      <c r="C483" s="98"/>
      <c r="D483" s="94"/>
      <c r="E483" s="98"/>
    </row>
    <row r="484" spans="1:5" ht="51">
      <c r="A484" s="97" t="s">
        <v>1097</v>
      </c>
      <c r="B484" s="66" t="s">
        <v>719</v>
      </c>
      <c r="C484" s="98"/>
      <c r="D484" s="94"/>
      <c r="E484" s="94"/>
    </row>
    <row r="485" spans="1:5" ht="25.5">
      <c r="A485" s="97" t="s">
        <v>1120</v>
      </c>
      <c r="B485" s="66" t="s">
        <v>720</v>
      </c>
      <c r="C485" s="98"/>
      <c r="D485" s="100"/>
      <c r="E485" s="100"/>
    </row>
    <row r="486" spans="1:5" ht="12.75">
      <c r="A486" s="97"/>
      <c r="B486" s="66" t="s">
        <v>1107</v>
      </c>
      <c r="C486" s="98">
        <v>1</v>
      </c>
      <c r="D486" s="100"/>
      <c r="E486" s="98">
        <f>SUM(C486*D486)</f>
        <v>0</v>
      </c>
    </row>
    <row r="487" spans="1:5" ht="12.75">
      <c r="A487" s="97" t="s">
        <v>1122</v>
      </c>
      <c r="B487" s="66" t="s">
        <v>721</v>
      </c>
      <c r="C487" s="98"/>
      <c r="D487" s="100"/>
      <c r="E487" s="100"/>
    </row>
    <row r="488" spans="1:5" ht="12.75">
      <c r="A488" s="97"/>
      <c r="B488" s="66" t="s">
        <v>1107</v>
      </c>
      <c r="C488" s="98">
        <v>2</v>
      </c>
      <c r="D488" s="100"/>
      <c r="E488" s="98">
        <f>SUM(C488*D488)</f>
        <v>0</v>
      </c>
    </row>
    <row r="489" spans="1:5" ht="12.75">
      <c r="A489" s="97" t="s">
        <v>1124</v>
      </c>
      <c r="B489" s="66" t="s">
        <v>722</v>
      </c>
      <c r="C489" s="98"/>
      <c r="D489" s="100"/>
      <c r="E489" s="100"/>
    </row>
    <row r="490" spans="1:5" ht="12.75">
      <c r="A490" s="97"/>
      <c r="B490" s="66" t="s">
        <v>1107</v>
      </c>
      <c r="C490" s="98">
        <v>1</v>
      </c>
      <c r="D490" s="100"/>
      <c r="E490" s="98">
        <f>SUM(C490*D490)</f>
        <v>0</v>
      </c>
    </row>
    <row r="491" spans="1:5" ht="12.75">
      <c r="A491" s="93"/>
      <c r="B491" s="66"/>
      <c r="C491" s="98"/>
      <c r="D491" s="94"/>
      <c r="E491" s="94"/>
    </row>
    <row r="492" spans="1:5" ht="51">
      <c r="A492" s="97" t="s">
        <v>1100</v>
      </c>
      <c r="B492" s="66" t="s">
        <v>723</v>
      </c>
      <c r="C492" s="98"/>
      <c r="D492" s="94"/>
      <c r="E492" s="94"/>
    </row>
    <row r="493" spans="1:5" ht="25.5">
      <c r="A493" s="93"/>
      <c r="B493" s="66" t="s">
        <v>724</v>
      </c>
      <c r="C493" s="98"/>
      <c r="D493" s="94"/>
      <c r="E493" s="94"/>
    </row>
    <row r="494" spans="1:5" ht="12.75">
      <c r="A494" s="93"/>
      <c r="B494" s="66" t="s">
        <v>1099</v>
      </c>
      <c r="C494" s="98">
        <v>48</v>
      </c>
      <c r="D494" s="98"/>
      <c r="E494" s="98">
        <f>SUM(C494*D494)</f>
        <v>0</v>
      </c>
    </row>
    <row r="495" spans="1:5" ht="12.75">
      <c r="A495" s="93"/>
      <c r="B495" s="66"/>
      <c r="C495" s="98"/>
      <c r="D495" s="94"/>
      <c r="E495" s="94"/>
    </row>
    <row r="496" spans="1:5" ht="51">
      <c r="A496" s="97" t="s">
        <v>1105</v>
      </c>
      <c r="B496" s="66" t="s">
        <v>725</v>
      </c>
      <c r="C496" s="98"/>
      <c r="D496" s="94"/>
      <c r="E496" s="94"/>
    </row>
    <row r="497" spans="1:5" ht="12.75">
      <c r="A497" s="97"/>
      <c r="B497" s="66" t="s">
        <v>726</v>
      </c>
      <c r="C497" s="98"/>
      <c r="D497" s="94"/>
      <c r="E497" s="94"/>
    </row>
    <row r="498" spans="1:5" ht="12.75">
      <c r="A498" s="93"/>
      <c r="B498" s="66" t="s">
        <v>1094</v>
      </c>
      <c r="C498" s="98">
        <v>30</v>
      </c>
      <c r="D498" s="98"/>
      <c r="E498" s="98">
        <f>SUM(C498*D498)</f>
        <v>0</v>
      </c>
    </row>
    <row r="499" spans="1:5" ht="12.75">
      <c r="A499" s="93"/>
      <c r="B499" s="66"/>
      <c r="C499" s="98"/>
      <c r="D499" s="94"/>
      <c r="E499" s="94"/>
    </row>
    <row r="500" spans="1:5" ht="12.75">
      <c r="A500" s="93"/>
      <c r="B500" s="76" t="s">
        <v>727</v>
      </c>
      <c r="C500" s="94"/>
      <c r="D500" s="94"/>
      <c r="E500" s="94"/>
    </row>
    <row r="501" spans="1:5" ht="76.5">
      <c r="A501" s="93"/>
      <c r="B501" s="66" t="s">
        <v>728</v>
      </c>
      <c r="C501" s="94"/>
      <c r="D501" s="94"/>
      <c r="E501" s="94"/>
    </row>
    <row r="502" spans="1:5" ht="12.75">
      <c r="A502" s="93"/>
      <c r="B502" s="66" t="s">
        <v>729</v>
      </c>
      <c r="C502" s="94"/>
      <c r="D502" s="94"/>
      <c r="E502" s="94"/>
    </row>
    <row r="503" spans="1:5" ht="12.75">
      <c r="A503" s="93"/>
      <c r="B503" s="66" t="s">
        <v>730</v>
      </c>
      <c r="C503" s="94"/>
      <c r="D503" s="94"/>
      <c r="E503" s="94"/>
    </row>
    <row r="504" spans="1:5" ht="12.75">
      <c r="A504" s="66"/>
      <c r="B504" s="66"/>
      <c r="C504" s="66"/>
      <c r="D504" s="66"/>
      <c r="E504" s="66"/>
    </row>
    <row r="505" spans="1:5" ht="76.5">
      <c r="A505" s="97" t="s">
        <v>1108</v>
      </c>
      <c r="B505" s="66" t="s">
        <v>731</v>
      </c>
      <c r="C505" s="98"/>
      <c r="D505" s="98"/>
      <c r="E505" s="98"/>
    </row>
    <row r="506" spans="1:5" ht="38.25">
      <c r="A506" s="97"/>
      <c r="B506" s="66" t="s">
        <v>732</v>
      </c>
      <c r="C506" s="98"/>
      <c r="D506" s="98"/>
      <c r="E506" s="98"/>
    </row>
    <row r="507" spans="1:5" ht="12.75">
      <c r="A507" s="97"/>
      <c r="B507" s="66" t="s">
        <v>733</v>
      </c>
      <c r="C507" s="98"/>
      <c r="D507" s="98"/>
      <c r="E507" s="98"/>
    </row>
    <row r="508" spans="1:5" ht="51">
      <c r="A508" s="97"/>
      <c r="B508" s="66" t="s">
        <v>734</v>
      </c>
      <c r="C508" s="98"/>
      <c r="D508" s="98"/>
      <c r="E508" s="98"/>
    </row>
    <row r="509" spans="1:5" ht="76.5">
      <c r="A509" s="97" t="s">
        <v>1120</v>
      </c>
      <c r="B509" s="66" t="s">
        <v>735</v>
      </c>
      <c r="C509" s="98"/>
      <c r="D509" s="98"/>
      <c r="E509" s="98"/>
    </row>
    <row r="510" spans="1:5" ht="12.75">
      <c r="A510" s="97"/>
      <c r="B510" s="66" t="s">
        <v>1107</v>
      </c>
      <c r="C510" s="98">
        <v>1</v>
      </c>
      <c r="D510" s="98"/>
      <c r="E510" s="98">
        <f>SUM(C510*D510)</f>
        <v>0</v>
      </c>
    </row>
    <row r="511" spans="1:5" ht="12.75">
      <c r="A511" s="97"/>
      <c r="B511" s="66"/>
      <c r="C511" s="98"/>
      <c r="D511" s="98"/>
      <c r="E511" s="105"/>
    </row>
    <row r="512" spans="1:5" ht="76.5">
      <c r="A512" s="97" t="s">
        <v>1122</v>
      </c>
      <c r="B512" s="66" t="s">
        <v>736</v>
      </c>
      <c r="C512" s="98"/>
      <c r="D512" s="98"/>
      <c r="E512" s="98"/>
    </row>
    <row r="513" spans="1:5" ht="12.75">
      <c r="A513" s="97"/>
      <c r="B513" s="66" t="s">
        <v>1107</v>
      </c>
      <c r="C513" s="98">
        <v>1</v>
      </c>
      <c r="D513" s="98"/>
      <c r="E513" s="98">
        <f>SUM(C513*D513)</f>
        <v>0</v>
      </c>
    </row>
    <row r="514" spans="1:5" ht="12.75">
      <c r="A514" s="97"/>
      <c r="B514" s="66"/>
      <c r="C514" s="98"/>
      <c r="D514" s="98"/>
      <c r="E514" s="105"/>
    </row>
    <row r="515" spans="1:5" ht="63.75">
      <c r="A515" s="97" t="s">
        <v>1124</v>
      </c>
      <c r="B515" s="66" t="s">
        <v>737</v>
      </c>
      <c r="C515" s="98"/>
      <c r="D515" s="98"/>
      <c r="E515" s="98"/>
    </row>
    <row r="516" spans="1:5" ht="12.75">
      <c r="A516" s="97"/>
      <c r="B516" s="66" t="s">
        <v>1107</v>
      </c>
      <c r="C516" s="98">
        <v>3</v>
      </c>
      <c r="D516" s="98"/>
      <c r="E516" s="98">
        <f>SUM(C516*D516)</f>
        <v>0</v>
      </c>
    </row>
    <row r="517" spans="1:5" ht="12.75">
      <c r="A517" s="97"/>
      <c r="B517" s="66"/>
      <c r="C517" s="98"/>
      <c r="D517" s="98"/>
      <c r="E517" s="105"/>
    </row>
    <row r="518" spans="1:5" ht="51">
      <c r="A518" s="97" t="s">
        <v>1196</v>
      </c>
      <c r="B518" s="66" t="s">
        <v>738</v>
      </c>
      <c r="C518" s="98"/>
      <c r="D518" s="98"/>
      <c r="E518" s="98"/>
    </row>
    <row r="519" spans="1:5" ht="12.75">
      <c r="A519" s="97"/>
      <c r="B519" s="66" t="s">
        <v>1107</v>
      </c>
      <c r="C519" s="98">
        <v>1</v>
      </c>
      <c r="D519" s="98"/>
      <c r="E519" s="98">
        <f>SUM(C519*D519)</f>
        <v>0</v>
      </c>
    </row>
    <row r="520" spans="1:5" ht="12.75">
      <c r="A520" s="97"/>
      <c r="B520" s="66"/>
      <c r="C520" s="98"/>
      <c r="D520" s="98"/>
      <c r="E520" s="105"/>
    </row>
    <row r="521" spans="1:5" ht="25.5">
      <c r="A521" s="97" t="s">
        <v>1110</v>
      </c>
      <c r="B521" s="66" t="s">
        <v>739</v>
      </c>
      <c r="C521" s="98"/>
      <c r="D521" s="98"/>
      <c r="E521" s="105"/>
    </row>
    <row r="522" spans="1:5" ht="63.75">
      <c r="A522" s="97" t="s">
        <v>1120</v>
      </c>
      <c r="B522" s="66" t="s">
        <v>740</v>
      </c>
      <c r="C522" s="98"/>
      <c r="D522" s="98"/>
      <c r="E522" s="98"/>
    </row>
    <row r="523" spans="1:5" ht="12.75">
      <c r="A523" s="97"/>
      <c r="B523" s="66" t="s">
        <v>1107</v>
      </c>
      <c r="C523" s="98">
        <v>1</v>
      </c>
      <c r="D523" s="98"/>
      <c r="E523" s="98">
        <f>SUM(C523*D523)</f>
        <v>0</v>
      </c>
    </row>
    <row r="524" spans="1:5" ht="12.75">
      <c r="A524" s="97"/>
      <c r="B524" s="66"/>
      <c r="C524" s="98"/>
      <c r="D524" s="98"/>
      <c r="E524" s="105"/>
    </row>
    <row r="525" spans="1:5" ht="63.75">
      <c r="A525" s="97" t="s">
        <v>1122</v>
      </c>
      <c r="B525" s="66" t="s">
        <v>741</v>
      </c>
      <c r="C525" s="98"/>
      <c r="D525" s="98"/>
      <c r="E525" s="98"/>
    </row>
    <row r="526" spans="1:5" ht="12.75">
      <c r="A526" s="97"/>
      <c r="B526" s="66" t="s">
        <v>1107</v>
      </c>
      <c r="C526" s="98">
        <v>2</v>
      </c>
      <c r="D526" s="98"/>
      <c r="E526" s="98">
        <f>SUM(C526*D526)</f>
        <v>0</v>
      </c>
    </row>
    <row r="527" spans="1:5" ht="12.75">
      <c r="A527" s="97"/>
      <c r="B527" s="66"/>
      <c r="C527" s="98"/>
      <c r="D527" s="98"/>
      <c r="E527" s="105"/>
    </row>
    <row r="528" spans="1:5" ht="51">
      <c r="A528" s="97" t="s">
        <v>1124</v>
      </c>
      <c r="B528" s="66" t="s">
        <v>742</v>
      </c>
      <c r="C528" s="98"/>
      <c r="D528" s="98"/>
      <c r="E528" s="98"/>
    </row>
    <row r="529" spans="1:5" ht="12.75">
      <c r="A529" s="97"/>
      <c r="B529" s="66" t="s">
        <v>1107</v>
      </c>
      <c r="C529" s="98">
        <v>1</v>
      </c>
      <c r="D529" s="98"/>
      <c r="E529" s="98">
        <f>SUM(C529*D529)</f>
        <v>0</v>
      </c>
    </row>
    <row r="530" spans="1:5" ht="12.75">
      <c r="A530" s="97"/>
      <c r="B530" s="66"/>
      <c r="C530" s="98"/>
      <c r="D530" s="98"/>
      <c r="E530" s="98"/>
    </row>
    <row r="531" spans="1:5" ht="38.25">
      <c r="A531" s="97" t="s">
        <v>1112</v>
      </c>
      <c r="B531" s="66" t="s">
        <v>743</v>
      </c>
      <c r="C531" s="98"/>
      <c r="D531" s="98"/>
      <c r="E531" s="105"/>
    </row>
    <row r="532" spans="1:5" ht="25.5">
      <c r="A532" s="97" t="s">
        <v>1120</v>
      </c>
      <c r="B532" s="66" t="s">
        <v>744</v>
      </c>
      <c r="C532" s="98"/>
      <c r="D532" s="98"/>
      <c r="E532" s="105"/>
    </row>
    <row r="533" spans="1:5" ht="12.75">
      <c r="A533" s="97"/>
      <c r="B533" s="66" t="s">
        <v>1107</v>
      </c>
      <c r="C533" s="98">
        <v>2</v>
      </c>
      <c r="D533" s="98"/>
      <c r="E533" s="98">
        <f>SUM(C533*D533)</f>
        <v>0</v>
      </c>
    </row>
    <row r="534" spans="1:5" ht="12.75">
      <c r="A534" s="97"/>
      <c r="B534" s="66"/>
      <c r="C534" s="98"/>
      <c r="D534" s="98"/>
      <c r="E534" s="105"/>
    </row>
    <row r="535" spans="1:5" ht="12.75">
      <c r="A535" s="97" t="s">
        <v>1122</v>
      </c>
      <c r="B535" s="66" t="s">
        <v>745</v>
      </c>
      <c r="C535" s="98"/>
      <c r="D535" s="98"/>
      <c r="E535" s="105"/>
    </row>
    <row r="536" spans="1:5" ht="12.75">
      <c r="A536" s="97"/>
      <c r="B536" s="66" t="s">
        <v>1107</v>
      </c>
      <c r="C536" s="98">
        <v>1</v>
      </c>
      <c r="D536" s="98"/>
      <c r="E536" s="98">
        <f>SUM(C536*D536)</f>
        <v>0</v>
      </c>
    </row>
    <row r="537" spans="1:5" ht="12.75">
      <c r="A537" s="97"/>
      <c r="B537" s="66"/>
      <c r="C537" s="98"/>
      <c r="D537" s="98"/>
      <c r="E537" s="105"/>
    </row>
    <row r="538" spans="1:5" ht="63.75">
      <c r="A538" s="97" t="s">
        <v>1115</v>
      </c>
      <c r="B538" s="66" t="s">
        <v>746</v>
      </c>
      <c r="C538" s="98"/>
      <c r="D538" s="98"/>
      <c r="E538" s="98"/>
    </row>
    <row r="539" spans="1:5" ht="25.5">
      <c r="A539" s="97"/>
      <c r="B539" s="66" t="s">
        <v>747</v>
      </c>
      <c r="C539" s="98"/>
      <c r="D539" s="98"/>
      <c r="E539" s="98"/>
    </row>
    <row r="540" spans="1:5" ht="12.75">
      <c r="A540" s="97"/>
      <c r="B540" s="66" t="s">
        <v>748</v>
      </c>
      <c r="C540" s="98"/>
      <c r="D540" s="98"/>
      <c r="E540" s="98"/>
    </row>
    <row r="541" spans="1:5" ht="25.5">
      <c r="A541" s="97"/>
      <c r="B541" s="66" t="s">
        <v>749</v>
      </c>
      <c r="C541" s="98"/>
      <c r="D541" s="98"/>
      <c r="E541" s="98"/>
    </row>
    <row r="542" spans="1:5" ht="25.5">
      <c r="A542" s="97" t="s">
        <v>1120</v>
      </c>
      <c r="B542" s="66" t="s">
        <v>750</v>
      </c>
      <c r="C542" s="98"/>
      <c r="D542" s="98"/>
      <c r="E542" s="98"/>
    </row>
    <row r="543" spans="1:5" ht="12.75">
      <c r="A543" s="97"/>
      <c r="B543" s="66" t="s">
        <v>1107</v>
      </c>
      <c r="C543" s="98">
        <v>2</v>
      </c>
      <c r="D543" s="98"/>
      <c r="E543" s="98">
        <f>SUM(C543*D543)</f>
        <v>0</v>
      </c>
    </row>
    <row r="544" spans="1:5" ht="12.75">
      <c r="A544" s="97"/>
      <c r="B544" s="66"/>
      <c r="C544" s="98"/>
      <c r="D544" s="98"/>
      <c r="E544" s="98"/>
    </row>
    <row r="545" spans="1:5" ht="12.75">
      <c r="A545" s="97"/>
      <c r="B545" s="76" t="s">
        <v>751</v>
      </c>
      <c r="C545" s="100"/>
      <c r="D545" s="100"/>
      <c r="E545" s="100"/>
    </row>
    <row r="546" spans="1:5" ht="63.75">
      <c r="A546" s="97" t="s">
        <v>1118</v>
      </c>
      <c r="B546" s="66" t="s">
        <v>752</v>
      </c>
      <c r="C546" s="98"/>
      <c r="D546" s="98"/>
      <c r="E546" s="98"/>
    </row>
    <row r="547" spans="1:5" ht="63.75">
      <c r="A547" s="97"/>
      <c r="B547" s="66" t="s">
        <v>753</v>
      </c>
      <c r="C547" s="98"/>
      <c r="D547" s="98"/>
      <c r="E547" s="98"/>
    </row>
    <row r="548" spans="1:5" ht="51">
      <c r="A548" s="97"/>
      <c r="B548" s="66" t="s">
        <v>754</v>
      </c>
      <c r="C548" s="98"/>
      <c r="D548" s="98"/>
      <c r="E548" s="98"/>
    </row>
    <row r="549" spans="1:5" ht="12.75">
      <c r="A549" s="97"/>
      <c r="B549" s="66" t="s">
        <v>755</v>
      </c>
      <c r="C549" s="98"/>
      <c r="D549" s="98"/>
      <c r="E549" s="98"/>
    </row>
    <row r="550" spans="1:5" ht="25.5">
      <c r="A550" s="97" t="s">
        <v>1120</v>
      </c>
      <c r="B550" s="66" t="s">
        <v>756</v>
      </c>
      <c r="C550" s="98"/>
      <c r="D550" s="98"/>
      <c r="E550" s="98"/>
    </row>
    <row r="551" spans="1:5" ht="51">
      <c r="A551" s="97"/>
      <c r="B551" s="66" t="s">
        <v>757</v>
      </c>
      <c r="C551" s="98"/>
      <c r="D551" s="98"/>
      <c r="E551" s="98"/>
    </row>
    <row r="552" spans="1:5" ht="12.75">
      <c r="A552" s="97"/>
      <c r="B552" s="66" t="s">
        <v>1107</v>
      </c>
      <c r="C552" s="98">
        <v>1</v>
      </c>
      <c r="D552" s="98"/>
      <c r="E552" s="98">
        <f>SUM(C552*D552)</f>
        <v>0</v>
      </c>
    </row>
    <row r="553" spans="1:5" ht="12.75">
      <c r="A553" s="97"/>
      <c r="B553" s="76"/>
      <c r="C553" s="100"/>
      <c r="D553" s="100"/>
      <c r="E553" s="100"/>
    </row>
    <row r="554" spans="1:5" ht="38.25">
      <c r="A554" s="97" t="s">
        <v>1122</v>
      </c>
      <c r="B554" s="66" t="s">
        <v>758</v>
      </c>
      <c r="C554" s="98"/>
      <c r="D554" s="98"/>
      <c r="E554" s="98"/>
    </row>
    <row r="555" spans="1:5" ht="51">
      <c r="A555" s="97"/>
      <c r="B555" s="66" t="s">
        <v>759</v>
      </c>
      <c r="C555" s="98"/>
      <c r="D555" s="98"/>
      <c r="E555" s="98"/>
    </row>
    <row r="556" spans="1:5" ht="12.75">
      <c r="A556" s="97"/>
      <c r="B556" s="66" t="s">
        <v>1107</v>
      </c>
      <c r="C556" s="98">
        <v>1</v>
      </c>
      <c r="D556" s="98"/>
      <c r="E556" s="98">
        <f>SUM(C556*D556)</f>
        <v>0</v>
      </c>
    </row>
    <row r="557" spans="1:5" ht="12.75">
      <c r="A557" s="97"/>
      <c r="B557" s="66"/>
      <c r="C557" s="98"/>
      <c r="D557" s="98"/>
      <c r="E557" s="98"/>
    </row>
    <row r="558" spans="1:5" ht="12.75">
      <c r="A558" s="97"/>
      <c r="B558" s="76" t="s">
        <v>760</v>
      </c>
      <c r="C558" s="98"/>
      <c r="D558" s="98"/>
      <c r="E558" s="98"/>
    </row>
    <row r="559" spans="1:5" ht="76.5">
      <c r="A559" s="97" t="s">
        <v>1126</v>
      </c>
      <c r="B559" s="66" t="s">
        <v>761</v>
      </c>
      <c r="C559" s="98"/>
      <c r="D559" s="98"/>
      <c r="E559" s="98"/>
    </row>
    <row r="560" spans="1:5" ht="25.5">
      <c r="A560" s="97"/>
      <c r="B560" s="66" t="s">
        <v>762</v>
      </c>
      <c r="C560" s="98"/>
      <c r="D560" s="98"/>
      <c r="E560" s="98"/>
    </row>
    <row r="561" spans="1:5" ht="12.75">
      <c r="A561" s="97"/>
      <c r="B561" s="66"/>
      <c r="C561" s="98"/>
      <c r="D561" s="98"/>
      <c r="E561" s="98"/>
    </row>
    <row r="562" spans="1:5" ht="51">
      <c r="A562" s="97" t="s">
        <v>1120</v>
      </c>
      <c r="B562" s="66" t="s">
        <v>763</v>
      </c>
      <c r="C562" s="98"/>
      <c r="D562" s="98"/>
      <c r="E562" s="98"/>
    </row>
    <row r="563" spans="1:5" ht="25.5">
      <c r="A563" s="97"/>
      <c r="B563" s="66" t="s">
        <v>764</v>
      </c>
      <c r="C563" s="98"/>
      <c r="D563" s="98"/>
      <c r="E563" s="98"/>
    </row>
    <row r="564" spans="1:5" ht="12.75">
      <c r="A564" s="97"/>
      <c r="B564" s="66" t="s">
        <v>1099</v>
      </c>
      <c r="C564" s="98">
        <v>9</v>
      </c>
      <c r="D564" s="98"/>
      <c r="E564" s="98">
        <f>SUM(C564*D564)</f>
        <v>0</v>
      </c>
    </row>
    <row r="565" spans="1:5" ht="12.75">
      <c r="A565" s="97"/>
      <c r="B565" s="66"/>
      <c r="C565" s="98"/>
      <c r="D565" s="98"/>
      <c r="E565" s="105"/>
    </row>
    <row r="566" spans="1:5" ht="38.25">
      <c r="A566" s="97"/>
      <c r="B566" s="66" t="s">
        <v>765</v>
      </c>
      <c r="C566" s="98"/>
      <c r="D566" s="98"/>
      <c r="E566" s="105"/>
    </row>
    <row r="567" spans="1:5" ht="12.75">
      <c r="A567" s="97"/>
      <c r="B567" s="66" t="s">
        <v>1099</v>
      </c>
      <c r="C567" s="98">
        <v>4.5</v>
      </c>
      <c r="D567" s="98"/>
      <c r="E567" s="98">
        <f>SUM(C567*D567)</f>
        <v>0</v>
      </c>
    </row>
    <row r="568" spans="1:5" ht="12.75">
      <c r="A568" s="97"/>
      <c r="B568" s="66"/>
      <c r="C568" s="98"/>
      <c r="D568" s="98"/>
      <c r="E568" s="105"/>
    </row>
    <row r="569" spans="1:5" ht="38.25">
      <c r="A569" s="97" t="s">
        <v>1122</v>
      </c>
      <c r="B569" s="66" t="s">
        <v>766</v>
      </c>
      <c r="C569" s="98"/>
      <c r="D569" s="98"/>
      <c r="E569" s="105"/>
    </row>
    <row r="570" spans="1:5" ht="12.75">
      <c r="A570" s="97"/>
      <c r="B570" s="66" t="s">
        <v>767</v>
      </c>
      <c r="C570" s="98"/>
      <c r="D570" s="98"/>
      <c r="E570" s="105"/>
    </row>
    <row r="571" spans="1:5" ht="12.75">
      <c r="A571" s="97"/>
      <c r="B571" s="66" t="s">
        <v>1099</v>
      </c>
      <c r="C571" s="98">
        <v>14</v>
      </c>
      <c r="D571" s="98"/>
      <c r="E571" s="98">
        <f>SUM(C571*D571)</f>
        <v>0</v>
      </c>
    </row>
    <row r="572" spans="1:5" ht="12.75">
      <c r="A572" s="97"/>
      <c r="B572" s="66"/>
      <c r="C572" s="98"/>
      <c r="D572" s="98"/>
      <c r="E572" s="105"/>
    </row>
    <row r="573" spans="1:5" ht="38.25">
      <c r="A573" s="97" t="s">
        <v>1124</v>
      </c>
      <c r="B573" s="66" t="s">
        <v>768</v>
      </c>
      <c r="C573" s="98"/>
      <c r="D573" s="98"/>
      <c r="E573" s="98"/>
    </row>
    <row r="574" spans="1:5" ht="12.75">
      <c r="A574" s="97"/>
      <c r="B574" s="66" t="s">
        <v>769</v>
      </c>
      <c r="C574" s="98"/>
      <c r="D574" s="98"/>
      <c r="E574" s="98"/>
    </row>
    <row r="575" spans="1:5" ht="12.75">
      <c r="A575" s="97"/>
      <c r="B575" s="66" t="s">
        <v>1099</v>
      </c>
      <c r="C575" s="98">
        <v>51</v>
      </c>
      <c r="D575" s="98"/>
      <c r="E575" s="98">
        <f>SUM(C575*D575)</f>
        <v>0</v>
      </c>
    </row>
    <row r="576" spans="1:5" ht="12.75">
      <c r="A576" s="97"/>
      <c r="B576" s="66"/>
      <c r="C576" s="98"/>
      <c r="D576" s="98"/>
      <c r="E576" s="105"/>
    </row>
    <row r="577" spans="1:5" ht="38.25">
      <c r="A577" s="97" t="s">
        <v>1128</v>
      </c>
      <c r="B577" s="66" t="s">
        <v>770</v>
      </c>
      <c r="C577" s="98"/>
      <c r="D577" s="98"/>
      <c r="E577" s="105"/>
    </row>
    <row r="578" spans="1:5" ht="12.75">
      <c r="A578" s="97"/>
      <c r="B578" s="66" t="s">
        <v>771</v>
      </c>
      <c r="C578" s="98"/>
      <c r="D578" s="98"/>
      <c r="E578" s="105"/>
    </row>
    <row r="579" spans="1:5" ht="12.75">
      <c r="A579" s="97"/>
      <c r="B579" s="66" t="s">
        <v>1094</v>
      </c>
      <c r="C579" s="98">
        <v>6.1</v>
      </c>
      <c r="D579" s="98"/>
      <c r="E579" s="98">
        <f>SUM(C579*D579)</f>
        <v>0</v>
      </c>
    </row>
    <row r="580" spans="1:5" ht="12.75">
      <c r="A580" s="97"/>
      <c r="B580" s="66"/>
      <c r="C580" s="98"/>
      <c r="D580" s="98"/>
      <c r="E580" s="105"/>
    </row>
    <row r="581" spans="1:5" ht="76.5">
      <c r="A581" s="97" t="s">
        <v>1132</v>
      </c>
      <c r="B581" s="66" t="s">
        <v>772</v>
      </c>
      <c r="C581" s="98"/>
      <c r="D581" s="98"/>
      <c r="E581" s="98"/>
    </row>
    <row r="582" spans="1:5" ht="38.25">
      <c r="A582" s="97"/>
      <c r="B582" s="66" t="s">
        <v>773</v>
      </c>
      <c r="C582" s="98"/>
      <c r="D582" s="98"/>
      <c r="E582" s="105"/>
    </row>
    <row r="583" spans="1:5" ht="12.75">
      <c r="A583" s="97"/>
      <c r="B583" s="66" t="s">
        <v>1204</v>
      </c>
      <c r="C583" s="98"/>
      <c r="D583" s="98"/>
      <c r="E583" s="105"/>
    </row>
    <row r="584" spans="1:5" ht="12.75">
      <c r="A584" s="97"/>
      <c r="B584" s="66" t="s">
        <v>1099</v>
      </c>
      <c r="C584" s="98">
        <v>21.5</v>
      </c>
      <c r="D584" s="98"/>
      <c r="E584" s="98">
        <f>SUM(C584*D584)</f>
        <v>0</v>
      </c>
    </row>
    <row r="585" spans="1:5" ht="12.75">
      <c r="A585" s="97"/>
      <c r="B585" s="66"/>
      <c r="C585" s="98"/>
      <c r="D585" s="98"/>
      <c r="E585" s="105"/>
    </row>
    <row r="586" spans="1:5" ht="38.25">
      <c r="A586" s="97" t="s">
        <v>1160</v>
      </c>
      <c r="B586" s="66" t="s">
        <v>774</v>
      </c>
      <c r="C586" s="98"/>
      <c r="D586" s="98"/>
      <c r="E586" s="105"/>
    </row>
    <row r="587" spans="1:5" ht="25.5">
      <c r="A587" s="97"/>
      <c r="B587" s="66" t="s">
        <v>775</v>
      </c>
      <c r="C587" s="98"/>
      <c r="D587" s="98"/>
      <c r="E587" s="105"/>
    </row>
    <row r="588" spans="1:5" ht="25.5">
      <c r="A588" s="97"/>
      <c r="B588" s="66" t="s">
        <v>776</v>
      </c>
      <c r="C588" s="98"/>
      <c r="D588" s="98"/>
      <c r="E588" s="105"/>
    </row>
    <row r="589" spans="1:5" ht="12.75">
      <c r="A589" s="97"/>
      <c r="B589" s="66" t="s">
        <v>777</v>
      </c>
      <c r="C589" s="98"/>
      <c r="D589" s="98"/>
      <c r="E589" s="105"/>
    </row>
    <row r="590" spans="1:5" ht="12.75">
      <c r="A590" s="97"/>
      <c r="B590" s="66" t="s">
        <v>1099</v>
      </c>
      <c r="C590" s="98">
        <v>20</v>
      </c>
      <c r="D590" s="98"/>
      <c r="E590" s="98">
        <f>SUM(C590*D590)</f>
        <v>0</v>
      </c>
    </row>
    <row r="591" spans="1:5" ht="12.75">
      <c r="A591" s="97"/>
      <c r="B591" s="66"/>
      <c r="C591" s="98"/>
      <c r="D591" s="98"/>
      <c r="E591" s="105"/>
    </row>
    <row r="592" spans="1:5" ht="51">
      <c r="A592" s="97" t="s">
        <v>1163</v>
      </c>
      <c r="B592" s="66" t="s">
        <v>778</v>
      </c>
      <c r="C592" s="98"/>
      <c r="D592" s="98"/>
      <c r="E592" s="105"/>
    </row>
    <row r="593" spans="1:5" ht="12.75">
      <c r="A593" s="97"/>
      <c r="B593" s="66" t="s">
        <v>779</v>
      </c>
      <c r="C593" s="98"/>
      <c r="D593" s="98"/>
      <c r="E593" s="105"/>
    </row>
    <row r="594" spans="1:5" ht="25.5">
      <c r="A594" s="97"/>
      <c r="B594" s="66" t="s">
        <v>780</v>
      </c>
      <c r="C594" s="98"/>
      <c r="D594" s="98"/>
      <c r="E594" s="105"/>
    </row>
    <row r="595" spans="1:5" ht="12.75">
      <c r="A595" s="97"/>
      <c r="B595" s="66" t="s">
        <v>1099</v>
      </c>
      <c r="C595" s="98">
        <v>42</v>
      </c>
      <c r="D595" s="98"/>
      <c r="E595" s="98">
        <f>SUM(C595*D595)</f>
        <v>0</v>
      </c>
    </row>
    <row r="596" spans="1:5" ht="12.75">
      <c r="A596" s="97"/>
      <c r="B596" s="66"/>
      <c r="C596" s="98"/>
      <c r="D596" s="98"/>
      <c r="E596" s="105"/>
    </row>
    <row r="597" spans="1:5" ht="25.5">
      <c r="A597" s="97" t="s">
        <v>1167</v>
      </c>
      <c r="B597" s="66" t="s">
        <v>781</v>
      </c>
      <c r="C597" s="98"/>
      <c r="D597" s="98"/>
      <c r="E597" s="105"/>
    </row>
    <row r="598" spans="1:5" ht="12.75">
      <c r="A598" s="97"/>
      <c r="B598" s="66" t="s">
        <v>782</v>
      </c>
      <c r="C598" s="98"/>
      <c r="D598" s="98"/>
      <c r="E598" s="105"/>
    </row>
    <row r="599" spans="1:5" ht="12.75">
      <c r="A599" s="97"/>
      <c r="B599" s="66" t="s">
        <v>1099</v>
      </c>
      <c r="C599" s="98">
        <v>21</v>
      </c>
      <c r="D599" s="98"/>
      <c r="E599" s="98">
        <f>SUM(C599*D599)</f>
        <v>0</v>
      </c>
    </row>
    <row r="600" spans="1:5" ht="12.75">
      <c r="A600" s="97"/>
      <c r="B600" s="66"/>
      <c r="C600" s="98"/>
      <c r="D600" s="98"/>
      <c r="E600" s="105"/>
    </row>
    <row r="601" spans="1:5" ht="63.75">
      <c r="A601" s="97" t="s">
        <v>1171</v>
      </c>
      <c r="B601" s="66" t="s">
        <v>783</v>
      </c>
      <c r="C601" s="98"/>
      <c r="D601" s="98"/>
      <c r="E601" s="98"/>
    </row>
    <row r="602" spans="1:5" ht="12.75">
      <c r="A602" s="97"/>
      <c r="B602" s="66" t="s">
        <v>784</v>
      </c>
      <c r="C602" s="98"/>
      <c r="D602" s="98"/>
      <c r="E602" s="98"/>
    </row>
    <row r="603" spans="1:5" ht="12.75">
      <c r="A603" s="97" t="s">
        <v>1120</v>
      </c>
      <c r="B603" s="66" t="s">
        <v>785</v>
      </c>
      <c r="C603" s="98"/>
      <c r="D603" s="98"/>
      <c r="E603" s="98"/>
    </row>
    <row r="604" spans="1:5" ht="25.5">
      <c r="A604" s="97"/>
      <c r="B604" s="66" t="s">
        <v>786</v>
      </c>
      <c r="C604" s="98"/>
      <c r="D604" s="98"/>
      <c r="E604" s="98"/>
    </row>
    <row r="605" spans="1:5" ht="12.75">
      <c r="A605" s="97"/>
      <c r="B605" s="66" t="s">
        <v>1099</v>
      </c>
      <c r="C605" s="98">
        <v>13</v>
      </c>
      <c r="D605" s="98"/>
      <c r="E605" s="98">
        <f>SUM(C605*D605)</f>
        <v>0</v>
      </c>
    </row>
    <row r="606" spans="1:5" ht="12.75">
      <c r="A606" s="93"/>
      <c r="B606" s="66" t="s">
        <v>787</v>
      </c>
      <c r="C606" s="94"/>
      <c r="D606" s="94"/>
      <c r="E606" s="94"/>
    </row>
    <row r="607" spans="1:5" ht="12.75">
      <c r="A607" s="93"/>
      <c r="B607" s="66"/>
      <c r="C607" s="94"/>
      <c r="D607" s="94"/>
      <c r="E607" s="94"/>
    </row>
    <row r="608" spans="1:5" ht="12.75">
      <c r="A608" s="97" t="s">
        <v>1122</v>
      </c>
      <c r="B608" s="66" t="s">
        <v>788</v>
      </c>
      <c r="C608" s="94"/>
      <c r="D608" s="94"/>
      <c r="E608" s="94"/>
    </row>
    <row r="609" spans="1:5" ht="25.5">
      <c r="A609" s="97"/>
      <c r="B609" s="66" t="s">
        <v>789</v>
      </c>
      <c r="C609" s="98"/>
      <c r="D609" s="98"/>
      <c r="E609" s="98"/>
    </row>
    <row r="610" spans="1:5" ht="12.75">
      <c r="A610" s="97"/>
      <c r="B610" s="66" t="s">
        <v>1099</v>
      </c>
      <c r="C610" s="98">
        <v>7</v>
      </c>
      <c r="D610" s="98"/>
      <c r="E610" s="98">
        <f>SUM(C610*D610)</f>
        <v>0</v>
      </c>
    </row>
    <row r="611" spans="1:5" ht="12.75">
      <c r="A611" s="93"/>
      <c r="B611" s="66" t="s">
        <v>790</v>
      </c>
      <c r="C611" s="94"/>
      <c r="D611" s="94"/>
      <c r="E611" s="94"/>
    </row>
    <row r="612" spans="1:5" ht="12.75">
      <c r="A612" s="93"/>
      <c r="B612" s="66"/>
      <c r="C612" s="94"/>
      <c r="D612" s="94"/>
      <c r="E612" s="94"/>
    </row>
    <row r="613" spans="1:5" ht="89.25">
      <c r="A613" s="97" t="s">
        <v>1234</v>
      </c>
      <c r="B613" s="66" t="s">
        <v>791</v>
      </c>
      <c r="C613" s="98"/>
      <c r="D613" s="98"/>
      <c r="E613" s="105"/>
    </row>
    <row r="614" spans="1:5" ht="25.5">
      <c r="A614" s="97"/>
      <c r="B614" s="66" t="s">
        <v>792</v>
      </c>
      <c r="C614" s="98"/>
      <c r="D614" s="98"/>
      <c r="E614" s="105"/>
    </row>
    <row r="615" spans="1:5" ht="25.5">
      <c r="A615" s="97"/>
      <c r="B615" s="66" t="s">
        <v>793</v>
      </c>
      <c r="C615" s="98"/>
      <c r="D615" s="98"/>
      <c r="E615" s="105"/>
    </row>
    <row r="616" spans="1:5" ht="12.75">
      <c r="A616" s="97"/>
      <c r="B616" s="66" t="s">
        <v>1099</v>
      </c>
      <c r="C616" s="98">
        <v>10.5</v>
      </c>
      <c r="D616" s="98"/>
      <c r="E616" s="98">
        <f>SUM(C616*D616)</f>
        <v>0</v>
      </c>
    </row>
    <row r="617" spans="1:5" ht="12.75">
      <c r="A617" s="97"/>
      <c r="B617" s="66" t="s">
        <v>794</v>
      </c>
      <c r="C617" s="98"/>
      <c r="D617" s="98"/>
      <c r="E617" s="105"/>
    </row>
    <row r="618" spans="1:5" ht="12.75">
      <c r="A618" s="97"/>
      <c r="B618" s="66" t="s">
        <v>1094</v>
      </c>
      <c r="C618" s="98">
        <v>4.5</v>
      </c>
      <c r="D618" s="98"/>
      <c r="E618" s="98">
        <f>SUM(C618*D618)</f>
        <v>0</v>
      </c>
    </row>
    <row r="619" spans="1:5" ht="12.75">
      <c r="A619" s="97"/>
      <c r="B619" s="66"/>
      <c r="C619" s="98"/>
      <c r="D619" s="98"/>
      <c r="E619" s="105"/>
    </row>
    <row r="620" spans="1:5" ht="38.25">
      <c r="A620" s="97" t="s">
        <v>1174</v>
      </c>
      <c r="B620" s="66" t="s">
        <v>795</v>
      </c>
      <c r="C620" s="98"/>
      <c r="D620" s="98"/>
      <c r="E620" s="105"/>
    </row>
    <row r="621" spans="1:5" ht="12.75">
      <c r="A621" s="97"/>
      <c r="B621" s="66" t="s">
        <v>1099</v>
      </c>
      <c r="C621" s="98">
        <v>5.5</v>
      </c>
      <c r="D621" s="98"/>
      <c r="E621" s="98">
        <f>SUM(C621*D621)</f>
        <v>0</v>
      </c>
    </row>
    <row r="622" spans="1:5" ht="12.75">
      <c r="A622" s="97"/>
      <c r="B622" s="66"/>
      <c r="C622" s="98"/>
      <c r="D622" s="98"/>
      <c r="E622" s="105"/>
    </row>
    <row r="623" spans="1:5" ht="89.25">
      <c r="A623" s="97" t="s">
        <v>1367</v>
      </c>
      <c r="B623" s="66" t="s">
        <v>796</v>
      </c>
      <c r="C623" s="98"/>
      <c r="D623" s="98"/>
      <c r="E623" s="105"/>
    </row>
    <row r="624" spans="1:5" ht="12.75">
      <c r="A624" s="97"/>
      <c r="B624" s="66" t="s">
        <v>797</v>
      </c>
      <c r="C624" s="98"/>
      <c r="D624" s="98"/>
      <c r="E624" s="105"/>
    </row>
    <row r="625" spans="1:5" ht="12.75">
      <c r="A625" s="97"/>
      <c r="B625" s="66" t="s">
        <v>798</v>
      </c>
      <c r="C625" s="98"/>
      <c r="D625" s="98"/>
      <c r="E625" s="105"/>
    </row>
    <row r="626" spans="1:5" ht="12.75">
      <c r="A626" s="97"/>
      <c r="B626" s="66" t="s">
        <v>1094</v>
      </c>
      <c r="C626" s="98">
        <v>20.4</v>
      </c>
      <c r="D626" s="98"/>
      <c r="E626" s="98">
        <f>SUM(C626*D626)</f>
        <v>0</v>
      </c>
    </row>
    <row r="627" spans="1:5" ht="12.75">
      <c r="A627" s="97"/>
      <c r="B627" s="66"/>
      <c r="C627" s="98"/>
      <c r="D627" s="98"/>
      <c r="E627" s="105"/>
    </row>
    <row r="628" spans="1:5" ht="12.75">
      <c r="A628" s="97"/>
      <c r="B628" s="76" t="s">
        <v>799</v>
      </c>
      <c r="C628" s="98"/>
      <c r="D628" s="98"/>
      <c r="E628" s="105"/>
    </row>
    <row r="629" spans="1:5" ht="25.5">
      <c r="A629" s="97"/>
      <c r="B629" s="66" t="s">
        <v>800</v>
      </c>
      <c r="C629" s="98"/>
      <c r="D629" s="98"/>
      <c r="E629" s="105"/>
    </row>
    <row r="630" spans="1:5" ht="12.75">
      <c r="A630" s="97"/>
      <c r="B630" s="66" t="s">
        <v>801</v>
      </c>
      <c r="C630" s="98"/>
      <c r="D630" s="98"/>
      <c r="E630" s="105"/>
    </row>
    <row r="631" spans="1:5" ht="63.75">
      <c r="A631" s="97" t="s">
        <v>1295</v>
      </c>
      <c r="B631" s="66" t="s">
        <v>802</v>
      </c>
      <c r="C631" s="98"/>
      <c r="D631" s="98"/>
      <c r="E631" s="105"/>
    </row>
    <row r="632" spans="1:5" ht="51">
      <c r="A632" s="97"/>
      <c r="B632" s="66" t="s">
        <v>803</v>
      </c>
      <c r="C632" s="98"/>
      <c r="D632" s="98"/>
      <c r="E632" s="105"/>
    </row>
    <row r="633" spans="1:5" ht="25.5">
      <c r="A633" s="97"/>
      <c r="B633" s="66" t="s">
        <v>804</v>
      </c>
      <c r="C633" s="98"/>
      <c r="D633" s="98"/>
      <c r="E633" s="105"/>
    </row>
    <row r="634" spans="1:5" ht="38.25">
      <c r="A634" s="97"/>
      <c r="B634" s="66" t="s">
        <v>805</v>
      </c>
      <c r="C634" s="98"/>
      <c r="D634" s="98"/>
      <c r="E634" s="105"/>
    </row>
    <row r="635" spans="1:5" ht="25.5">
      <c r="A635" s="97"/>
      <c r="B635" s="66" t="s">
        <v>806</v>
      </c>
      <c r="C635" s="98"/>
      <c r="D635" s="98"/>
      <c r="E635" s="105"/>
    </row>
    <row r="636" spans="1:5" ht="12.75">
      <c r="A636" s="97"/>
      <c r="B636" s="66" t="s">
        <v>807</v>
      </c>
      <c r="C636" s="98"/>
      <c r="D636" s="98"/>
      <c r="E636" s="105"/>
    </row>
    <row r="637" spans="1:5" ht="12.75">
      <c r="A637" s="97"/>
      <c r="B637" s="66" t="s">
        <v>1094</v>
      </c>
      <c r="C637" s="98">
        <v>30</v>
      </c>
      <c r="D637" s="98"/>
      <c r="E637" s="98">
        <f>SUM(C637*D637)</f>
        <v>0</v>
      </c>
    </row>
    <row r="638" spans="1:5" ht="12.75">
      <c r="A638" s="97"/>
      <c r="B638" s="66"/>
      <c r="C638" s="98"/>
      <c r="D638" s="98"/>
      <c r="E638" s="105"/>
    </row>
    <row r="639" spans="1:5" ht="12.75">
      <c r="A639" s="97" t="s">
        <v>1298</v>
      </c>
      <c r="B639" s="66" t="s">
        <v>808</v>
      </c>
      <c r="C639" s="98"/>
      <c r="D639" s="98"/>
      <c r="E639" s="105"/>
    </row>
    <row r="640" spans="1:5" ht="51">
      <c r="A640" s="97"/>
      <c r="B640" s="66" t="s">
        <v>809</v>
      </c>
      <c r="C640" s="98"/>
      <c r="D640" s="98"/>
      <c r="E640" s="105"/>
    </row>
    <row r="641" spans="1:5" ht="76.5">
      <c r="A641" s="97"/>
      <c r="B641" s="66" t="s">
        <v>810</v>
      </c>
      <c r="C641" s="98"/>
      <c r="D641" s="98"/>
      <c r="E641" s="105"/>
    </row>
    <row r="642" spans="1:5" ht="25.5">
      <c r="A642" s="97"/>
      <c r="B642" s="66" t="s">
        <v>811</v>
      </c>
      <c r="C642" s="98"/>
      <c r="D642" s="98"/>
      <c r="E642" s="105"/>
    </row>
    <row r="643" spans="1:5" ht="25.5">
      <c r="A643" s="97"/>
      <c r="B643" s="66" t="s">
        <v>812</v>
      </c>
      <c r="C643" s="98"/>
      <c r="D643" s="98"/>
      <c r="E643" s="105"/>
    </row>
    <row r="644" spans="1:5" ht="12.75">
      <c r="A644" s="97"/>
      <c r="B644" s="66" t="s">
        <v>813</v>
      </c>
      <c r="C644" s="98"/>
      <c r="D644" s="98"/>
      <c r="E644" s="105"/>
    </row>
    <row r="645" spans="1:5" ht="12.75">
      <c r="A645" s="97"/>
      <c r="B645" s="66" t="s">
        <v>1094</v>
      </c>
      <c r="C645" s="98">
        <v>47</v>
      </c>
      <c r="D645" s="98"/>
      <c r="E645" s="98">
        <f>SUM(C645*D645)</f>
        <v>0</v>
      </c>
    </row>
    <row r="646" spans="1:5" ht="25.5">
      <c r="A646" s="97"/>
      <c r="B646" s="66" t="s">
        <v>814</v>
      </c>
      <c r="C646" s="98"/>
      <c r="D646" s="98"/>
      <c r="E646" s="105"/>
    </row>
    <row r="647" spans="1:5" ht="12.75">
      <c r="A647" s="97"/>
      <c r="B647" s="66" t="s">
        <v>1094</v>
      </c>
      <c r="C647" s="98">
        <v>47</v>
      </c>
      <c r="D647" s="98"/>
      <c r="E647" s="98">
        <f>SUM(C647*D647)</f>
        <v>0</v>
      </c>
    </row>
    <row r="648" spans="1:5" ht="12.75">
      <c r="A648" s="97"/>
      <c r="B648" s="66"/>
      <c r="C648" s="98"/>
      <c r="D648" s="98"/>
      <c r="E648" s="105"/>
    </row>
    <row r="649" spans="1:5" ht="51">
      <c r="A649" s="97" t="s">
        <v>1300</v>
      </c>
      <c r="B649" s="66" t="s">
        <v>815</v>
      </c>
      <c r="C649" s="98"/>
      <c r="D649" s="98"/>
      <c r="E649" s="105"/>
    </row>
    <row r="650" spans="1:5" ht="12.75">
      <c r="A650" s="97"/>
      <c r="B650" s="66" t="s">
        <v>1107</v>
      </c>
      <c r="C650" s="98">
        <v>2</v>
      </c>
      <c r="D650" s="98"/>
      <c r="E650" s="98">
        <f>SUM(C650*D650)</f>
        <v>0</v>
      </c>
    </row>
    <row r="651" spans="1:5" ht="12.75">
      <c r="A651" s="97"/>
      <c r="B651" s="66"/>
      <c r="C651" s="98"/>
      <c r="D651" s="98"/>
      <c r="E651" s="105"/>
    </row>
    <row r="652" spans="1:5" ht="12.75">
      <c r="A652" s="97" t="s">
        <v>1306</v>
      </c>
      <c r="B652" s="66" t="s">
        <v>816</v>
      </c>
      <c r="C652" s="98"/>
      <c r="D652" s="98"/>
      <c r="E652" s="105"/>
    </row>
    <row r="653" spans="1:5" ht="38.25">
      <c r="A653" s="97"/>
      <c r="B653" s="66" t="s">
        <v>817</v>
      </c>
      <c r="C653" s="98"/>
      <c r="D653" s="98"/>
      <c r="E653" s="105"/>
    </row>
    <row r="654" spans="1:5" ht="12.75">
      <c r="A654" s="97"/>
      <c r="B654" s="66" t="s">
        <v>818</v>
      </c>
      <c r="C654" s="98"/>
      <c r="D654" s="98"/>
      <c r="E654" s="105"/>
    </row>
    <row r="655" spans="1:5" ht="12.75">
      <c r="A655" s="97"/>
      <c r="B655" s="66" t="s">
        <v>1107</v>
      </c>
      <c r="C655" s="98">
        <v>16</v>
      </c>
      <c r="D655" s="98"/>
      <c r="E655" s="98">
        <f>SUM(C655*D655)</f>
        <v>0</v>
      </c>
    </row>
    <row r="656" spans="1:5" ht="12.75">
      <c r="A656" s="97"/>
      <c r="B656" s="66"/>
      <c r="C656" s="98"/>
      <c r="D656" s="98"/>
      <c r="E656" s="105"/>
    </row>
    <row r="657" spans="1:5" ht="12.75">
      <c r="A657" s="97" t="s">
        <v>655</v>
      </c>
      <c r="B657" s="66" t="s">
        <v>819</v>
      </c>
      <c r="C657" s="98"/>
      <c r="D657" s="98"/>
      <c r="E657" s="105"/>
    </row>
    <row r="658" spans="1:5" ht="89.25">
      <c r="A658" s="97"/>
      <c r="B658" s="66" t="s">
        <v>820</v>
      </c>
      <c r="C658" s="98"/>
      <c r="D658" s="98"/>
      <c r="E658" s="105"/>
    </row>
    <row r="659" spans="1:5" ht="12.75">
      <c r="A659" s="97"/>
      <c r="B659" s="66" t="s">
        <v>821</v>
      </c>
      <c r="C659" s="98"/>
      <c r="D659" s="98"/>
      <c r="E659" s="105"/>
    </row>
    <row r="660" spans="1:5" ht="12.75">
      <c r="A660" s="97"/>
      <c r="B660" s="66" t="s">
        <v>1094</v>
      </c>
      <c r="C660" s="98">
        <v>26</v>
      </c>
      <c r="D660" s="98"/>
      <c r="E660" s="98">
        <f>SUM(C660*D660)</f>
        <v>0</v>
      </c>
    </row>
    <row r="661" spans="1:5" ht="12.75">
      <c r="A661" s="97"/>
      <c r="B661" s="66"/>
      <c r="C661" s="98"/>
      <c r="D661" s="98"/>
      <c r="E661" s="98"/>
    </row>
    <row r="662" spans="1:5" ht="12.75">
      <c r="A662" s="97"/>
      <c r="B662" s="69"/>
      <c r="C662" s="107"/>
      <c r="D662" s="107"/>
      <c r="E662" s="107"/>
    </row>
    <row r="663" spans="1:5" ht="12.75">
      <c r="A663" s="97"/>
      <c r="B663" s="66" t="s">
        <v>822</v>
      </c>
      <c r="C663" s="98"/>
      <c r="D663" s="98"/>
      <c r="E663" s="98">
        <f>SUM(E443:E662)</f>
        <v>0</v>
      </c>
    </row>
    <row r="664" spans="1:5" ht="12.75">
      <c r="A664" s="97"/>
      <c r="B664" s="66"/>
      <c r="C664" s="98"/>
      <c r="D664" s="98"/>
      <c r="E664" s="98"/>
    </row>
    <row r="665" spans="1:5" ht="12.75">
      <c r="A665" s="97"/>
      <c r="B665" s="66"/>
      <c r="C665" s="98"/>
      <c r="D665" s="98"/>
      <c r="E665" s="98"/>
    </row>
    <row r="666" spans="1:5" ht="12.75">
      <c r="A666" s="93"/>
      <c r="B666" s="13" t="s">
        <v>823</v>
      </c>
      <c r="C666" s="94"/>
      <c r="D666" s="94"/>
      <c r="E666" s="94"/>
    </row>
    <row r="667" spans="1:5" ht="12.75">
      <c r="A667" s="97"/>
      <c r="B667" s="66"/>
      <c r="C667" s="98"/>
      <c r="D667" s="98"/>
      <c r="E667" s="98"/>
    </row>
    <row r="668" spans="1:5" ht="12.75">
      <c r="A668" s="97"/>
      <c r="B668" s="66" t="s">
        <v>824</v>
      </c>
      <c r="C668" s="98"/>
      <c r="D668" s="98"/>
      <c r="E668" s="98"/>
    </row>
    <row r="669" spans="1:5" ht="12.75">
      <c r="A669" s="97"/>
      <c r="B669" s="66"/>
      <c r="C669" s="98"/>
      <c r="D669" s="98"/>
      <c r="E669" s="98"/>
    </row>
    <row r="670" spans="1:5" ht="51">
      <c r="A670" s="97" t="s">
        <v>1082</v>
      </c>
      <c r="B670" s="66" t="s">
        <v>825</v>
      </c>
      <c r="C670" s="98"/>
      <c r="D670" s="98"/>
      <c r="E670" s="98"/>
    </row>
    <row r="671" spans="1:5" ht="38.25">
      <c r="A671" s="97"/>
      <c r="B671" s="66" t="s">
        <v>826</v>
      </c>
      <c r="C671" s="98"/>
      <c r="D671" s="98"/>
      <c r="E671" s="98"/>
    </row>
    <row r="672" spans="1:5" ht="12.75">
      <c r="A672" s="97"/>
      <c r="B672" s="66" t="s">
        <v>827</v>
      </c>
      <c r="C672" s="98"/>
      <c r="D672" s="98"/>
      <c r="E672" s="98"/>
    </row>
    <row r="673" spans="1:5" ht="25.5">
      <c r="A673" s="97"/>
      <c r="B673" s="66" t="s">
        <v>828</v>
      </c>
      <c r="C673" s="98"/>
      <c r="D673" s="98"/>
      <c r="E673" s="98"/>
    </row>
    <row r="674" spans="1:5" ht="12.75">
      <c r="A674" s="97"/>
      <c r="B674" s="66" t="s">
        <v>1099</v>
      </c>
      <c r="C674" s="98">
        <v>82</v>
      </c>
      <c r="D674" s="98"/>
      <c r="E674" s="98">
        <f>SUM(C674*D674)</f>
        <v>0</v>
      </c>
    </row>
    <row r="675" spans="1:5" ht="12.75">
      <c r="A675" s="97"/>
      <c r="B675" s="66"/>
      <c r="C675" s="98"/>
      <c r="D675" s="98"/>
      <c r="E675" s="98"/>
    </row>
    <row r="676" spans="1:5" ht="38.25">
      <c r="A676" s="97" t="s">
        <v>1095</v>
      </c>
      <c r="B676" s="66" t="s">
        <v>829</v>
      </c>
      <c r="C676" s="98"/>
      <c r="D676" s="98"/>
      <c r="E676" s="98"/>
    </row>
    <row r="677" spans="1:5" ht="38.25">
      <c r="A677" s="97"/>
      <c r="B677" s="66" t="s">
        <v>830</v>
      </c>
      <c r="C677" s="98"/>
      <c r="D677" s="98"/>
      <c r="E677" s="98"/>
    </row>
    <row r="678" spans="1:5" ht="12.75">
      <c r="A678" s="97"/>
      <c r="B678" s="66" t="s">
        <v>1099</v>
      </c>
      <c r="C678" s="98">
        <v>29</v>
      </c>
      <c r="D678" s="98"/>
      <c r="E678" s="98">
        <f>SUM(C678*D678)</f>
        <v>0</v>
      </c>
    </row>
    <row r="679" spans="1:5" ht="12.75">
      <c r="A679" s="97"/>
      <c r="B679" s="66"/>
      <c r="C679" s="98"/>
      <c r="D679" s="98"/>
      <c r="E679" s="105"/>
    </row>
    <row r="680" spans="1:5" ht="25.5">
      <c r="A680" s="97" t="s">
        <v>1097</v>
      </c>
      <c r="B680" s="66" t="s">
        <v>831</v>
      </c>
      <c r="C680" s="98"/>
      <c r="D680" s="98"/>
      <c r="E680" s="105"/>
    </row>
    <row r="681" spans="1:5" ht="12.75">
      <c r="A681" s="97"/>
      <c r="B681" s="66" t="s">
        <v>1094</v>
      </c>
      <c r="C681" s="98">
        <v>32</v>
      </c>
      <c r="D681" s="98"/>
      <c r="E681" s="98">
        <f>SUM(C681*D681)</f>
        <v>0</v>
      </c>
    </row>
    <row r="682" spans="1:5" ht="12.75">
      <c r="A682" s="97"/>
      <c r="B682" s="66"/>
      <c r="C682" s="98"/>
      <c r="D682" s="98"/>
      <c r="E682" s="105"/>
    </row>
    <row r="683" spans="1:5" ht="76.5">
      <c r="A683" s="97" t="s">
        <v>1100</v>
      </c>
      <c r="B683" s="66" t="s">
        <v>832</v>
      </c>
      <c r="C683" s="98"/>
      <c r="D683" s="98"/>
      <c r="E683" s="105"/>
    </row>
    <row r="684" spans="1:5" ht="12.75">
      <c r="A684" s="97"/>
      <c r="B684" s="66" t="s">
        <v>833</v>
      </c>
      <c r="C684" s="98"/>
      <c r="D684" s="98"/>
      <c r="E684" s="105"/>
    </row>
    <row r="685" spans="1:5" ht="25.5">
      <c r="A685" s="97"/>
      <c r="B685" s="66" t="s">
        <v>834</v>
      </c>
      <c r="C685" s="98"/>
      <c r="D685" s="98"/>
      <c r="E685" s="105"/>
    </row>
    <row r="686" spans="1:5" ht="12.75">
      <c r="A686" s="97"/>
      <c r="B686" s="66" t="s">
        <v>1099</v>
      </c>
      <c r="C686" s="98">
        <v>10</v>
      </c>
      <c r="D686" s="98"/>
      <c r="E686" s="98">
        <f>SUM(C686*D686)</f>
        <v>0</v>
      </c>
    </row>
    <row r="687" spans="1:5" ht="12.75">
      <c r="A687" s="97"/>
      <c r="B687" s="66"/>
      <c r="C687" s="98"/>
      <c r="D687" s="98"/>
      <c r="E687" s="105"/>
    </row>
    <row r="688" spans="1:5" ht="25.5">
      <c r="A688" s="97" t="s">
        <v>1105</v>
      </c>
      <c r="B688" s="66" t="s">
        <v>835</v>
      </c>
      <c r="C688" s="98"/>
      <c r="D688" s="98"/>
      <c r="E688" s="105"/>
    </row>
    <row r="689" spans="1:5" ht="12.75">
      <c r="A689" s="97"/>
      <c r="B689" s="66" t="s">
        <v>1094</v>
      </c>
      <c r="C689" s="98">
        <v>2.7</v>
      </c>
      <c r="D689" s="98"/>
      <c r="E689" s="98">
        <f>SUM(C689*D689)</f>
        <v>0</v>
      </c>
    </row>
    <row r="690" spans="1:5" ht="12.75">
      <c r="A690" s="97"/>
      <c r="B690" s="66"/>
      <c r="C690" s="98"/>
      <c r="D690" s="98"/>
      <c r="E690" s="105"/>
    </row>
    <row r="691" spans="1:5" ht="38.25">
      <c r="A691" s="97" t="s">
        <v>1108</v>
      </c>
      <c r="B691" s="66" t="s">
        <v>836</v>
      </c>
      <c r="C691" s="98"/>
      <c r="D691" s="98"/>
      <c r="E691" s="105"/>
    </row>
    <row r="692" spans="1:5" ht="12.75">
      <c r="A692" s="97"/>
      <c r="B692" s="66" t="s">
        <v>837</v>
      </c>
      <c r="C692" s="98"/>
      <c r="D692" s="98"/>
      <c r="E692" s="105"/>
    </row>
    <row r="693" spans="1:5" ht="12.75">
      <c r="A693" s="97"/>
      <c r="B693" s="66" t="s">
        <v>838</v>
      </c>
      <c r="C693" s="98"/>
      <c r="D693" s="98"/>
      <c r="E693" s="105"/>
    </row>
    <row r="694" spans="1:5" ht="12.75">
      <c r="A694" s="97"/>
      <c r="B694" s="66" t="s">
        <v>839</v>
      </c>
      <c r="C694" s="98"/>
      <c r="D694" s="98"/>
      <c r="E694" s="105"/>
    </row>
    <row r="695" spans="1:5" ht="12.75">
      <c r="A695" s="97"/>
      <c r="B695" s="66" t="s">
        <v>840</v>
      </c>
      <c r="C695" s="98"/>
      <c r="D695" s="98"/>
      <c r="E695" s="105"/>
    </row>
    <row r="696" spans="1:5" ht="12.75">
      <c r="A696" s="97"/>
      <c r="B696" s="66" t="s">
        <v>841</v>
      </c>
      <c r="C696" s="98"/>
      <c r="D696" s="98"/>
      <c r="E696" s="105"/>
    </row>
    <row r="697" spans="1:5" ht="12.75">
      <c r="A697" s="97"/>
      <c r="B697" s="66" t="s">
        <v>842</v>
      </c>
      <c r="C697" s="98" t="s">
        <v>843</v>
      </c>
      <c r="D697" s="105"/>
      <c r="E697" s="98">
        <f>D697*1</f>
        <v>0</v>
      </c>
    </row>
    <row r="698" spans="1:5" ht="12.75">
      <c r="A698" s="97"/>
      <c r="B698" s="66"/>
      <c r="C698" s="98"/>
      <c r="D698" s="105"/>
      <c r="E698" s="106"/>
    </row>
    <row r="699" spans="1:5" ht="12.75">
      <c r="A699" s="97"/>
      <c r="B699" s="69"/>
      <c r="C699" s="107"/>
      <c r="D699" s="107"/>
      <c r="E699" s="107"/>
    </row>
    <row r="700" spans="1:5" ht="12.75">
      <c r="A700" s="97"/>
      <c r="B700" s="66" t="s">
        <v>844</v>
      </c>
      <c r="C700" s="98"/>
      <c r="D700" s="98"/>
      <c r="E700" s="98">
        <f>SUM(E671:E699)</f>
        <v>0</v>
      </c>
    </row>
    <row r="701" spans="1:5" ht="12.75">
      <c r="A701" s="97"/>
      <c r="B701" s="66"/>
      <c r="C701" s="98"/>
      <c r="D701" s="98"/>
      <c r="E701" s="98"/>
    </row>
    <row r="702" spans="1:5" ht="12.75">
      <c r="A702" s="97"/>
      <c r="B702" s="66"/>
      <c r="C702" s="98"/>
      <c r="D702" s="98"/>
      <c r="E702" s="98"/>
    </row>
    <row r="703" spans="1:5" ht="12.75">
      <c r="A703" s="93"/>
      <c r="B703" s="13" t="s">
        <v>845</v>
      </c>
      <c r="C703" s="94"/>
      <c r="D703" s="94"/>
      <c r="E703" s="94"/>
    </row>
    <row r="704" spans="1:5" ht="12.75">
      <c r="A704" s="97"/>
      <c r="B704" s="66"/>
      <c r="C704" s="98"/>
      <c r="D704" s="98"/>
      <c r="E704" s="98"/>
    </row>
    <row r="705" spans="1:5" ht="12.75">
      <c r="A705" s="97"/>
      <c r="B705" s="66" t="s">
        <v>846</v>
      </c>
      <c r="C705" s="98"/>
      <c r="D705" s="98"/>
      <c r="E705" s="98"/>
    </row>
    <row r="706" spans="1:5" ht="12.75">
      <c r="A706" s="97"/>
      <c r="B706" s="66"/>
      <c r="C706" s="98"/>
      <c r="D706" s="98"/>
      <c r="E706" s="98"/>
    </row>
    <row r="707" spans="1:5" ht="25.5">
      <c r="A707" s="97" t="s">
        <v>1082</v>
      </c>
      <c r="B707" s="66" t="s">
        <v>847</v>
      </c>
      <c r="C707" s="98"/>
      <c r="D707" s="98"/>
      <c r="E707" s="98"/>
    </row>
    <row r="708" spans="1:5" ht="25.5">
      <c r="A708" s="97"/>
      <c r="B708" s="66" t="s">
        <v>848</v>
      </c>
      <c r="C708" s="98"/>
      <c r="D708" s="98"/>
      <c r="E708" s="98"/>
    </row>
    <row r="709" spans="1:5" ht="25.5">
      <c r="A709" s="97" t="s">
        <v>1120</v>
      </c>
      <c r="B709" s="66" t="s">
        <v>849</v>
      </c>
      <c r="C709" s="98"/>
      <c r="D709" s="98"/>
      <c r="E709" s="98"/>
    </row>
    <row r="710" spans="1:5" ht="12.75">
      <c r="A710" s="97"/>
      <c r="B710" s="66" t="s">
        <v>1099</v>
      </c>
      <c r="C710" s="98">
        <v>695</v>
      </c>
      <c r="D710" s="98"/>
      <c r="E710" s="98">
        <f>SUM(C710*D710)</f>
        <v>0</v>
      </c>
    </row>
    <row r="711" spans="1:5" ht="12.75">
      <c r="A711" s="97" t="s">
        <v>1122</v>
      </c>
      <c r="B711" s="66" t="s">
        <v>850</v>
      </c>
      <c r="C711" s="98"/>
      <c r="D711" s="98"/>
      <c r="E711" s="98"/>
    </row>
    <row r="712" spans="1:5" ht="12.75">
      <c r="A712" s="97"/>
      <c r="B712" s="66" t="s">
        <v>1099</v>
      </c>
      <c r="C712" s="98">
        <v>235</v>
      </c>
      <c r="D712" s="98"/>
      <c r="E712" s="98">
        <f>SUM(C712*D712)</f>
        <v>0</v>
      </c>
    </row>
    <row r="713" spans="1:5" ht="12.75">
      <c r="A713" s="97"/>
      <c r="B713" s="66"/>
      <c r="C713" s="98"/>
      <c r="D713" s="98"/>
      <c r="E713" s="105"/>
    </row>
    <row r="714" spans="1:5" ht="25.5">
      <c r="A714" s="97" t="s">
        <v>1095</v>
      </c>
      <c r="B714" s="66" t="s">
        <v>847</v>
      </c>
      <c r="C714" s="98"/>
      <c r="D714" s="98"/>
      <c r="E714" s="98"/>
    </row>
    <row r="715" spans="1:5" ht="38.25">
      <c r="A715" s="97"/>
      <c r="B715" s="66" t="s">
        <v>851</v>
      </c>
      <c r="C715" s="98"/>
      <c r="D715" s="98"/>
      <c r="E715" s="98"/>
    </row>
    <row r="716" spans="1:5" ht="51">
      <c r="A716" s="97"/>
      <c r="B716" s="66" t="s">
        <v>852</v>
      </c>
      <c r="C716" s="98"/>
      <c r="D716" s="98"/>
      <c r="E716" s="98"/>
    </row>
    <row r="717" spans="1:5" ht="12.75">
      <c r="A717" s="97"/>
      <c r="B717" s="66" t="s">
        <v>1099</v>
      </c>
      <c r="C717" s="98">
        <v>65</v>
      </c>
      <c r="D717" s="98"/>
      <c r="E717" s="98">
        <f>SUM(C717*D717)</f>
        <v>0</v>
      </c>
    </row>
    <row r="718" spans="1:5" ht="12.75">
      <c r="A718" s="97"/>
      <c r="B718" s="66"/>
      <c r="C718" s="98"/>
      <c r="D718" s="98"/>
      <c r="E718" s="106"/>
    </row>
    <row r="719" spans="1:5" ht="12.75">
      <c r="A719" s="97"/>
      <c r="B719" s="69"/>
      <c r="C719" s="107"/>
      <c r="D719" s="107"/>
      <c r="E719" s="107"/>
    </row>
    <row r="720" spans="1:5" ht="12.75">
      <c r="A720" s="97"/>
      <c r="B720" s="66" t="s">
        <v>853</v>
      </c>
      <c r="C720" s="98"/>
      <c r="D720" s="98"/>
      <c r="E720" s="98">
        <f>SUM(E707:E719)</f>
        <v>0</v>
      </c>
    </row>
    <row r="721" spans="1:5" ht="12.75">
      <c r="A721" s="97"/>
      <c r="B721" s="66"/>
      <c r="C721" s="98"/>
      <c r="D721" s="98"/>
      <c r="E721" s="98"/>
    </row>
    <row r="722" spans="1:5" ht="12.75">
      <c r="A722" s="97"/>
      <c r="B722" s="66"/>
      <c r="C722" s="98"/>
      <c r="D722" s="98"/>
      <c r="E722" s="98"/>
    </row>
    <row r="723" spans="1:5" ht="12.75">
      <c r="A723" s="93"/>
      <c r="B723" s="13" t="s">
        <v>854</v>
      </c>
      <c r="C723" s="94"/>
      <c r="D723" s="94"/>
      <c r="E723" s="94"/>
    </row>
    <row r="724" spans="1:5" ht="12.75">
      <c r="A724" s="97"/>
      <c r="B724" s="66"/>
      <c r="C724" s="98"/>
      <c r="D724" s="98"/>
      <c r="E724" s="98"/>
    </row>
    <row r="725" spans="1:5" ht="12.75">
      <c r="A725" s="93"/>
      <c r="B725" s="66" t="s">
        <v>855</v>
      </c>
      <c r="C725" s="94"/>
      <c r="D725" s="94"/>
      <c r="E725" s="94"/>
    </row>
    <row r="726" spans="1:5" ht="12.75">
      <c r="A726" s="93"/>
      <c r="B726" s="13"/>
      <c r="C726" s="94"/>
      <c r="D726" s="94"/>
      <c r="E726" s="94"/>
    </row>
    <row r="727" spans="1:5" ht="63.75">
      <c r="A727" s="97" t="s">
        <v>1082</v>
      </c>
      <c r="B727" s="66" t="s">
        <v>856</v>
      </c>
      <c r="C727" s="98"/>
      <c r="D727" s="98"/>
      <c r="E727" s="98"/>
    </row>
    <row r="728" spans="1:5" ht="12.75">
      <c r="A728" s="97"/>
      <c r="B728" s="66" t="s">
        <v>857</v>
      </c>
      <c r="C728" s="98"/>
      <c r="D728" s="98"/>
      <c r="E728" s="98"/>
    </row>
    <row r="729" spans="1:5" ht="12.75">
      <c r="A729" s="97"/>
      <c r="B729" s="66" t="s">
        <v>1099</v>
      </c>
      <c r="C729" s="98">
        <v>219</v>
      </c>
      <c r="D729" s="105"/>
      <c r="E729" s="98">
        <f>SUM(C729*D729)</f>
        <v>0</v>
      </c>
    </row>
    <row r="730" spans="1:5" ht="12.75">
      <c r="A730" s="97"/>
      <c r="B730" s="66"/>
      <c r="C730" s="98"/>
      <c r="D730" s="105"/>
      <c r="E730" s="105"/>
    </row>
    <row r="731" spans="1:5" ht="38.25">
      <c r="A731" s="97" t="s">
        <v>1095</v>
      </c>
      <c r="B731" s="66" t="s">
        <v>858</v>
      </c>
      <c r="C731" s="98"/>
      <c r="D731" s="105"/>
      <c r="E731" s="105"/>
    </row>
    <row r="732" spans="1:5" ht="12.75">
      <c r="A732" s="97"/>
      <c r="B732" s="66" t="s">
        <v>1094</v>
      </c>
      <c r="C732" s="98">
        <v>187</v>
      </c>
      <c r="D732" s="105"/>
      <c r="E732" s="98">
        <f>SUM(C732*D732)</f>
        <v>0</v>
      </c>
    </row>
    <row r="733" spans="1:5" ht="12.75">
      <c r="A733" s="97"/>
      <c r="B733" s="66"/>
      <c r="C733" s="98"/>
      <c r="D733" s="105"/>
      <c r="E733" s="105"/>
    </row>
    <row r="734" spans="1:5" ht="51">
      <c r="A734" s="97" t="s">
        <v>1097</v>
      </c>
      <c r="B734" s="66" t="s">
        <v>859</v>
      </c>
      <c r="C734" s="98"/>
      <c r="D734" s="105"/>
      <c r="E734" s="105"/>
    </row>
    <row r="735" spans="1:5" ht="76.5">
      <c r="A735" s="97"/>
      <c r="B735" s="66" t="s">
        <v>860</v>
      </c>
      <c r="C735" s="98"/>
      <c r="D735" s="105"/>
      <c r="E735" s="105"/>
    </row>
    <row r="736" spans="1:5" ht="25.5">
      <c r="A736" s="97" t="s">
        <v>1120</v>
      </c>
      <c r="B736" s="66" t="s">
        <v>861</v>
      </c>
      <c r="C736" s="98"/>
      <c r="D736" s="105"/>
      <c r="E736" s="105"/>
    </row>
    <row r="737" spans="1:5" ht="12.75">
      <c r="A737" s="97"/>
      <c r="B737" s="66" t="s">
        <v>1094</v>
      </c>
      <c r="C737" s="98">
        <v>21.6</v>
      </c>
      <c r="D737" s="105"/>
      <c r="E737" s="98">
        <f>SUM(C737*D737)</f>
        <v>0</v>
      </c>
    </row>
    <row r="738" spans="1:5" ht="12.75">
      <c r="A738" s="97" t="s">
        <v>1122</v>
      </c>
      <c r="B738" s="66" t="s">
        <v>862</v>
      </c>
      <c r="C738" s="98"/>
      <c r="D738" s="105"/>
      <c r="E738" s="105"/>
    </row>
    <row r="739" spans="1:5" ht="12.75">
      <c r="A739" s="97"/>
      <c r="B739" s="66" t="s">
        <v>1099</v>
      </c>
      <c r="C739" s="98">
        <v>2.9</v>
      </c>
      <c r="D739" s="105"/>
      <c r="E739" s="98">
        <f>SUM(C739*D739)</f>
        <v>0</v>
      </c>
    </row>
    <row r="740" spans="1:5" ht="12.75">
      <c r="A740" s="97" t="s">
        <v>1124</v>
      </c>
      <c r="B740" s="66" t="s">
        <v>863</v>
      </c>
      <c r="C740" s="98"/>
      <c r="D740" s="98"/>
      <c r="E740" s="105"/>
    </row>
    <row r="741" spans="1:5" ht="12.75">
      <c r="A741" s="97"/>
      <c r="B741" s="66" t="s">
        <v>864</v>
      </c>
      <c r="C741" s="98"/>
      <c r="D741" s="98"/>
      <c r="E741" s="105"/>
    </row>
    <row r="742" spans="1:5" ht="12.75">
      <c r="A742" s="97"/>
      <c r="B742" s="66" t="s">
        <v>1094</v>
      </c>
      <c r="C742" s="98">
        <v>4.8</v>
      </c>
      <c r="D742" s="98"/>
      <c r="E742" s="98">
        <f>SUM(C742*D742)</f>
        <v>0</v>
      </c>
    </row>
    <row r="743" spans="1:5" ht="12.75">
      <c r="A743" s="97"/>
      <c r="B743" s="66" t="s">
        <v>865</v>
      </c>
      <c r="C743" s="98"/>
      <c r="D743" s="98"/>
      <c r="E743" s="105"/>
    </row>
    <row r="744" spans="1:5" ht="12.75">
      <c r="A744" s="97"/>
      <c r="B744" s="66" t="s">
        <v>1094</v>
      </c>
      <c r="C744" s="98">
        <v>6</v>
      </c>
      <c r="D744" s="98"/>
      <c r="E744" s="98">
        <f>SUM(C744*D744)</f>
        <v>0</v>
      </c>
    </row>
    <row r="745" spans="1:5" ht="12.75">
      <c r="A745" s="97" t="s">
        <v>1196</v>
      </c>
      <c r="B745" s="66" t="s">
        <v>866</v>
      </c>
      <c r="C745" s="98"/>
      <c r="D745" s="98"/>
      <c r="E745" s="98"/>
    </row>
    <row r="746" spans="1:5" ht="12.75">
      <c r="A746" s="97"/>
      <c r="B746" s="66" t="s">
        <v>1094</v>
      </c>
      <c r="C746" s="98">
        <v>7.5</v>
      </c>
      <c r="D746" s="98"/>
      <c r="E746" s="98">
        <f>SUM(C746*D746)</f>
        <v>0</v>
      </c>
    </row>
    <row r="747" spans="1:5" ht="12.75">
      <c r="A747" s="97"/>
      <c r="B747" s="66" t="s">
        <v>867</v>
      </c>
      <c r="C747" s="98">
        <v>1</v>
      </c>
      <c r="D747" s="98"/>
      <c r="E747" s="98">
        <f>SUM(C747*D747)</f>
        <v>0</v>
      </c>
    </row>
    <row r="748" spans="1:5" ht="25.5">
      <c r="A748" s="97" t="s">
        <v>1100</v>
      </c>
      <c r="B748" s="66" t="s">
        <v>868</v>
      </c>
      <c r="C748" s="98"/>
      <c r="D748" s="98"/>
      <c r="E748" s="98"/>
    </row>
    <row r="749" spans="1:5" ht="38.25">
      <c r="A749" s="97"/>
      <c r="B749" s="66" t="s">
        <v>869</v>
      </c>
      <c r="C749" s="98"/>
      <c r="D749" s="98"/>
      <c r="E749" s="98"/>
    </row>
    <row r="750" spans="1:5" ht="12.75">
      <c r="A750" s="97"/>
      <c r="B750" s="66" t="s">
        <v>1099</v>
      </c>
      <c r="C750" s="98">
        <v>110</v>
      </c>
      <c r="D750" s="98"/>
      <c r="E750" s="98">
        <f>SUM(C750*D750)</f>
        <v>0</v>
      </c>
    </row>
    <row r="751" spans="1:5" ht="12.75">
      <c r="A751" s="97"/>
      <c r="B751" s="66"/>
      <c r="C751" s="98"/>
      <c r="D751" s="98"/>
      <c r="E751" s="106"/>
    </row>
    <row r="752" spans="1:5" ht="12.75">
      <c r="A752" s="97"/>
      <c r="B752" s="69"/>
      <c r="C752" s="107"/>
      <c r="D752" s="107"/>
      <c r="E752" s="107"/>
    </row>
    <row r="753" spans="1:5" ht="12.75">
      <c r="A753" s="97"/>
      <c r="B753" s="66" t="s">
        <v>870</v>
      </c>
      <c r="C753" s="98"/>
      <c r="D753" s="98"/>
      <c r="E753" s="98">
        <f>SUM(E727:E752)</f>
        <v>0</v>
      </c>
    </row>
    <row r="754" spans="1:5" ht="12.75">
      <c r="A754" s="97"/>
      <c r="B754" s="66"/>
      <c r="C754" s="98"/>
      <c r="D754" s="98"/>
      <c r="E754" s="98"/>
    </row>
    <row r="755" spans="1:5" ht="12.75">
      <c r="A755" s="97"/>
      <c r="B755" s="66"/>
      <c r="C755" s="98"/>
      <c r="D755" s="98"/>
      <c r="E755" s="98"/>
    </row>
    <row r="756" spans="1:5" ht="12.75">
      <c r="A756" s="93"/>
      <c r="B756" s="13" t="s">
        <v>871</v>
      </c>
      <c r="C756" s="94"/>
      <c r="D756" s="94"/>
      <c r="E756" s="94"/>
    </row>
    <row r="757" spans="1:5" ht="12.75">
      <c r="A757" s="93"/>
      <c r="B757" s="13"/>
      <c r="C757" s="94"/>
      <c r="D757" s="94"/>
      <c r="E757" s="94"/>
    </row>
    <row r="758" spans="1:5" ht="25.5">
      <c r="A758" s="97" t="s">
        <v>1082</v>
      </c>
      <c r="B758" s="66" t="s">
        <v>872</v>
      </c>
      <c r="C758" s="98"/>
      <c r="D758" s="98"/>
      <c r="E758" s="98"/>
    </row>
    <row r="759" spans="1:5" ht="12.75">
      <c r="A759" s="97"/>
      <c r="B759" s="66" t="s">
        <v>1134</v>
      </c>
      <c r="C759" s="98"/>
      <c r="D759" s="98"/>
      <c r="E759" s="98"/>
    </row>
    <row r="760" spans="1:5" ht="12.75">
      <c r="A760" s="97"/>
      <c r="B760" s="66" t="s">
        <v>1135</v>
      </c>
      <c r="C760" s="105">
        <v>1</v>
      </c>
      <c r="D760" s="105"/>
      <c r="E760" s="98">
        <f>SUM(C760*D760)</f>
        <v>0</v>
      </c>
    </row>
    <row r="761" spans="1:5" ht="12.75">
      <c r="A761" s="93"/>
      <c r="B761" s="59"/>
      <c r="C761" s="104"/>
      <c r="D761" s="104"/>
      <c r="E761" s="104"/>
    </row>
    <row r="762" spans="1:5" ht="12.75">
      <c r="A762" s="97"/>
      <c r="B762" s="66" t="s">
        <v>873</v>
      </c>
      <c r="C762" s="98"/>
      <c r="D762" s="98"/>
      <c r="E762" s="98">
        <f>SUM(E760)</f>
        <v>0</v>
      </c>
    </row>
    <row r="763" spans="1:5" ht="12.75">
      <c r="A763" s="93"/>
      <c r="B763" s="66"/>
      <c r="C763" s="94"/>
      <c r="D763" s="95"/>
      <c r="E763" s="111"/>
    </row>
    <row r="764" spans="1:5" ht="12.75">
      <c r="A764" s="97"/>
      <c r="B764" s="66"/>
      <c r="C764" s="94"/>
      <c r="D764" s="95"/>
      <c r="E764" s="111"/>
    </row>
    <row r="765" spans="1:5" ht="12.75">
      <c r="A765" s="93"/>
      <c r="B765" s="66"/>
      <c r="C765" s="98"/>
      <c r="D765" s="315"/>
      <c r="E765" s="315"/>
    </row>
    <row r="766" spans="1:5" ht="12.75">
      <c r="A766" s="93"/>
      <c r="B766" s="66"/>
      <c r="C766" s="94"/>
      <c r="D766" s="95"/>
      <c r="E766" s="111"/>
    </row>
    <row r="767" spans="1:5" ht="12.75">
      <c r="A767" s="97"/>
      <c r="B767" s="66"/>
      <c r="C767" s="94"/>
      <c r="D767" s="95"/>
      <c r="E767" s="111"/>
    </row>
    <row r="768" spans="1:5" ht="12.75">
      <c r="A768" s="93"/>
      <c r="B768" s="66"/>
      <c r="C768" s="98"/>
      <c r="D768" s="99"/>
      <c r="E768" s="99"/>
    </row>
    <row r="769" spans="1:5" ht="12.75">
      <c r="A769" s="93"/>
      <c r="B769" s="66"/>
      <c r="C769" s="98"/>
      <c r="D769" s="95"/>
      <c r="E769" s="111"/>
    </row>
    <row r="770" spans="1:5" ht="12.75">
      <c r="A770" s="97"/>
      <c r="B770" s="66"/>
      <c r="C770" s="98"/>
      <c r="D770" s="99"/>
      <c r="E770" s="99"/>
    </row>
    <row r="771" spans="1:5" ht="12.75">
      <c r="A771" s="97"/>
      <c r="B771" s="66"/>
      <c r="C771" s="98"/>
      <c r="D771" s="99"/>
      <c r="E771" s="99"/>
    </row>
    <row r="772" spans="1:5" ht="12.75">
      <c r="A772" s="97"/>
      <c r="B772" s="66"/>
      <c r="C772" s="98"/>
      <c r="D772" s="99"/>
      <c r="E772" s="92"/>
    </row>
    <row r="773" spans="1:5" ht="12.75">
      <c r="A773" s="93"/>
      <c r="B773" s="66"/>
      <c r="C773" s="98"/>
      <c r="D773" s="95"/>
      <c r="E773" s="111"/>
    </row>
    <row r="774" spans="1:5" ht="12.75">
      <c r="A774" s="93"/>
      <c r="B774" s="76"/>
      <c r="C774" s="94"/>
      <c r="D774" s="95"/>
      <c r="E774" s="111"/>
    </row>
    <row r="775" spans="1:5" ht="12.75">
      <c r="A775" s="97"/>
      <c r="B775" s="66"/>
      <c r="C775" s="94"/>
      <c r="D775" s="95"/>
      <c r="E775" s="96"/>
    </row>
    <row r="776" spans="1:5" ht="12.75">
      <c r="A776" s="93"/>
      <c r="B776" s="66"/>
      <c r="C776" s="94"/>
      <c r="D776" s="95"/>
      <c r="E776" s="96"/>
    </row>
    <row r="777" spans="1:5" ht="12.75">
      <c r="A777" s="93"/>
      <c r="B777" s="66"/>
      <c r="C777" s="94"/>
      <c r="D777" s="95"/>
      <c r="E777" s="96"/>
    </row>
    <row r="778" spans="1:5" ht="12.75">
      <c r="A778" s="93"/>
      <c r="B778" s="66"/>
      <c r="C778" s="94"/>
      <c r="D778" s="95"/>
      <c r="E778" s="96"/>
    </row>
    <row r="779" spans="1:5" ht="12.75">
      <c r="A779" s="93"/>
      <c r="B779" s="66"/>
      <c r="C779" s="98"/>
      <c r="D779" s="99"/>
      <c r="E779" s="99"/>
    </row>
    <row r="780" spans="1:5" ht="12.75">
      <c r="A780" s="93"/>
      <c r="B780" s="66"/>
      <c r="C780" s="98"/>
      <c r="D780" s="95"/>
      <c r="E780" s="96"/>
    </row>
    <row r="781" spans="1:5" ht="12.75">
      <c r="A781" s="97"/>
      <c r="B781" s="66"/>
      <c r="C781" s="98"/>
      <c r="D781" s="99"/>
      <c r="E781" s="99"/>
    </row>
    <row r="782" spans="1:5" ht="12.75">
      <c r="A782" s="97"/>
      <c r="B782" s="66"/>
      <c r="C782" s="98"/>
      <c r="D782" s="99"/>
      <c r="E782" s="99"/>
    </row>
    <row r="783" spans="1:5" ht="12.75">
      <c r="A783" s="97"/>
      <c r="B783" s="66"/>
      <c r="C783" s="98"/>
      <c r="D783" s="99"/>
      <c r="E783" s="99"/>
    </row>
    <row r="784" spans="1:5" ht="12.75">
      <c r="A784" s="97"/>
      <c r="B784" s="66"/>
      <c r="C784" s="98"/>
      <c r="D784" s="99"/>
      <c r="E784" s="99"/>
    </row>
    <row r="785" spans="1:5" ht="12.75">
      <c r="A785" s="97"/>
      <c r="B785" s="66"/>
      <c r="C785" s="98"/>
      <c r="D785" s="99"/>
      <c r="E785" s="99"/>
    </row>
    <row r="786" spans="1:5" ht="12.75">
      <c r="A786" s="97"/>
      <c r="B786" s="66"/>
      <c r="C786" s="98"/>
      <c r="D786" s="99"/>
      <c r="E786" s="99"/>
    </row>
    <row r="787" spans="1:5" ht="12.75">
      <c r="A787" s="97"/>
      <c r="B787" s="66"/>
      <c r="C787" s="98"/>
      <c r="D787" s="99"/>
      <c r="E787" s="99"/>
    </row>
    <row r="788" spans="1:5" ht="12.75">
      <c r="A788" s="97"/>
      <c r="B788" s="66"/>
      <c r="C788" s="98"/>
      <c r="D788" s="99"/>
      <c r="E788" s="99"/>
    </row>
    <row r="789" spans="1:5" ht="12.75">
      <c r="A789" s="97"/>
      <c r="B789" s="66"/>
      <c r="C789" s="98"/>
      <c r="D789" s="99"/>
      <c r="E789" s="99"/>
    </row>
    <row r="790" spans="1:5" ht="12.75">
      <c r="A790" s="97"/>
      <c r="B790" s="66"/>
      <c r="C790" s="98"/>
      <c r="D790" s="99"/>
      <c r="E790" s="99"/>
    </row>
    <row r="791" spans="1:5" ht="12.75">
      <c r="A791" s="97"/>
      <c r="B791" s="66"/>
      <c r="C791" s="98"/>
      <c r="D791" s="99"/>
      <c r="E791" s="99"/>
    </row>
    <row r="792" spans="1:5" ht="12.75">
      <c r="A792" s="97"/>
      <c r="B792" s="66"/>
      <c r="C792" s="98"/>
      <c r="D792" s="99"/>
      <c r="E792" s="99"/>
    </row>
    <row r="793" spans="1:5" ht="12.75">
      <c r="A793" s="97"/>
      <c r="B793" s="66"/>
      <c r="C793" s="98"/>
      <c r="D793" s="99"/>
      <c r="E793" s="112"/>
    </row>
    <row r="794" spans="1:5" ht="12.75">
      <c r="A794" s="97"/>
      <c r="B794" s="66"/>
      <c r="C794" s="98"/>
      <c r="D794" s="99"/>
      <c r="E794" s="99"/>
    </row>
    <row r="795" spans="1:5" ht="12.75">
      <c r="A795" s="97"/>
      <c r="B795" s="66"/>
      <c r="C795" s="98"/>
      <c r="D795" s="99"/>
      <c r="E795" s="99"/>
    </row>
    <row r="796" spans="1:5" ht="12.75">
      <c r="A796" s="97"/>
      <c r="B796" s="66"/>
      <c r="C796" s="98"/>
      <c r="D796" s="99"/>
      <c r="E796" s="99"/>
    </row>
    <row r="797" spans="1:5" ht="12.75">
      <c r="A797" s="93"/>
      <c r="B797" s="66"/>
      <c r="C797" s="94"/>
      <c r="D797" s="95"/>
      <c r="E797" s="111"/>
    </row>
    <row r="798" spans="1:5" ht="12.75">
      <c r="A798" s="93"/>
      <c r="B798" s="76"/>
      <c r="C798" s="94"/>
      <c r="D798" s="95"/>
      <c r="E798" s="96"/>
    </row>
    <row r="799" spans="1:5" ht="12.75">
      <c r="A799" s="97"/>
      <c r="B799" s="66"/>
      <c r="C799" s="94"/>
      <c r="D799" s="95"/>
      <c r="E799" s="96"/>
    </row>
    <row r="800" spans="1:5" ht="12.75">
      <c r="A800" s="93"/>
      <c r="B800" s="66"/>
      <c r="C800" s="94"/>
      <c r="D800" s="95"/>
      <c r="E800" s="96"/>
    </row>
    <row r="801" spans="1:5" ht="12.75">
      <c r="A801" s="93"/>
      <c r="B801" s="66"/>
      <c r="C801" s="94"/>
      <c r="D801" s="95"/>
      <c r="E801" s="96"/>
    </row>
    <row r="802" spans="1:5" ht="12.75">
      <c r="A802" s="93"/>
      <c r="B802" s="66"/>
      <c r="C802" s="94"/>
      <c r="D802" s="95"/>
      <c r="E802" s="96"/>
    </row>
    <row r="803" spans="1:5" ht="12.75">
      <c r="A803" s="93"/>
      <c r="B803" s="66"/>
      <c r="C803" s="94"/>
      <c r="D803" s="95"/>
      <c r="E803" s="96"/>
    </row>
    <row r="804" spans="1:5" ht="12.75">
      <c r="A804" s="93"/>
      <c r="B804" s="66"/>
      <c r="C804" s="98"/>
      <c r="D804" s="99"/>
      <c r="E804" s="99"/>
    </row>
    <row r="805" spans="1:5" ht="12.75">
      <c r="A805" s="93"/>
      <c r="B805" s="66"/>
      <c r="C805" s="98"/>
      <c r="D805" s="95"/>
      <c r="E805" s="96"/>
    </row>
    <row r="806" spans="1:5" ht="12.75">
      <c r="A806" s="97"/>
      <c r="B806" s="66"/>
      <c r="C806" s="98"/>
      <c r="D806" s="99"/>
      <c r="E806" s="99"/>
    </row>
    <row r="807" spans="1:5" ht="12.75">
      <c r="A807" s="97"/>
      <c r="B807" s="66"/>
      <c r="C807" s="98"/>
      <c r="D807" s="99"/>
      <c r="E807" s="99"/>
    </row>
    <row r="808" spans="1:5" ht="12.75">
      <c r="A808" s="97"/>
      <c r="B808" s="66"/>
      <c r="C808" s="98"/>
      <c r="D808" s="99"/>
      <c r="E808" s="99"/>
    </row>
    <row r="809" spans="1:5" ht="12.75">
      <c r="A809" s="97"/>
      <c r="B809" s="66"/>
      <c r="C809" s="98"/>
      <c r="D809" s="99"/>
      <c r="E809" s="112"/>
    </row>
    <row r="810" spans="1:5" ht="12.75">
      <c r="A810" s="97"/>
      <c r="B810" s="66"/>
      <c r="C810" s="98"/>
      <c r="D810" s="99"/>
      <c r="E810" s="99"/>
    </row>
    <row r="811" spans="1:5" ht="12.75">
      <c r="A811" s="97"/>
      <c r="B811" s="66"/>
      <c r="C811" s="98"/>
      <c r="D811" s="99"/>
      <c r="E811" s="99"/>
    </row>
    <row r="812" spans="1:5" ht="12.75">
      <c r="A812" s="97"/>
      <c r="B812" s="66"/>
      <c r="C812" s="98"/>
      <c r="D812" s="99"/>
      <c r="E812" s="99"/>
    </row>
    <row r="813" spans="1:5" ht="12.75">
      <c r="A813" s="97"/>
      <c r="B813" s="66"/>
      <c r="C813" s="98"/>
      <c r="D813" s="99"/>
      <c r="E813" s="99"/>
    </row>
    <row r="814" spans="1:5" ht="12.75">
      <c r="A814" s="97"/>
      <c r="B814" s="66"/>
      <c r="C814" s="98"/>
      <c r="D814" s="99"/>
      <c r="E814" s="99"/>
    </row>
    <row r="815" spans="1:5" ht="12.75">
      <c r="A815" s="97"/>
      <c r="B815" s="66"/>
      <c r="C815" s="98"/>
      <c r="D815" s="99"/>
      <c r="E815" s="112"/>
    </row>
    <row r="816" spans="1:5" ht="12.75">
      <c r="A816" s="97"/>
      <c r="B816" s="70"/>
      <c r="C816" s="105"/>
      <c r="D816" s="112"/>
      <c r="E816" s="112"/>
    </row>
    <row r="817" spans="1:5" ht="12.75">
      <c r="A817" s="97"/>
      <c r="B817" s="66"/>
      <c r="C817" s="98"/>
      <c r="D817" s="99"/>
      <c r="E817" s="99"/>
    </row>
    <row r="818" spans="1:5" ht="12.75">
      <c r="A818" s="97"/>
      <c r="B818" s="66"/>
      <c r="C818" s="98"/>
      <c r="D818" s="99"/>
      <c r="E818" s="99"/>
    </row>
    <row r="819" spans="1:5" ht="12.75">
      <c r="A819" s="97"/>
      <c r="B819" s="66"/>
      <c r="C819" s="98"/>
      <c r="D819" s="99"/>
      <c r="E819" s="99"/>
    </row>
    <row r="820" spans="1:5" ht="12.75">
      <c r="A820" s="93"/>
      <c r="B820" s="13"/>
      <c r="C820" s="94"/>
      <c r="D820" s="95"/>
      <c r="E820" s="111"/>
    </row>
    <row r="821" spans="1:5" ht="12.75">
      <c r="A821" s="93"/>
      <c r="B821" s="66"/>
      <c r="C821" s="94"/>
      <c r="D821" s="95"/>
      <c r="E821" s="111"/>
    </row>
    <row r="822" spans="1:5" ht="12.75">
      <c r="A822" s="93"/>
      <c r="B822" s="66"/>
      <c r="C822" s="94"/>
      <c r="D822" s="95"/>
      <c r="E822" s="111"/>
    </row>
    <row r="823" spans="1:5" ht="12.75">
      <c r="A823" s="97"/>
      <c r="B823" s="66"/>
      <c r="C823" s="94"/>
      <c r="D823" s="95"/>
      <c r="E823" s="111"/>
    </row>
    <row r="824" spans="1:5" ht="12.75">
      <c r="A824" s="97"/>
      <c r="B824" s="66"/>
      <c r="C824" s="94"/>
      <c r="D824" s="95"/>
      <c r="E824" s="111"/>
    </row>
    <row r="825" spans="1:5" ht="12.75">
      <c r="A825" s="97"/>
      <c r="B825" s="66"/>
      <c r="C825" s="94"/>
      <c r="D825" s="95"/>
      <c r="E825" s="111"/>
    </row>
    <row r="826" spans="1:5" ht="12.75">
      <c r="A826" s="97"/>
      <c r="B826" s="66"/>
      <c r="C826" s="94"/>
      <c r="D826" s="95"/>
      <c r="E826" s="111"/>
    </row>
    <row r="827" spans="1:5" ht="12.75">
      <c r="A827" s="97"/>
      <c r="B827" s="76"/>
      <c r="C827" s="94"/>
      <c r="D827" s="95"/>
      <c r="E827" s="111"/>
    </row>
    <row r="828" spans="1:5" ht="12.75">
      <c r="A828" s="97"/>
      <c r="B828" s="66"/>
      <c r="C828" s="94"/>
      <c r="D828" s="95"/>
      <c r="E828" s="111"/>
    </row>
    <row r="829" spans="1:5" ht="12.75">
      <c r="A829" s="97"/>
      <c r="B829" s="66"/>
      <c r="C829" s="98"/>
      <c r="D829" s="99"/>
      <c r="E829" s="99"/>
    </row>
    <row r="830" spans="1:5" ht="12.75">
      <c r="A830" s="97"/>
      <c r="B830" s="66"/>
      <c r="C830" s="94"/>
      <c r="D830" s="95"/>
      <c r="E830" s="111"/>
    </row>
    <row r="831" spans="1:5" ht="12.75">
      <c r="A831" s="97"/>
      <c r="B831" s="66"/>
      <c r="C831" s="94"/>
      <c r="D831" s="95"/>
      <c r="E831" s="111"/>
    </row>
    <row r="832" spans="1:5" ht="12.75">
      <c r="A832" s="97"/>
      <c r="B832" s="66"/>
      <c r="C832" s="98"/>
      <c r="D832" s="99"/>
      <c r="E832" s="99"/>
    </row>
    <row r="833" spans="1:5" ht="12.75">
      <c r="A833" s="97"/>
      <c r="B833" s="66"/>
      <c r="C833" s="94"/>
      <c r="D833" s="95"/>
      <c r="E833" s="111"/>
    </row>
    <row r="834" spans="1:5" ht="12.75">
      <c r="A834" s="97"/>
      <c r="B834" s="66"/>
      <c r="C834" s="94"/>
      <c r="D834" s="95"/>
      <c r="E834" s="111"/>
    </row>
    <row r="835" spans="1:5" ht="12.75">
      <c r="A835" s="97"/>
      <c r="B835" s="66"/>
      <c r="C835" s="98"/>
      <c r="D835" s="99"/>
      <c r="E835" s="99"/>
    </row>
    <row r="836" spans="1:5" ht="12.75">
      <c r="A836" s="97"/>
      <c r="B836" s="66"/>
      <c r="C836" s="94"/>
      <c r="D836" s="95"/>
      <c r="E836" s="111"/>
    </row>
    <row r="837" spans="1:5" ht="12.75">
      <c r="A837" s="97"/>
      <c r="B837" s="66"/>
      <c r="C837" s="94"/>
      <c r="D837" s="95"/>
      <c r="E837" s="111"/>
    </row>
    <row r="838" spans="1:5" ht="12.75">
      <c r="A838" s="97"/>
      <c r="B838" s="66"/>
      <c r="C838" s="94"/>
      <c r="D838" s="95"/>
      <c r="E838" s="111"/>
    </row>
    <row r="839" spans="1:5" ht="12.75">
      <c r="A839" s="97"/>
      <c r="B839" s="66"/>
      <c r="C839" s="98"/>
      <c r="D839" s="99"/>
      <c r="E839" s="99"/>
    </row>
    <row r="840" spans="1:5" ht="12.75">
      <c r="A840" s="97"/>
      <c r="B840" s="66"/>
      <c r="C840" s="94"/>
      <c r="D840" s="95"/>
      <c r="E840" s="111"/>
    </row>
    <row r="841" spans="1:5" ht="12.75">
      <c r="A841" s="97"/>
      <c r="B841" s="66"/>
      <c r="C841" s="98"/>
      <c r="D841" s="99"/>
      <c r="E841" s="99"/>
    </row>
    <row r="842" spans="1:5" ht="12.75">
      <c r="A842" s="97"/>
      <c r="B842" s="66"/>
      <c r="C842" s="94"/>
      <c r="D842" s="95"/>
      <c r="E842" s="111"/>
    </row>
    <row r="843" spans="1:5" ht="12.75">
      <c r="A843" s="97"/>
      <c r="B843" s="66"/>
      <c r="C843" s="98"/>
      <c r="D843" s="99"/>
      <c r="E843" s="99"/>
    </row>
    <row r="844" spans="1:5" ht="12.75">
      <c r="A844" s="97"/>
      <c r="B844" s="66"/>
      <c r="C844" s="98"/>
      <c r="D844" s="95"/>
      <c r="E844" s="111"/>
    </row>
    <row r="845" spans="1:5" ht="12.75">
      <c r="A845" s="97"/>
      <c r="B845" s="66"/>
      <c r="C845" s="98"/>
      <c r="D845" s="99"/>
      <c r="E845" s="99"/>
    </row>
    <row r="846" spans="1:5" ht="12.75">
      <c r="A846" s="97"/>
      <c r="B846" s="66"/>
      <c r="C846" s="94"/>
      <c r="D846" s="95"/>
      <c r="E846" s="111"/>
    </row>
    <row r="847" spans="1:5" ht="12.75">
      <c r="A847" s="97"/>
      <c r="B847" s="76"/>
      <c r="C847" s="94"/>
      <c r="D847" s="95"/>
      <c r="E847" s="111"/>
    </row>
    <row r="848" spans="1:5" ht="12.75">
      <c r="A848" s="97"/>
      <c r="B848" s="66"/>
      <c r="C848" s="94"/>
      <c r="D848" s="95"/>
      <c r="E848" s="111"/>
    </row>
    <row r="849" spans="1:5" ht="12.75">
      <c r="A849" s="97"/>
      <c r="B849" s="66"/>
      <c r="C849" s="94"/>
      <c r="D849" s="95"/>
      <c r="E849" s="111"/>
    </row>
    <row r="850" spans="1:5" ht="12.75">
      <c r="A850" s="97"/>
      <c r="B850" s="66"/>
      <c r="C850" s="98"/>
      <c r="D850" s="99"/>
      <c r="E850" s="99"/>
    </row>
    <row r="851" spans="1:5" ht="12.75">
      <c r="A851" s="97"/>
      <c r="B851" s="66"/>
      <c r="C851" s="98"/>
      <c r="D851" s="99"/>
      <c r="E851" s="99"/>
    </row>
    <row r="852" spans="1:5" ht="12.75">
      <c r="A852" s="97"/>
      <c r="B852" s="66"/>
      <c r="C852" s="98"/>
      <c r="D852" s="99"/>
      <c r="E852" s="99"/>
    </row>
    <row r="853" spans="1:5" ht="12.75">
      <c r="A853" s="97"/>
      <c r="B853" s="66"/>
      <c r="C853" s="98"/>
      <c r="D853" s="99"/>
      <c r="E853" s="99"/>
    </row>
    <row r="854" spans="1:5" ht="12.75">
      <c r="A854" s="97"/>
      <c r="B854" s="66"/>
      <c r="C854" s="98"/>
      <c r="D854" s="99"/>
      <c r="E854" s="99"/>
    </row>
    <row r="855" spans="1:5" ht="12.75">
      <c r="A855" s="97"/>
      <c r="B855" s="66"/>
      <c r="C855" s="94"/>
      <c r="D855" s="95"/>
      <c r="E855" s="111"/>
    </row>
    <row r="856" spans="1:5" ht="12.75">
      <c r="A856" s="97"/>
      <c r="B856" s="66"/>
      <c r="C856" s="94"/>
      <c r="D856" s="95"/>
      <c r="E856" s="111"/>
    </row>
    <row r="857" spans="1:5" ht="12.75">
      <c r="A857" s="97"/>
      <c r="B857" s="66"/>
      <c r="C857" s="94"/>
      <c r="D857" s="95"/>
      <c r="E857" s="111"/>
    </row>
    <row r="858" spans="1:5" ht="12.75">
      <c r="A858" s="97"/>
      <c r="B858" s="66"/>
      <c r="C858" s="94"/>
      <c r="D858" s="95"/>
      <c r="E858" s="111"/>
    </row>
    <row r="859" spans="1:5" ht="12.75">
      <c r="A859" s="97"/>
      <c r="B859" s="66"/>
      <c r="C859" s="98"/>
      <c r="D859" s="99"/>
      <c r="E859" s="99"/>
    </row>
    <row r="860" spans="1:5" ht="12.75">
      <c r="A860" s="97"/>
      <c r="B860" s="66"/>
      <c r="C860" s="94"/>
      <c r="D860" s="95"/>
      <c r="E860" s="111"/>
    </row>
    <row r="861" spans="1:5" ht="12.75">
      <c r="A861" s="97"/>
      <c r="B861" s="66"/>
      <c r="C861" s="94"/>
      <c r="D861" s="95"/>
      <c r="E861" s="111"/>
    </row>
    <row r="862" spans="1:5" ht="12.75">
      <c r="A862" s="97"/>
      <c r="B862" s="66"/>
      <c r="C862" s="98"/>
      <c r="D862" s="99"/>
      <c r="E862" s="99"/>
    </row>
    <row r="863" spans="1:5" ht="12.75">
      <c r="A863" s="97"/>
      <c r="B863" s="66"/>
      <c r="C863" s="94"/>
      <c r="D863" s="95"/>
      <c r="E863" s="111"/>
    </row>
    <row r="864" spans="1:5" ht="12.75">
      <c r="A864" s="97"/>
      <c r="B864" s="66"/>
      <c r="C864" s="94"/>
      <c r="D864" s="95"/>
      <c r="E864" s="111"/>
    </row>
    <row r="865" spans="1:5" ht="12.75">
      <c r="A865" s="97"/>
      <c r="B865" s="66"/>
      <c r="C865" s="98"/>
      <c r="D865" s="99"/>
      <c r="E865" s="99"/>
    </row>
    <row r="866" spans="1:5" ht="12.75">
      <c r="A866" s="97"/>
      <c r="B866" s="66"/>
      <c r="C866" s="98"/>
      <c r="D866" s="95"/>
      <c r="E866" s="111"/>
    </row>
    <row r="867" spans="1:5" ht="12.75">
      <c r="A867" s="97"/>
      <c r="B867" s="66"/>
      <c r="C867" s="98"/>
      <c r="D867" s="95"/>
      <c r="E867" s="111"/>
    </row>
    <row r="868" spans="1:5" ht="12.75">
      <c r="A868" s="97"/>
      <c r="B868" s="66"/>
      <c r="C868" s="98"/>
      <c r="D868" s="99"/>
      <c r="E868" s="99"/>
    </row>
    <row r="869" spans="1:5" ht="12.75">
      <c r="A869" s="97"/>
      <c r="B869" s="66"/>
      <c r="C869" s="94"/>
      <c r="D869" s="95"/>
      <c r="E869" s="111"/>
    </row>
    <row r="870" spans="1:5" ht="12.75">
      <c r="A870" s="97"/>
      <c r="B870" s="66"/>
      <c r="C870" s="94"/>
      <c r="D870" s="95"/>
      <c r="E870" s="111"/>
    </row>
    <row r="871" spans="1:5" ht="12.75">
      <c r="A871" s="97"/>
      <c r="B871" s="66"/>
      <c r="C871" s="94"/>
      <c r="D871" s="95"/>
      <c r="E871" s="111"/>
    </row>
    <row r="872" spans="1:5" ht="12.75">
      <c r="A872" s="97"/>
      <c r="B872" s="66"/>
      <c r="C872" s="98"/>
      <c r="D872" s="99"/>
      <c r="E872" s="99"/>
    </row>
    <row r="873" spans="1:5" ht="12.75">
      <c r="A873" s="97"/>
      <c r="B873" s="66"/>
      <c r="C873" s="98"/>
      <c r="D873" s="95"/>
      <c r="E873" s="111"/>
    </row>
    <row r="874" spans="1:5" ht="12.75">
      <c r="A874" s="97"/>
      <c r="B874" s="66"/>
      <c r="C874" s="98"/>
      <c r="D874" s="99"/>
      <c r="E874" s="99"/>
    </row>
    <row r="875" spans="1:5" ht="12.75">
      <c r="A875" s="97"/>
      <c r="B875" s="66"/>
      <c r="C875" s="98"/>
      <c r="D875" s="95"/>
      <c r="E875" s="111"/>
    </row>
    <row r="876" spans="1:5" ht="12.75">
      <c r="A876" s="97"/>
      <c r="B876" s="66"/>
      <c r="C876" s="98"/>
      <c r="D876" s="99"/>
      <c r="E876" s="99"/>
    </row>
    <row r="877" spans="1:5" ht="12.75">
      <c r="A877" s="97"/>
      <c r="B877" s="66"/>
      <c r="C877" s="98"/>
      <c r="D877" s="95"/>
      <c r="E877" s="111"/>
    </row>
    <row r="878" spans="1:5" ht="12.75">
      <c r="A878" s="97"/>
      <c r="B878" s="66"/>
      <c r="C878" s="98"/>
      <c r="D878" s="95"/>
      <c r="E878" s="111"/>
    </row>
    <row r="879" spans="1:5" ht="12.75">
      <c r="A879" s="97"/>
      <c r="B879" s="66"/>
      <c r="C879" s="98"/>
      <c r="D879" s="95"/>
      <c r="E879" s="111"/>
    </row>
    <row r="880" spans="1:5" ht="12.75">
      <c r="A880" s="97"/>
      <c r="B880" s="66"/>
      <c r="C880" s="98"/>
      <c r="D880" s="95"/>
      <c r="E880" s="111"/>
    </row>
    <row r="881" spans="1:5" ht="12.75">
      <c r="A881" s="97"/>
      <c r="B881" s="66"/>
      <c r="C881" s="98"/>
      <c r="D881" s="99"/>
      <c r="E881" s="99"/>
    </row>
    <row r="882" spans="1:5" ht="12.75">
      <c r="A882" s="97"/>
      <c r="B882" s="66"/>
      <c r="C882" s="98"/>
      <c r="D882" s="99"/>
      <c r="E882" s="99"/>
    </row>
    <row r="883" spans="1:5" ht="12.75">
      <c r="A883" s="97"/>
      <c r="B883" s="66"/>
      <c r="C883" s="94"/>
      <c r="D883" s="95"/>
      <c r="E883" s="111"/>
    </row>
    <row r="884" spans="1:5" ht="12.75">
      <c r="A884" s="97"/>
      <c r="B884" s="66"/>
      <c r="C884" s="94"/>
      <c r="D884" s="95"/>
      <c r="E884" s="111"/>
    </row>
    <row r="885" spans="1:5" ht="12.75">
      <c r="A885" s="97"/>
      <c r="B885" s="66"/>
      <c r="C885" s="98"/>
      <c r="D885" s="99"/>
      <c r="E885" s="99"/>
    </row>
    <row r="886" spans="1:5" ht="12.75">
      <c r="A886" s="97"/>
      <c r="B886" s="66"/>
      <c r="C886" s="94"/>
      <c r="D886" s="95"/>
      <c r="E886" s="111"/>
    </row>
    <row r="887" spans="1:5" ht="12.75">
      <c r="A887" s="97"/>
      <c r="B887" s="66"/>
      <c r="C887" s="94"/>
      <c r="D887" s="95"/>
      <c r="E887" s="111"/>
    </row>
    <row r="888" spans="1:5" ht="12.75">
      <c r="A888" s="97"/>
      <c r="B888" s="66"/>
      <c r="C888" s="94"/>
      <c r="D888" s="95"/>
      <c r="E888" s="111"/>
    </row>
    <row r="889" spans="1:5" ht="12.75">
      <c r="A889" s="97"/>
      <c r="B889" s="66"/>
      <c r="C889" s="98"/>
      <c r="D889" s="99"/>
      <c r="E889" s="99"/>
    </row>
    <row r="890" spans="1:5" ht="12.75">
      <c r="A890" s="97"/>
      <c r="B890" s="66"/>
      <c r="C890" s="94"/>
      <c r="D890" s="95"/>
      <c r="E890" s="111"/>
    </row>
  </sheetData>
  <mergeCells count="2">
    <mergeCell ref="B19:C19"/>
    <mergeCell ref="D765:E765"/>
  </mergeCells>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rowBreaks count="8" manualBreakCount="8">
    <brk id="33" max="255" man="1"/>
    <brk id="65" max="255" man="1"/>
    <brk id="219" max="255" man="1"/>
    <brk id="261" max="255" man="1"/>
    <brk id="370" max="255" man="1"/>
    <brk id="447" max="255" man="1"/>
    <brk id="474" max="255" man="1"/>
    <brk id="638" max="255" man="1"/>
  </rowBreaks>
</worksheet>
</file>

<file path=xl/worksheets/sheet5.xml><?xml version="1.0" encoding="utf-8"?>
<worksheet xmlns="http://schemas.openxmlformats.org/spreadsheetml/2006/main" xmlns:r="http://schemas.openxmlformats.org/officeDocument/2006/relationships">
  <dimension ref="A1:N269"/>
  <sheetViews>
    <sheetView view="pageBreakPreview" zoomScaleSheetLayoutView="100" workbookViewId="0" topLeftCell="A1">
      <selection activeCell="I18" sqref="I18"/>
    </sheetView>
  </sheetViews>
  <sheetFormatPr defaultColWidth="9.140625" defaultRowHeight="12.75"/>
  <cols>
    <col min="1" max="1" width="10.140625" style="113" customWidth="1"/>
    <col min="2" max="2" width="38.28125" style="45" customWidth="1"/>
    <col min="3" max="3" width="7.28125" style="26" customWidth="1"/>
    <col min="4" max="4" width="8.421875" style="26" customWidth="1"/>
    <col min="5" max="5" width="10.140625" style="26" customWidth="1"/>
    <col min="6" max="6" width="14.00390625" style="114" customWidth="1"/>
    <col min="7" max="16384" width="11.57421875" style="26" customWidth="1"/>
  </cols>
  <sheetData>
    <row r="1" spans="1:6" s="64" customFormat="1" ht="12.75">
      <c r="A1" s="115"/>
      <c r="B1" s="116"/>
      <c r="F1" s="117"/>
    </row>
    <row r="2" spans="1:6" s="64" customFormat="1" ht="12.75">
      <c r="A2" s="115"/>
      <c r="B2" s="116"/>
      <c r="F2" s="117"/>
    </row>
    <row r="3" spans="1:6" s="64" customFormat="1" ht="12.75">
      <c r="A3" s="115"/>
      <c r="B3" s="116"/>
      <c r="F3" s="117"/>
    </row>
    <row r="4" spans="1:6" s="64" customFormat="1" ht="12.75">
      <c r="A4" s="115"/>
      <c r="B4" s="116"/>
      <c r="F4" s="117"/>
    </row>
    <row r="5" spans="1:6" s="64" customFormat="1" ht="15">
      <c r="A5" s="115"/>
      <c r="B5" s="102" t="s">
        <v>874</v>
      </c>
      <c r="F5" s="117"/>
    </row>
    <row r="6" spans="1:6" s="64" customFormat="1" ht="12.75">
      <c r="A6" s="115"/>
      <c r="B6" s="116"/>
      <c r="F6" s="117"/>
    </row>
    <row r="7" spans="1:6" s="64" customFormat="1" ht="12.75">
      <c r="A7" s="115"/>
      <c r="B7" s="116"/>
      <c r="F7" s="117"/>
    </row>
    <row r="8" spans="1:6" s="64" customFormat="1" ht="12.75">
      <c r="A8" s="115"/>
      <c r="B8" s="116"/>
      <c r="F8" s="117"/>
    </row>
    <row r="9" spans="1:6" s="64" customFormat="1" ht="12.75">
      <c r="A9" s="115"/>
      <c r="B9" s="116"/>
      <c r="F9" s="117"/>
    </row>
    <row r="10" spans="1:6" s="64" customFormat="1" ht="12.75">
      <c r="A10" s="118"/>
      <c r="B10" s="103" t="s">
        <v>1050</v>
      </c>
      <c r="C10" s="56"/>
      <c r="D10" s="56"/>
      <c r="F10" s="117"/>
    </row>
    <row r="11" spans="1:6" s="64" customFormat="1" ht="14.25">
      <c r="A11" s="118"/>
      <c r="B11"/>
      <c r="C11" s="118"/>
      <c r="D11" s="118"/>
      <c r="E11" s="73"/>
      <c r="F11" s="117"/>
    </row>
    <row r="12" spans="1:6" s="64" customFormat="1" ht="14.25">
      <c r="A12" s="118"/>
      <c r="B12" s="56"/>
      <c r="C12" s="56"/>
      <c r="D12" s="56"/>
      <c r="E12" s="119"/>
      <c r="F12" s="120"/>
    </row>
    <row r="13" spans="1:7" s="64" customFormat="1" ht="14.25">
      <c r="A13" s="118"/>
      <c r="B13" s="55" t="s">
        <v>875</v>
      </c>
      <c r="C13" s="55"/>
      <c r="D13" s="56"/>
      <c r="E13" s="56"/>
      <c r="F13" s="121"/>
      <c r="G13" s="63"/>
    </row>
    <row r="14" spans="1:7" s="64" customFormat="1" ht="14.25">
      <c r="A14" s="118"/>
      <c r="B14" s="56"/>
      <c r="C14" s="56"/>
      <c r="D14" s="56"/>
      <c r="E14" s="56"/>
      <c r="F14" s="122"/>
      <c r="G14" s="65"/>
    </row>
    <row r="15" spans="1:7" s="64" customFormat="1" ht="12.75">
      <c r="A15" s="118" t="s">
        <v>1067</v>
      </c>
      <c r="B15" s="56" t="s">
        <v>876</v>
      </c>
      <c r="C15" s="56"/>
      <c r="D15"/>
      <c r="E15" s="57"/>
      <c r="F15" s="123">
        <f>F55</f>
        <v>0</v>
      </c>
      <c r="G15"/>
    </row>
    <row r="16" spans="1:7" s="64" customFormat="1" ht="12.75">
      <c r="A16" s="118"/>
      <c r="B16" s="56"/>
      <c r="C16" s="56"/>
      <c r="D16"/>
      <c r="E16" s="56"/>
      <c r="F16" s="123"/>
      <c r="G16" s="63"/>
    </row>
    <row r="17" spans="1:7" s="64" customFormat="1" ht="12.75">
      <c r="A17" s="118" t="s">
        <v>1069</v>
      </c>
      <c r="B17" s="56" t="s">
        <v>877</v>
      </c>
      <c r="C17" s="56"/>
      <c r="D17"/>
      <c r="E17" s="56"/>
      <c r="F17" s="123">
        <f>F104</f>
        <v>0</v>
      </c>
      <c r="G17" s="63"/>
    </row>
    <row r="18" spans="1:7" s="64" customFormat="1" ht="14.25">
      <c r="A18" s="118"/>
      <c r="B18" s="56"/>
      <c r="C18" s="56"/>
      <c r="D18"/>
      <c r="E18" s="56"/>
      <c r="F18" s="123"/>
      <c r="G18" s="73"/>
    </row>
    <row r="19" spans="1:7" s="64" customFormat="1" ht="12.75">
      <c r="A19" s="118" t="s">
        <v>1071</v>
      </c>
      <c r="B19" s="56" t="s">
        <v>878</v>
      </c>
      <c r="C19" s="56"/>
      <c r="D19"/>
      <c r="E19" s="56"/>
      <c r="F19" s="123">
        <f>F149</f>
        <v>0</v>
      </c>
      <c r="G19" s="63"/>
    </row>
    <row r="20" spans="1:7" s="64" customFormat="1" ht="14.25">
      <c r="A20" s="118"/>
      <c r="B20" s="56"/>
      <c r="C20" s="56"/>
      <c r="D20"/>
      <c r="E20" s="56"/>
      <c r="F20" s="123"/>
      <c r="G20" s="74"/>
    </row>
    <row r="21" spans="1:7" s="64" customFormat="1" ht="12.75">
      <c r="A21" s="118" t="s">
        <v>1073</v>
      </c>
      <c r="B21" s="56" t="s">
        <v>879</v>
      </c>
      <c r="C21" s="56"/>
      <c r="D21"/>
      <c r="E21" s="78"/>
      <c r="F21" s="124">
        <f>F166</f>
        <v>0</v>
      </c>
      <c r="G21"/>
    </row>
    <row r="22" spans="1:7" s="64" customFormat="1" ht="14.25">
      <c r="A22" s="118"/>
      <c r="B22" s="56"/>
      <c r="C22" s="56"/>
      <c r="D22"/>
      <c r="E22" s="56"/>
      <c r="F22" s="123"/>
      <c r="G22" s="74"/>
    </row>
    <row r="23" spans="1:14" s="64" customFormat="1" ht="12.75">
      <c r="A23" s="118" t="s">
        <v>1075</v>
      </c>
      <c r="B23" s="56" t="s">
        <v>880</v>
      </c>
      <c r="C23" s="56"/>
      <c r="D23"/>
      <c r="E23" s="56"/>
      <c r="F23" s="123">
        <f>F237</f>
        <v>0</v>
      </c>
      <c r="G23" s="63"/>
      <c r="H23" s="75"/>
      <c r="I23" s="75"/>
      <c r="J23" s="75"/>
      <c r="K23" s="75"/>
      <c r="L23" s="75"/>
      <c r="M23" s="75"/>
      <c r="N23" s="75"/>
    </row>
    <row r="24" spans="1:14" s="64" customFormat="1" ht="14.25">
      <c r="A24" s="118"/>
      <c r="B24" s="56"/>
      <c r="C24" s="56"/>
      <c r="D24"/>
      <c r="E24" s="56"/>
      <c r="F24" s="123"/>
      <c r="G24" s="74"/>
      <c r="H24" s="75"/>
      <c r="I24" s="75"/>
      <c r="J24" s="75"/>
      <c r="K24" s="75"/>
      <c r="L24" s="75"/>
      <c r="M24" s="75"/>
      <c r="N24" s="75"/>
    </row>
    <row r="25" spans="1:14" s="64" customFormat="1" ht="12.75">
      <c r="A25" s="118" t="s">
        <v>1077</v>
      </c>
      <c r="B25" s="56" t="s">
        <v>881</v>
      </c>
      <c r="C25" s="56"/>
      <c r="D25"/>
      <c r="E25" s="57"/>
      <c r="F25" s="123">
        <f>F249</f>
        <v>0</v>
      </c>
      <c r="G25" s="63"/>
      <c r="H25" s="75"/>
      <c r="I25" s="75"/>
      <c r="J25" s="75"/>
      <c r="K25" s="75"/>
      <c r="L25" s="75"/>
      <c r="M25" s="75"/>
      <c r="N25" s="75"/>
    </row>
    <row r="26" spans="1:14" s="64" customFormat="1" ht="14.25">
      <c r="A26" s="118"/>
      <c r="B26" s="56"/>
      <c r="C26" s="56"/>
      <c r="D26"/>
      <c r="E26" s="57"/>
      <c r="F26" s="123"/>
      <c r="G26" s="77"/>
      <c r="H26" s="75"/>
      <c r="I26" s="75"/>
      <c r="J26" s="75"/>
      <c r="K26" s="75"/>
      <c r="L26" s="75"/>
      <c r="M26" s="75"/>
      <c r="N26" s="75"/>
    </row>
    <row r="27" spans="1:14" s="64" customFormat="1" ht="12.75">
      <c r="A27" s="118" t="s">
        <v>1079</v>
      </c>
      <c r="B27" s="56" t="s">
        <v>882</v>
      </c>
      <c r="C27" s="56"/>
      <c r="D27"/>
      <c r="E27" s="57"/>
      <c r="F27" s="123">
        <f>'GO-ZUNANJA UREDITEV'!$F$269</f>
        <v>0</v>
      </c>
      <c r="G27" s="63"/>
      <c r="H27" s="75"/>
      <c r="I27" s="75"/>
      <c r="J27" s="75"/>
      <c r="K27" s="75"/>
      <c r="L27" s="75"/>
      <c r="M27" s="75"/>
      <c r="N27" s="75"/>
    </row>
    <row r="28" spans="1:14" s="64" customFormat="1" ht="12.75">
      <c r="A28" s="118"/>
      <c r="B28" s="56"/>
      <c r="C28" s="56"/>
      <c r="D28"/>
      <c r="E28" s="125"/>
      <c r="F28" s="126"/>
      <c r="G28" s="63"/>
      <c r="H28" s="75"/>
      <c r="I28" s="75"/>
      <c r="J28" s="75"/>
      <c r="K28" s="75"/>
      <c r="L28" s="75"/>
      <c r="M28" s="75"/>
      <c r="N28" s="75"/>
    </row>
    <row r="29" spans="1:14" s="64" customFormat="1" ht="14.25">
      <c r="A29" s="118"/>
      <c r="B29" s="127"/>
      <c r="C29" s="127"/>
      <c r="D29" s="128"/>
      <c r="E29" s="129"/>
      <c r="F29" s="130"/>
      <c r="G29" s="77"/>
      <c r="H29" s="75"/>
      <c r="I29" s="75"/>
      <c r="J29" s="75"/>
      <c r="K29" s="75"/>
      <c r="L29" s="75"/>
      <c r="M29" s="75"/>
      <c r="N29" s="75"/>
    </row>
    <row r="30" spans="1:14" s="64" customFormat="1" ht="12.75">
      <c r="A30" s="118"/>
      <c r="B30" s="56"/>
      <c r="C30" s="56"/>
      <c r="D30"/>
      <c r="E30" s="57"/>
      <c r="F30" s="131">
        <f>SUM(F15:F27)</f>
        <v>0</v>
      </c>
      <c r="G30" s="63"/>
      <c r="H30" s="75"/>
      <c r="I30" s="75"/>
      <c r="J30" s="75"/>
      <c r="K30" s="75"/>
      <c r="L30" s="75"/>
      <c r="M30" s="75"/>
      <c r="N30" s="75"/>
    </row>
    <row r="31" spans="1:13" s="64" customFormat="1" ht="14.25">
      <c r="A31" s="132"/>
      <c r="B31" s="133"/>
      <c r="C31" s="73"/>
      <c r="D31" s="134"/>
      <c r="E31" s="73"/>
      <c r="F31" s="135"/>
      <c r="G31" s="75"/>
      <c r="H31" s="75"/>
      <c r="I31" s="75"/>
      <c r="J31" s="75"/>
      <c r="K31" s="75"/>
      <c r="L31" s="75"/>
      <c r="M31" s="75"/>
    </row>
    <row r="32" spans="1:13" s="64" customFormat="1" ht="14.25">
      <c r="A32" s="132"/>
      <c r="B32" s="136"/>
      <c r="C32" s="137"/>
      <c r="D32" s="138"/>
      <c r="E32" s="74"/>
      <c r="F32" s="139"/>
      <c r="G32" s="75"/>
      <c r="H32" s="75"/>
      <c r="I32" s="75"/>
      <c r="J32" s="75"/>
      <c r="K32" s="75"/>
      <c r="L32" s="75"/>
      <c r="M32" s="75"/>
    </row>
    <row r="33" spans="1:13" s="64" customFormat="1" ht="12.75">
      <c r="A33" s="1"/>
      <c r="B33" s="13" t="s">
        <v>883</v>
      </c>
      <c r="C33" s="3"/>
      <c r="D33" s="50"/>
      <c r="E33" s="50"/>
      <c r="F33" s="135"/>
      <c r="G33" s="75"/>
      <c r="H33" s="75"/>
      <c r="I33" s="75"/>
      <c r="J33" s="75"/>
      <c r="K33" s="75"/>
      <c r="L33" s="75"/>
      <c r="M33" s="75"/>
    </row>
    <row r="34" spans="1:13" s="64" customFormat="1" ht="14.25">
      <c r="A34" s="1"/>
      <c r="B34" s="66"/>
      <c r="C34" s="3"/>
      <c r="D34" s="50"/>
      <c r="E34" s="50"/>
      <c r="F34" s="139"/>
      <c r="G34" s="75"/>
      <c r="H34" s="75"/>
      <c r="I34" s="75"/>
      <c r="J34" s="75"/>
      <c r="K34" s="75"/>
      <c r="L34" s="75"/>
      <c r="M34" s="75"/>
    </row>
    <row r="35" spans="1:13" s="64" customFormat="1" ht="12.75">
      <c r="A35" s="1"/>
      <c r="B35" s="1"/>
      <c r="C35" s="3"/>
      <c r="D35" s="50"/>
      <c r="E35" s="50"/>
      <c r="F35" s="135"/>
      <c r="G35" s="75"/>
      <c r="H35" s="75"/>
      <c r="I35" s="75"/>
      <c r="J35" s="75"/>
      <c r="K35" s="75"/>
      <c r="L35" s="75"/>
      <c r="M35" s="75"/>
    </row>
    <row r="36" spans="1:13" s="64" customFormat="1" ht="14.25">
      <c r="A36" s="1"/>
      <c r="B36" s="13" t="s">
        <v>884</v>
      </c>
      <c r="C36" s="3"/>
      <c r="D36" s="50"/>
      <c r="E36" s="50"/>
      <c r="F36" s="139"/>
      <c r="G36" s="75"/>
      <c r="H36" s="75"/>
      <c r="I36" s="75"/>
      <c r="J36" s="75"/>
      <c r="K36" s="75"/>
      <c r="L36" s="75"/>
      <c r="M36" s="75"/>
    </row>
    <row r="37" spans="1:13" s="64" customFormat="1" ht="12.75">
      <c r="A37" s="1"/>
      <c r="B37" s="76"/>
      <c r="C37" s="3"/>
      <c r="D37" s="50"/>
      <c r="E37" s="50"/>
      <c r="F37" s="135"/>
      <c r="G37" s="75"/>
      <c r="H37" s="75"/>
      <c r="I37" s="75"/>
      <c r="J37" s="75"/>
      <c r="K37" s="75"/>
      <c r="L37" s="75"/>
      <c r="M37" s="75"/>
    </row>
    <row r="38" spans="1:13" s="64" customFormat="1" ht="76.5">
      <c r="A38" s="1" t="s">
        <v>1082</v>
      </c>
      <c r="B38" s="66" t="s">
        <v>885</v>
      </c>
      <c r="C38" s="3"/>
      <c r="D38" s="50"/>
      <c r="E38" s="50"/>
      <c r="F38" s="139"/>
      <c r="G38" s="75"/>
      <c r="H38" s="75"/>
      <c r="I38" s="75"/>
      <c r="J38" s="75"/>
      <c r="K38" s="75"/>
      <c r="L38" s="75"/>
      <c r="M38" s="75"/>
    </row>
    <row r="39" spans="1:14" s="64" customFormat="1" ht="12.75">
      <c r="A39" s="1"/>
      <c r="B39" s="1"/>
      <c r="C39" s="66" t="s">
        <v>1150</v>
      </c>
      <c r="D39" s="3">
        <v>1</v>
      </c>
      <c r="E39" s="50"/>
      <c r="F39" s="140">
        <f>E39*D39</f>
        <v>0</v>
      </c>
      <c r="G39" s="79"/>
      <c r="H39" s="75"/>
      <c r="I39" s="75"/>
      <c r="J39" s="75"/>
      <c r="K39" s="75"/>
      <c r="L39" s="75"/>
      <c r="M39" s="75"/>
      <c r="N39" s="75"/>
    </row>
    <row r="40" spans="1:13" s="64" customFormat="1" ht="14.25">
      <c r="A40" s="1"/>
      <c r="B40" s="66"/>
      <c r="C40" s="3"/>
      <c r="D40" s="50"/>
      <c r="E40" s="50"/>
      <c r="F40" s="139"/>
      <c r="G40" s="75"/>
      <c r="H40" s="75"/>
      <c r="I40" s="75"/>
      <c r="J40" s="75"/>
      <c r="K40" s="75"/>
      <c r="L40" s="75"/>
      <c r="M40" s="75"/>
    </row>
    <row r="41" spans="1:13" s="64" customFormat="1" ht="51">
      <c r="A41" s="1" t="s">
        <v>1095</v>
      </c>
      <c r="B41" s="66" t="s">
        <v>886</v>
      </c>
      <c r="C41" s="3"/>
      <c r="D41" s="50"/>
      <c r="E41" s="50"/>
      <c r="F41" s="135"/>
      <c r="G41" s="75"/>
      <c r="H41" s="75"/>
      <c r="I41" s="75"/>
      <c r="J41" s="75"/>
      <c r="K41" s="75"/>
      <c r="L41" s="75"/>
      <c r="M41" s="75"/>
    </row>
    <row r="42" spans="1:14" s="64" customFormat="1" ht="14.25">
      <c r="A42" s="1"/>
      <c r="B42" s="1"/>
      <c r="C42" s="66" t="s">
        <v>1094</v>
      </c>
      <c r="D42" s="3">
        <v>37</v>
      </c>
      <c r="E42" s="50"/>
      <c r="F42" s="140">
        <f>SUM(D42*E42)</f>
        <v>0</v>
      </c>
      <c r="G42" s="74"/>
      <c r="H42" s="75"/>
      <c r="I42" s="75"/>
      <c r="J42" s="75"/>
      <c r="K42" s="75"/>
      <c r="L42" s="75"/>
      <c r="M42" s="75"/>
      <c r="N42" s="75"/>
    </row>
    <row r="43" spans="1:13" s="64" customFormat="1" ht="12.75">
      <c r="A43" s="1"/>
      <c r="B43" s="66"/>
      <c r="C43" s="3"/>
      <c r="D43" s="50"/>
      <c r="E43" s="50"/>
      <c r="F43" s="135"/>
      <c r="G43" s="75"/>
      <c r="H43" s="75"/>
      <c r="I43" s="75"/>
      <c r="J43" s="75"/>
      <c r="K43" s="75"/>
      <c r="L43" s="75"/>
      <c r="M43" s="75"/>
    </row>
    <row r="44" spans="1:13" s="64" customFormat="1" ht="25.5">
      <c r="A44" s="1" t="s">
        <v>1097</v>
      </c>
      <c r="B44" s="66" t="s">
        <v>887</v>
      </c>
      <c r="C44" s="3"/>
      <c r="D44" s="50"/>
      <c r="E44" s="50"/>
      <c r="F44" s="139"/>
      <c r="G44" s="75"/>
      <c r="H44" s="75"/>
      <c r="I44" s="75"/>
      <c r="J44" s="75"/>
      <c r="K44" s="75"/>
      <c r="L44" s="75"/>
      <c r="M44" s="75"/>
    </row>
    <row r="45" spans="1:14" s="64" customFormat="1" ht="12.75">
      <c r="A45" s="1"/>
      <c r="B45" s="1"/>
      <c r="C45" s="66" t="s">
        <v>1094</v>
      </c>
      <c r="D45" s="3">
        <v>2</v>
      </c>
      <c r="E45" s="50"/>
      <c r="F45" s="140">
        <f>SUM(D45*E45)</f>
        <v>0</v>
      </c>
      <c r="G45" s="79"/>
      <c r="H45" s="75"/>
      <c r="I45" s="75"/>
      <c r="J45" s="75"/>
      <c r="K45" s="75"/>
      <c r="L45" s="75"/>
      <c r="M45" s="75"/>
      <c r="N45" s="75"/>
    </row>
    <row r="46" spans="1:13" s="64" customFormat="1" ht="14.25">
      <c r="A46" s="1"/>
      <c r="B46" s="66"/>
      <c r="C46" s="3"/>
      <c r="D46" s="50"/>
      <c r="E46" s="50"/>
      <c r="F46" s="139"/>
      <c r="G46" s="75"/>
      <c r="H46" s="75"/>
      <c r="I46" s="75"/>
      <c r="J46" s="75"/>
      <c r="K46" s="75"/>
      <c r="L46" s="75"/>
      <c r="M46" s="75"/>
    </row>
    <row r="47" spans="1:13" s="64" customFormat="1" ht="51">
      <c r="A47" s="1" t="s">
        <v>1100</v>
      </c>
      <c r="B47" s="66" t="s">
        <v>888</v>
      </c>
      <c r="C47" s="3"/>
      <c r="D47" s="50"/>
      <c r="E47" s="50"/>
      <c r="F47" s="135"/>
      <c r="G47" s="75"/>
      <c r="H47" s="75"/>
      <c r="I47" s="75"/>
      <c r="J47" s="75"/>
      <c r="K47" s="75"/>
      <c r="L47" s="75"/>
      <c r="M47" s="75"/>
    </row>
    <row r="48" spans="1:13" s="64" customFormat="1" ht="38.25">
      <c r="A48" s="1"/>
      <c r="B48" s="66" t="s">
        <v>889</v>
      </c>
      <c r="C48" s="3"/>
      <c r="D48" s="50"/>
      <c r="E48" s="50"/>
      <c r="F48" s="139"/>
      <c r="G48" s="75"/>
      <c r="H48" s="75"/>
      <c r="I48" s="75"/>
      <c r="J48" s="75"/>
      <c r="K48" s="75"/>
      <c r="L48" s="75"/>
      <c r="M48" s="75"/>
    </row>
    <row r="49" spans="1:14" s="64" customFormat="1" ht="12.75">
      <c r="A49" s="1"/>
      <c r="B49" s="1"/>
      <c r="C49" s="66" t="s">
        <v>1099</v>
      </c>
      <c r="D49" s="3">
        <v>150</v>
      </c>
      <c r="E49" s="50"/>
      <c r="F49" s="140">
        <f>SUM(D49*E49)</f>
        <v>0</v>
      </c>
      <c r="G49" s="79"/>
      <c r="H49" s="75"/>
      <c r="I49" s="75"/>
      <c r="J49" s="75"/>
      <c r="K49" s="75"/>
      <c r="L49" s="75"/>
      <c r="M49" s="75"/>
      <c r="N49" s="75"/>
    </row>
    <row r="50" spans="1:13" s="64" customFormat="1" ht="14.25">
      <c r="A50" s="1"/>
      <c r="B50" s="66"/>
      <c r="C50" s="3"/>
      <c r="D50" s="50"/>
      <c r="E50" s="50"/>
      <c r="F50" s="139"/>
      <c r="G50" s="75"/>
      <c r="H50" s="75"/>
      <c r="I50" s="75"/>
      <c r="J50" s="75"/>
      <c r="K50" s="75"/>
      <c r="L50" s="75"/>
      <c r="M50" s="75"/>
    </row>
    <row r="51" spans="1:13" s="64" customFormat="1" ht="12.75">
      <c r="A51" s="1" t="s">
        <v>1105</v>
      </c>
      <c r="B51" s="66" t="s">
        <v>890</v>
      </c>
      <c r="C51" s="3"/>
      <c r="D51" s="50"/>
      <c r="E51" s="50"/>
      <c r="F51" s="135"/>
      <c r="G51" s="75"/>
      <c r="H51" s="75"/>
      <c r="I51" s="75"/>
      <c r="J51" s="75"/>
      <c r="K51" s="75"/>
      <c r="L51" s="75"/>
      <c r="M51" s="75"/>
    </row>
    <row r="52" spans="1:14" s="64" customFormat="1" ht="25.5">
      <c r="A52" s="1"/>
      <c r="B52" s="1"/>
      <c r="C52" s="66" t="s">
        <v>891</v>
      </c>
      <c r="D52" s="3">
        <v>1</v>
      </c>
      <c r="E52" s="50"/>
      <c r="F52" s="140">
        <f>E52*D52</f>
        <v>0</v>
      </c>
      <c r="G52" s="74"/>
      <c r="H52" s="75"/>
      <c r="I52" s="75"/>
      <c r="J52" s="75"/>
      <c r="K52" s="75"/>
      <c r="L52" s="75"/>
      <c r="M52" s="75"/>
      <c r="N52" s="75"/>
    </row>
    <row r="53" spans="1:14" s="64" customFormat="1" ht="12.75">
      <c r="A53" s="1"/>
      <c r="B53" s="1"/>
      <c r="C53" s="66"/>
      <c r="D53" s="3"/>
      <c r="E53" s="50"/>
      <c r="F53" s="141"/>
      <c r="G53" s="79"/>
      <c r="H53" s="75"/>
      <c r="I53" s="75"/>
      <c r="J53" s="75"/>
      <c r="K53" s="75"/>
      <c r="L53" s="75"/>
      <c r="M53" s="75"/>
      <c r="N53" s="75"/>
    </row>
    <row r="54" spans="1:14" s="64" customFormat="1" ht="14.25">
      <c r="A54" s="1"/>
      <c r="B54" s="142"/>
      <c r="C54" s="69"/>
      <c r="D54" s="30"/>
      <c r="E54" s="62"/>
      <c r="F54" s="143"/>
      <c r="G54" s="74"/>
      <c r="H54" s="75"/>
      <c r="I54" s="75"/>
      <c r="J54" s="75"/>
      <c r="K54" s="75"/>
      <c r="L54" s="75"/>
      <c r="M54" s="75"/>
      <c r="N54" s="75"/>
    </row>
    <row r="55" spans="1:14" s="64" customFormat="1" ht="12.75">
      <c r="A55" s="1"/>
      <c r="B55" s="66" t="s">
        <v>892</v>
      </c>
      <c r="C55" s="66"/>
      <c r="D55" s="3"/>
      <c r="E55" s="50"/>
      <c r="F55" s="140">
        <f>SUM(F38:F52)</f>
        <v>0</v>
      </c>
      <c r="G55" s="79"/>
      <c r="H55" s="75"/>
      <c r="I55" s="75"/>
      <c r="J55" s="75"/>
      <c r="K55" s="75"/>
      <c r="L55" s="75"/>
      <c r="M55" s="75"/>
      <c r="N55" s="75"/>
    </row>
    <row r="56" spans="1:13" s="64" customFormat="1" ht="14.25">
      <c r="A56" s="1"/>
      <c r="B56" s="66"/>
      <c r="C56" s="3"/>
      <c r="D56" s="50"/>
      <c r="E56" s="50"/>
      <c r="F56" s="139"/>
      <c r="G56" s="75"/>
      <c r="H56" s="75"/>
      <c r="I56" s="75"/>
      <c r="J56" s="75"/>
      <c r="K56" s="75"/>
      <c r="L56" s="75"/>
      <c r="M56" s="75"/>
    </row>
    <row r="57" spans="1:13" s="64" customFormat="1" ht="12.75">
      <c r="A57" s="1"/>
      <c r="B57" s="66"/>
      <c r="C57" s="3"/>
      <c r="D57" s="50"/>
      <c r="E57" s="50"/>
      <c r="F57" s="135"/>
      <c r="G57" s="75"/>
      <c r="H57" s="75"/>
      <c r="I57" s="75"/>
      <c r="J57" s="75"/>
      <c r="K57" s="75"/>
      <c r="L57" s="75"/>
      <c r="M57" s="75"/>
    </row>
    <row r="58" spans="1:13" s="64" customFormat="1" ht="14.25">
      <c r="A58" s="1"/>
      <c r="B58" s="13" t="s">
        <v>893</v>
      </c>
      <c r="C58" s="3"/>
      <c r="D58" s="50"/>
      <c r="E58" s="50"/>
      <c r="F58" s="139"/>
      <c r="G58" s="75"/>
      <c r="H58" s="75"/>
      <c r="I58" s="75"/>
      <c r="J58" s="75"/>
      <c r="K58" s="75"/>
      <c r="L58" s="75"/>
      <c r="M58" s="75"/>
    </row>
    <row r="59" spans="1:13" s="64" customFormat="1" ht="12.75">
      <c r="A59" s="1"/>
      <c r="B59" s="13"/>
      <c r="C59" s="3"/>
      <c r="D59" s="50"/>
      <c r="E59" s="50"/>
      <c r="F59" s="135"/>
      <c r="G59" s="75"/>
      <c r="H59" s="75"/>
      <c r="I59" s="75"/>
      <c r="J59" s="75"/>
      <c r="K59" s="75"/>
      <c r="L59" s="75"/>
      <c r="M59" s="75"/>
    </row>
    <row r="60" spans="1:13" s="64" customFormat="1" ht="14.25">
      <c r="A60" s="1"/>
      <c r="B60" s="66" t="s">
        <v>894</v>
      </c>
      <c r="C60" s="3"/>
      <c r="D60" s="50"/>
      <c r="E60" s="50"/>
      <c r="F60" s="139"/>
      <c r="G60" s="75"/>
      <c r="H60" s="75"/>
      <c r="I60" s="75"/>
      <c r="J60" s="75"/>
      <c r="K60" s="75"/>
      <c r="L60" s="75"/>
      <c r="M60" s="75"/>
    </row>
    <row r="61" spans="1:13" s="64" customFormat="1" ht="12.75">
      <c r="A61" s="1"/>
      <c r="B61" s="66"/>
      <c r="C61" s="3"/>
      <c r="D61" s="50"/>
      <c r="E61" s="50"/>
      <c r="F61" s="135"/>
      <c r="G61" s="75"/>
      <c r="H61" s="75"/>
      <c r="I61" s="75"/>
      <c r="J61" s="75"/>
      <c r="K61" s="75"/>
      <c r="L61" s="75"/>
      <c r="M61" s="75"/>
    </row>
    <row r="62" spans="1:13" s="64" customFormat="1" ht="14.25">
      <c r="A62" s="1" t="s">
        <v>1082</v>
      </c>
      <c r="B62" s="66" t="s">
        <v>895</v>
      </c>
      <c r="C62" s="3"/>
      <c r="D62" s="50"/>
      <c r="E62" s="50"/>
      <c r="F62" s="139"/>
      <c r="G62" s="75"/>
      <c r="H62" s="75"/>
      <c r="I62" s="75"/>
      <c r="J62" s="75"/>
      <c r="K62" s="75"/>
      <c r="L62" s="75"/>
      <c r="M62" s="75"/>
    </row>
    <row r="63" spans="1:14" s="64" customFormat="1" ht="25.5">
      <c r="A63" s="1"/>
      <c r="B63" s="1"/>
      <c r="C63" s="66" t="s">
        <v>896</v>
      </c>
      <c r="D63" s="3">
        <v>1</v>
      </c>
      <c r="E63" s="50"/>
      <c r="F63" s="140">
        <f>SUM(D63*E63)</f>
        <v>0</v>
      </c>
      <c r="G63" s="79"/>
      <c r="H63" s="75"/>
      <c r="I63" s="75"/>
      <c r="J63" s="75"/>
      <c r="K63" s="75"/>
      <c r="L63" s="75"/>
      <c r="M63" s="75"/>
      <c r="N63" s="75"/>
    </row>
    <row r="64" spans="1:13" s="64" customFormat="1" ht="12.75">
      <c r="A64" s="1"/>
      <c r="B64" s="66"/>
      <c r="C64" s="3"/>
      <c r="D64" s="50"/>
      <c r="E64" s="50"/>
      <c r="F64" s="135"/>
      <c r="G64" s="75"/>
      <c r="H64" s="75"/>
      <c r="I64" s="75"/>
      <c r="J64" s="75"/>
      <c r="K64" s="75"/>
      <c r="L64" s="75"/>
      <c r="M64" s="75"/>
    </row>
    <row r="65" spans="1:13" s="64" customFormat="1" ht="38.25">
      <c r="A65" s="1" t="s">
        <v>1095</v>
      </c>
      <c r="B65" s="66" t="s">
        <v>897</v>
      </c>
      <c r="C65" s="3"/>
      <c r="D65" s="50"/>
      <c r="E65" s="50"/>
      <c r="F65" s="144"/>
      <c r="G65" s="75"/>
      <c r="H65" s="75"/>
      <c r="I65" s="75"/>
      <c r="J65" s="75"/>
      <c r="K65" s="75"/>
      <c r="L65" s="75"/>
      <c r="M65" s="75"/>
    </row>
    <row r="66" spans="1:14" s="64" customFormat="1" ht="12.75">
      <c r="A66" s="1"/>
      <c r="B66" s="1"/>
      <c r="C66" s="66" t="s">
        <v>1104</v>
      </c>
      <c r="D66" s="3">
        <v>20</v>
      </c>
      <c r="E66" s="50"/>
      <c r="F66" s="140">
        <f>SUM(D66*E66)</f>
        <v>0</v>
      </c>
      <c r="G66" s="79"/>
      <c r="H66" s="75"/>
      <c r="I66" s="75"/>
      <c r="J66" s="75"/>
      <c r="K66" s="75"/>
      <c r="L66" s="75"/>
      <c r="M66" s="75"/>
      <c r="N66" s="75"/>
    </row>
    <row r="67" spans="1:13" s="64" customFormat="1" ht="12.75">
      <c r="A67" s="1"/>
      <c r="B67" s="66"/>
      <c r="C67" s="3"/>
      <c r="D67" s="50"/>
      <c r="E67" s="50"/>
      <c r="F67" s="135"/>
      <c r="G67" s="75"/>
      <c r="H67" s="75"/>
      <c r="I67" s="75"/>
      <c r="J67" s="75"/>
      <c r="K67" s="75"/>
      <c r="L67" s="75"/>
      <c r="M67" s="75"/>
    </row>
    <row r="68" spans="1:13" s="64" customFormat="1" ht="25.5">
      <c r="A68" s="1" t="s">
        <v>1097</v>
      </c>
      <c r="B68" s="66" t="s">
        <v>898</v>
      </c>
      <c r="C68" s="3"/>
      <c r="D68" s="50"/>
      <c r="E68" s="50"/>
      <c r="F68" s="139"/>
      <c r="G68" s="75"/>
      <c r="H68" s="75"/>
      <c r="I68" s="75"/>
      <c r="J68" s="75"/>
      <c r="K68" s="75"/>
      <c r="L68" s="75"/>
      <c r="M68" s="75"/>
    </row>
    <row r="69" spans="1:14" s="64" customFormat="1" ht="15">
      <c r="A69" s="1"/>
      <c r="B69" s="1"/>
      <c r="C69" s="66" t="s">
        <v>1104</v>
      </c>
      <c r="D69" s="3">
        <v>70</v>
      </c>
      <c r="E69" s="50"/>
      <c r="F69" s="140">
        <f>SUM(D69*E69)</f>
        <v>0</v>
      </c>
      <c r="G69" s="82"/>
      <c r="H69" s="75"/>
      <c r="I69" s="75"/>
      <c r="J69" s="75"/>
      <c r="K69" s="75"/>
      <c r="L69" s="75"/>
      <c r="M69" s="75"/>
      <c r="N69" s="75"/>
    </row>
    <row r="70" spans="1:13" s="64" customFormat="1" ht="12.75">
      <c r="A70" s="1"/>
      <c r="B70" s="66"/>
      <c r="C70" s="3"/>
      <c r="D70" s="50"/>
      <c r="E70" s="50"/>
      <c r="F70" s="135"/>
      <c r="G70" s="75"/>
      <c r="H70" s="75"/>
      <c r="I70" s="75"/>
      <c r="J70" s="75"/>
      <c r="K70" s="75"/>
      <c r="L70" s="75"/>
      <c r="M70" s="75"/>
    </row>
    <row r="71" spans="1:13" s="64" customFormat="1" ht="25.5">
      <c r="A71" s="1" t="s">
        <v>1100</v>
      </c>
      <c r="B71" s="66" t="s">
        <v>899</v>
      </c>
      <c r="C71" s="3"/>
      <c r="D71" s="50"/>
      <c r="E71" s="50"/>
      <c r="F71" s="135"/>
      <c r="G71" s="75"/>
      <c r="H71" s="75"/>
      <c r="I71" s="75"/>
      <c r="J71" s="75"/>
      <c r="K71" s="75"/>
      <c r="L71" s="75"/>
      <c r="M71" s="75"/>
    </row>
    <row r="72" spans="1:13" s="64" customFormat="1" ht="12.75">
      <c r="A72" s="1"/>
      <c r="B72" s="66" t="s">
        <v>900</v>
      </c>
      <c r="C72" s="3"/>
      <c r="D72" s="50"/>
      <c r="E72" s="50"/>
      <c r="F72" s="135"/>
      <c r="G72" s="75"/>
      <c r="H72" s="75"/>
      <c r="I72" s="75"/>
      <c r="J72" s="75"/>
      <c r="K72" s="75"/>
      <c r="L72" s="75"/>
      <c r="M72" s="75"/>
    </row>
    <row r="73" spans="1:14" s="64" customFormat="1" ht="12.75">
      <c r="A73" s="1"/>
      <c r="B73" s="1"/>
      <c r="C73" s="66" t="s">
        <v>1099</v>
      </c>
      <c r="D73" s="3">
        <v>290</v>
      </c>
      <c r="E73" s="50"/>
      <c r="F73" s="140">
        <f>SUM(D73*E73)</f>
        <v>0</v>
      </c>
      <c r="G73" s="79"/>
      <c r="H73" s="75"/>
      <c r="I73" s="75"/>
      <c r="J73" s="75"/>
      <c r="K73" s="75"/>
      <c r="L73" s="75"/>
      <c r="M73" s="75"/>
      <c r="N73" s="75"/>
    </row>
    <row r="74" spans="1:13" s="64" customFormat="1" ht="12.75">
      <c r="A74" s="1"/>
      <c r="B74" s="66"/>
      <c r="C74" s="3"/>
      <c r="D74" s="50"/>
      <c r="E74" s="50"/>
      <c r="F74" s="135"/>
      <c r="G74" s="75"/>
      <c r="H74" s="75"/>
      <c r="I74" s="75"/>
      <c r="J74" s="75"/>
      <c r="K74" s="75"/>
      <c r="L74" s="75"/>
      <c r="M74" s="75"/>
    </row>
    <row r="75" spans="1:13" s="64" customFormat="1" ht="63.75">
      <c r="A75" s="1" t="s">
        <v>1105</v>
      </c>
      <c r="B75" s="66" t="s">
        <v>901</v>
      </c>
      <c r="C75" s="3"/>
      <c r="D75" s="50"/>
      <c r="E75" s="50"/>
      <c r="F75" s="135"/>
      <c r="G75" s="75"/>
      <c r="H75" s="75"/>
      <c r="I75" s="75"/>
      <c r="J75" s="75"/>
      <c r="K75" s="75"/>
      <c r="L75" s="75"/>
      <c r="M75" s="75"/>
    </row>
    <row r="76" spans="1:13" s="64" customFormat="1" ht="25.5">
      <c r="A76" s="1"/>
      <c r="B76" s="66" t="s">
        <v>902</v>
      </c>
      <c r="C76" s="3"/>
      <c r="D76" s="50"/>
      <c r="E76" s="50"/>
      <c r="F76" s="135"/>
      <c r="G76" s="75"/>
      <c r="H76" s="75"/>
      <c r="I76" s="75"/>
      <c r="J76" s="75"/>
      <c r="K76" s="75"/>
      <c r="L76" s="75"/>
      <c r="M76" s="75"/>
    </row>
    <row r="77" spans="1:14" s="64" customFormat="1" ht="12.75">
      <c r="A77" s="1"/>
      <c r="B77" s="1"/>
      <c r="C77" s="66" t="s">
        <v>1104</v>
      </c>
      <c r="D77" s="3">
        <v>80</v>
      </c>
      <c r="E77" s="50"/>
      <c r="F77" s="140">
        <f>SUM(D77*E77)</f>
        <v>0</v>
      </c>
      <c r="G77" s="79"/>
      <c r="H77" s="75"/>
      <c r="I77" s="75"/>
      <c r="J77" s="75"/>
      <c r="K77" s="75"/>
      <c r="L77" s="75"/>
      <c r="M77" s="75"/>
      <c r="N77" s="75"/>
    </row>
    <row r="78" spans="1:13" s="64" customFormat="1" ht="12.75">
      <c r="A78" s="1"/>
      <c r="B78" s="66"/>
      <c r="C78" s="3"/>
      <c r="D78" s="50"/>
      <c r="E78" s="50"/>
      <c r="F78" s="135"/>
      <c r="G78" s="75"/>
      <c r="H78" s="75"/>
      <c r="I78" s="75"/>
      <c r="J78" s="75"/>
      <c r="K78" s="75"/>
      <c r="L78" s="75"/>
      <c r="M78" s="75"/>
    </row>
    <row r="79" spans="1:13" s="64" customFormat="1" ht="25.5">
      <c r="A79" s="1" t="s">
        <v>1108</v>
      </c>
      <c r="B79" s="66" t="s">
        <v>903</v>
      </c>
      <c r="C79" s="3"/>
      <c r="D79" s="50"/>
      <c r="E79" s="50"/>
      <c r="F79" s="135"/>
      <c r="G79" s="75"/>
      <c r="H79" s="75"/>
      <c r="I79" s="75"/>
      <c r="J79" s="75"/>
      <c r="K79" s="75"/>
      <c r="L79" s="75"/>
      <c r="M79" s="75"/>
    </row>
    <row r="80" spans="1:13" s="64" customFormat="1" ht="12.75">
      <c r="A80" s="1"/>
      <c r="B80" s="66" t="s">
        <v>904</v>
      </c>
      <c r="C80" s="3"/>
      <c r="D80" s="50"/>
      <c r="E80" s="50"/>
      <c r="F80" s="135"/>
      <c r="G80" s="75"/>
      <c r="H80" s="75"/>
      <c r="I80" s="75"/>
      <c r="J80" s="75"/>
      <c r="K80" s="75"/>
      <c r="L80" s="75"/>
      <c r="M80" s="75"/>
    </row>
    <row r="81" spans="1:7" ht="12.75">
      <c r="A81" s="1"/>
      <c r="B81" s="1"/>
      <c r="C81" s="66" t="s">
        <v>1099</v>
      </c>
      <c r="D81" s="3">
        <v>250</v>
      </c>
      <c r="E81" s="50"/>
      <c r="F81" s="140">
        <f>SUM(D81*E81)</f>
        <v>0</v>
      </c>
      <c r="G81" s="46"/>
    </row>
    <row r="82" spans="1:5" ht="12.75">
      <c r="A82" s="1"/>
      <c r="B82" s="66"/>
      <c r="C82" s="3"/>
      <c r="D82" s="50"/>
      <c r="E82" s="50"/>
    </row>
    <row r="83" spans="1:5" ht="51">
      <c r="A83" s="1" t="s">
        <v>1110</v>
      </c>
      <c r="B83" s="66" t="s">
        <v>905</v>
      </c>
      <c r="C83" s="3"/>
      <c r="D83" s="50"/>
      <c r="E83" s="50"/>
    </row>
    <row r="84" spans="1:7" ht="25.5">
      <c r="A84" s="1"/>
      <c r="B84" s="1"/>
      <c r="C84" s="66" t="s">
        <v>906</v>
      </c>
      <c r="D84" s="3">
        <v>40</v>
      </c>
      <c r="E84" s="50"/>
      <c r="F84" s="140">
        <f>SUM(D84*E84)</f>
        <v>0</v>
      </c>
      <c r="G84" s="46"/>
    </row>
    <row r="85" spans="1:5" ht="12.75">
      <c r="A85" s="1"/>
      <c r="B85" s="66"/>
      <c r="C85" s="3"/>
      <c r="D85" s="50"/>
      <c r="E85" s="50"/>
    </row>
    <row r="86" spans="1:5" ht="38.25">
      <c r="A86" s="1" t="s">
        <v>1112</v>
      </c>
      <c r="B86" s="66" t="s">
        <v>1172</v>
      </c>
      <c r="C86" s="3"/>
      <c r="D86" s="50"/>
      <c r="E86" s="50"/>
    </row>
    <row r="87" spans="1:5" ht="12.75">
      <c r="A87" s="1"/>
      <c r="B87" s="66" t="s">
        <v>1173</v>
      </c>
      <c r="C87" s="3"/>
      <c r="D87" s="50"/>
      <c r="E87" s="50"/>
    </row>
    <row r="88" spans="1:7" ht="12.75">
      <c r="A88" s="1"/>
      <c r="B88" s="1"/>
      <c r="C88" s="66" t="s">
        <v>1104</v>
      </c>
      <c r="D88" s="3">
        <v>30</v>
      </c>
      <c r="E88" s="50"/>
      <c r="F88" s="140">
        <f>SUM(D88*E88)</f>
        <v>0</v>
      </c>
      <c r="G88" s="46"/>
    </row>
    <row r="89" spans="1:5" ht="12.75">
      <c r="A89" s="1"/>
      <c r="B89" s="66"/>
      <c r="C89" s="3"/>
      <c r="D89" s="50"/>
      <c r="E89" s="50"/>
    </row>
    <row r="90" spans="1:5" ht="12.75">
      <c r="A90" s="1"/>
      <c r="B90" s="66" t="s">
        <v>907</v>
      </c>
      <c r="C90" s="3"/>
      <c r="D90" s="50"/>
      <c r="E90" s="50"/>
    </row>
    <row r="91" spans="1:5" ht="12.75">
      <c r="A91" s="1" t="s">
        <v>1115</v>
      </c>
      <c r="B91" s="66" t="s">
        <v>908</v>
      </c>
      <c r="C91" s="3"/>
      <c r="D91" s="50"/>
      <c r="E91" s="50"/>
    </row>
    <row r="92" spans="1:7" ht="12.75">
      <c r="A92" s="1"/>
      <c r="B92" s="1"/>
      <c r="C92" s="66" t="s">
        <v>1099</v>
      </c>
      <c r="D92" s="3">
        <v>700</v>
      </c>
      <c r="E92" s="50"/>
      <c r="F92" s="140">
        <f>SUM(D92*E92)</f>
        <v>0</v>
      </c>
      <c r="G92" s="46"/>
    </row>
    <row r="93" spans="1:5" ht="12.75">
      <c r="A93" s="1"/>
      <c r="B93" s="66"/>
      <c r="C93" s="3"/>
      <c r="D93" s="50"/>
      <c r="E93" s="50"/>
    </row>
    <row r="94" spans="1:5" ht="25.5">
      <c r="A94" s="1" t="s">
        <v>1118</v>
      </c>
      <c r="B94" s="66" t="s">
        <v>909</v>
      </c>
      <c r="C94" s="3"/>
      <c r="D94" s="50"/>
      <c r="E94" s="50"/>
    </row>
    <row r="95" spans="1:5" ht="25.5">
      <c r="A95" s="1" t="s">
        <v>1120</v>
      </c>
      <c r="B95" s="66" t="s">
        <v>910</v>
      </c>
      <c r="C95" s="3"/>
      <c r="D95" s="50"/>
      <c r="E95" s="50"/>
    </row>
    <row r="96" spans="1:7" ht="12.75">
      <c r="A96" s="1"/>
      <c r="B96" s="1"/>
      <c r="C96" s="66" t="s">
        <v>1104</v>
      </c>
      <c r="D96" s="3">
        <v>110</v>
      </c>
      <c r="E96" s="50"/>
      <c r="F96" s="140">
        <f>SUM(D96*E96)</f>
        <v>0</v>
      </c>
      <c r="G96" s="46"/>
    </row>
    <row r="97" spans="1:5" ht="12.75">
      <c r="A97" s="1" t="s">
        <v>1122</v>
      </c>
      <c r="B97" s="66" t="s">
        <v>911</v>
      </c>
      <c r="C97" s="3"/>
      <c r="D97" s="50"/>
      <c r="E97" s="50"/>
    </row>
    <row r="98" spans="1:7" ht="12.75">
      <c r="A98" s="1"/>
      <c r="B98" s="1"/>
      <c r="C98" s="66" t="s">
        <v>1104</v>
      </c>
      <c r="D98" s="3">
        <v>50</v>
      </c>
      <c r="E98" s="50"/>
      <c r="F98" s="140">
        <f>SUM(D98*E98)</f>
        <v>0</v>
      </c>
      <c r="G98" s="46"/>
    </row>
    <row r="99" spans="1:5" ht="12.75">
      <c r="A99" s="1"/>
      <c r="B99" s="66"/>
      <c r="C99" s="3"/>
      <c r="D99" s="50"/>
      <c r="E99" s="50"/>
    </row>
    <row r="100" spans="1:5" ht="51">
      <c r="A100" s="1" t="s">
        <v>1126</v>
      </c>
      <c r="B100" s="66" t="s">
        <v>912</v>
      </c>
      <c r="C100" s="3"/>
      <c r="D100" s="50"/>
      <c r="E100" s="50"/>
    </row>
    <row r="101" spans="1:7" ht="12.75">
      <c r="A101" s="1"/>
      <c r="B101" s="1"/>
      <c r="C101" s="66" t="s">
        <v>1099</v>
      </c>
      <c r="D101" s="3">
        <v>1500</v>
      </c>
      <c r="E101" s="50"/>
      <c r="F101" s="140">
        <f>SUM(D101*E101)</f>
        <v>0</v>
      </c>
      <c r="G101" s="46"/>
    </row>
    <row r="102" spans="1:7" ht="12.75">
      <c r="A102" s="1"/>
      <c r="B102" s="1"/>
      <c r="C102" s="66"/>
      <c r="D102" s="3"/>
      <c r="E102" s="68"/>
      <c r="F102" s="141"/>
      <c r="G102" s="46"/>
    </row>
    <row r="103" spans="1:7" ht="12.75">
      <c r="A103" s="1"/>
      <c r="B103" s="142"/>
      <c r="C103" s="69"/>
      <c r="D103" s="30"/>
      <c r="E103" s="62"/>
      <c r="F103" s="143"/>
      <c r="G103" s="46"/>
    </row>
    <row r="104" spans="1:7" ht="12.75">
      <c r="A104" s="1"/>
      <c r="B104" s="66" t="s">
        <v>1177</v>
      </c>
      <c r="C104" s="66"/>
      <c r="D104" s="3"/>
      <c r="E104" s="50"/>
      <c r="F104" s="140">
        <f>SUM(F63:F101)</f>
        <v>0</v>
      </c>
      <c r="G104" s="46"/>
    </row>
    <row r="105" spans="1:5" ht="12.75">
      <c r="A105" s="1"/>
      <c r="B105" s="66"/>
      <c r="C105" s="3"/>
      <c r="D105" s="50"/>
      <c r="E105" s="67"/>
    </row>
    <row r="106" spans="1:5" ht="12.75">
      <c r="A106" s="1"/>
      <c r="B106" s="66"/>
      <c r="C106" s="3"/>
      <c r="D106" s="50"/>
      <c r="E106" s="67"/>
    </row>
    <row r="107" spans="1:5" ht="12.75">
      <c r="A107" s="1"/>
      <c r="B107" s="13" t="s">
        <v>913</v>
      </c>
      <c r="C107" s="3"/>
      <c r="D107" s="50"/>
      <c r="E107" s="67"/>
    </row>
    <row r="108" spans="1:5" ht="12.75">
      <c r="A108" s="1"/>
      <c r="B108" s="13"/>
      <c r="C108" s="3"/>
      <c r="D108" s="50"/>
      <c r="E108" s="67"/>
    </row>
    <row r="109" spans="1:5" ht="51">
      <c r="A109" s="1" t="s">
        <v>1082</v>
      </c>
      <c r="B109" s="66" t="s">
        <v>914</v>
      </c>
      <c r="C109" s="3"/>
      <c r="D109" s="50"/>
      <c r="E109" s="50"/>
    </row>
    <row r="110" spans="1:5" ht="12.75">
      <c r="A110" s="1" t="s">
        <v>1120</v>
      </c>
      <c r="B110" s="66" t="s">
        <v>1221</v>
      </c>
      <c r="C110" s="3"/>
      <c r="D110" s="50"/>
      <c r="E110" s="50"/>
    </row>
    <row r="111" spans="1:7" ht="12.75">
      <c r="A111" s="1"/>
      <c r="B111" s="1"/>
      <c r="C111" s="66" t="s">
        <v>1104</v>
      </c>
      <c r="D111" s="3">
        <v>33</v>
      </c>
      <c r="E111" s="50"/>
      <c r="F111" s="140">
        <f>SUM(D111*E111)</f>
        <v>0</v>
      </c>
      <c r="G111" s="46"/>
    </row>
    <row r="112" spans="1:5" ht="25.5">
      <c r="A112" s="1" t="s">
        <v>1122</v>
      </c>
      <c r="B112" s="66" t="s">
        <v>1222</v>
      </c>
      <c r="C112" s="3"/>
      <c r="D112" s="50"/>
      <c r="E112" s="50"/>
    </row>
    <row r="113" spans="1:7" ht="12.75">
      <c r="A113" s="1"/>
      <c r="B113" s="1"/>
      <c r="C113" s="66" t="s">
        <v>1099</v>
      </c>
      <c r="D113" s="3">
        <v>220</v>
      </c>
      <c r="E113" s="50"/>
      <c r="F113" s="140">
        <f>SUM(D113*E113)</f>
        <v>0</v>
      </c>
      <c r="G113" s="46"/>
    </row>
    <row r="114" spans="1:5" ht="12.75">
      <c r="A114" s="1"/>
      <c r="B114" s="66"/>
      <c r="C114" s="3"/>
      <c r="D114" s="50"/>
      <c r="E114" s="50"/>
    </row>
    <row r="115" spans="1:5" ht="25.5">
      <c r="A115" s="1" t="s">
        <v>1095</v>
      </c>
      <c r="B115" s="66" t="s">
        <v>915</v>
      </c>
      <c r="C115" s="3"/>
      <c r="D115" s="50"/>
      <c r="E115" s="50"/>
    </row>
    <row r="116" spans="1:7" ht="12.75">
      <c r="A116" s="1"/>
      <c r="B116" s="1"/>
      <c r="C116" s="66" t="s">
        <v>1099</v>
      </c>
      <c r="D116" s="3">
        <v>260</v>
      </c>
      <c r="E116" s="50"/>
      <c r="F116" s="140">
        <f>SUM(D116*E116)</f>
        <v>0</v>
      </c>
      <c r="G116" s="46"/>
    </row>
    <row r="117" spans="1:5" ht="12.75">
      <c r="A117" s="1"/>
      <c r="B117" s="66"/>
      <c r="C117" s="3"/>
      <c r="D117" s="50"/>
      <c r="E117" s="50"/>
    </row>
    <row r="118" spans="1:5" ht="25.5">
      <c r="A118" s="1" t="s">
        <v>1097</v>
      </c>
      <c r="B118" s="66" t="s">
        <v>1232</v>
      </c>
      <c r="C118" s="3"/>
      <c r="D118" s="50"/>
      <c r="E118" s="50"/>
    </row>
    <row r="119" spans="1:7" ht="25.5">
      <c r="A119" s="1"/>
      <c r="B119" s="1"/>
      <c r="C119" s="66" t="s">
        <v>1233</v>
      </c>
      <c r="D119" s="81">
        <v>1500</v>
      </c>
      <c r="E119" s="67"/>
      <c r="F119" s="140">
        <f>SUM(D119*E119)</f>
        <v>0</v>
      </c>
      <c r="G119" s="46"/>
    </row>
    <row r="120" spans="1:5" ht="12.75">
      <c r="A120" s="1"/>
      <c r="B120" s="66"/>
      <c r="C120" s="3"/>
      <c r="D120" s="50"/>
      <c r="E120" s="50"/>
    </row>
    <row r="121" spans="1:5" ht="12.75">
      <c r="A121" s="1"/>
      <c r="B121" s="66"/>
      <c r="C121" s="3"/>
      <c r="D121" s="50"/>
      <c r="E121" s="50"/>
    </row>
    <row r="122" spans="1:5" ht="63.75">
      <c r="A122" s="1" t="s">
        <v>1100</v>
      </c>
      <c r="B122" s="66" t="s">
        <v>916</v>
      </c>
      <c r="C122" s="3"/>
      <c r="D122" s="50"/>
      <c r="E122" s="50"/>
    </row>
    <row r="123" spans="1:5" ht="25.5">
      <c r="A123" s="1"/>
      <c r="B123" s="66" t="s">
        <v>917</v>
      </c>
      <c r="C123" s="3"/>
      <c r="D123" s="50"/>
      <c r="E123" s="50"/>
    </row>
    <row r="124" spans="1:7" ht="12.75">
      <c r="A124" s="1"/>
      <c r="B124" s="1"/>
      <c r="C124" s="66" t="s">
        <v>1094</v>
      </c>
      <c r="D124" s="3">
        <v>192</v>
      </c>
      <c r="E124" s="50"/>
      <c r="F124" s="140">
        <f>SUM(D124*E124)</f>
        <v>0</v>
      </c>
      <c r="G124" s="46"/>
    </row>
    <row r="125" spans="1:5" ht="12.75">
      <c r="A125" s="1"/>
      <c r="B125" s="66"/>
      <c r="C125" s="3"/>
      <c r="D125" s="50"/>
      <c r="E125" s="50"/>
    </row>
    <row r="126" spans="1:5" ht="25.5">
      <c r="A126" s="1" t="s">
        <v>1105</v>
      </c>
      <c r="B126" s="66" t="s">
        <v>918</v>
      </c>
      <c r="C126" s="3"/>
      <c r="D126" s="50"/>
      <c r="E126" s="50"/>
    </row>
    <row r="127" spans="1:7" ht="12.75">
      <c r="A127" s="1"/>
      <c r="B127" s="1"/>
      <c r="C127" s="66" t="s">
        <v>1094</v>
      </c>
      <c r="D127" s="3">
        <v>120</v>
      </c>
      <c r="E127" s="50"/>
      <c r="F127" s="140">
        <f>SUM(D127*E127)</f>
        <v>0</v>
      </c>
      <c r="G127" s="46"/>
    </row>
    <row r="128" spans="1:5" ht="12.75">
      <c r="A128" s="1"/>
      <c r="B128" s="66"/>
      <c r="C128" s="3"/>
      <c r="D128" s="50"/>
      <c r="E128" s="50"/>
    </row>
    <row r="129" spans="1:5" ht="51">
      <c r="A129" s="1" t="s">
        <v>1108</v>
      </c>
      <c r="B129" s="66" t="s">
        <v>919</v>
      </c>
      <c r="C129" s="3"/>
      <c r="D129" s="50"/>
      <c r="E129" s="50"/>
    </row>
    <row r="130" spans="1:5" ht="25.5">
      <c r="A130" s="1"/>
      <c r="B130" s="66" t="s">
        <v>920</v>
      </c>
      <c r="C130" s="3"/>
      <c r="D130" s="50"/>
      <c r="E130" s="50"/>
    </row>
    <row r="131" spans="1:7" ht="12.75">
      <c r="A131" s="1"/>
      <c r="B131" s="1"/>
      <c r="C131" s="66" t="s">
        <v>1094</v>
      </c>
      <c r="D131" s="3">
        <v>195</v>
      </c>
      <c r="E131" s="50"/>
      <c r="F131" s="140">
        <f>SUM(D131*E131)</f>
        <v>0</v>
      </c>
      <c r="G131" s="46"/>
    </row>
    <row r="132" spans="1:5" ht="12.75">
      <c r="A132" s="1"/>
      <c r="B132" s="66"/>
      <c r="C132" s="3"/>
      <c r="D132" s="50"/>
      <c r="E132" s="67"/>
    </row>
    <row r="133" spans="1:5" ht="25.5">
      <c r="A133" s="1" t="s">
        <v>1110</v>
      </c>
      <c r="B133" s="66" t="s">
        <v>921</v>
      </c>
      <c r="C133" s="3"/>
      <c r="D133" s="50"/>
      <c r="E133" s="67"/>
    </row>
    <row r="134" spans="1:5" ht="12.75">
      <c r="A134" s="1"/>
      <c r="B134" s="66" t="s">
        <v>922</v>
      </c>
      <c r="C134" s="3"/>
      <c r="D134" s="50"/>
      <c r="E134" s="67"/>
    </row>
    <row r="135" spans="1:7" ht="12.75">
      <c r="A135" s="1"/>
      <c r="B135" s="1"/>
      <c r="C135" s="66" t="s">
        <v>1099</v>
      </c>
      <c r="D135" s="3">
        <v>5</v>
      </c>
      <c r="E135" s="50"/>
      <c r="F135" s="140">
        <f>SUM(D135*E135)</f>
        <v>0</v>
      </c>
      <c r="G135" s="46"/>
    </row>
    <row r="136" spans="1:5" ht="12.75">
      <c r="A136" s="1"/>
      <c r="B136" s="66"/>
      <c r="C136" s="3"/>
      <c r="D136" s="50"/>
      <c r="E136" s="50"/>
    </row>
    <row r="137" spans="1:5" ht="25.5">
      <c r="A137" s="1" t="s">
        <v>1112</v>
      </c>
      <c r="B137" s="66" t="s">
        <v>923</v>
      </c>
      <c r="C137" s="3"/>
      <c r="D137" s="50"/>
      <c r="E137" s="50"/>
    </row>
    <row r="138" spans="1:5" ht="76.5">
      <c r="A138" s="1"/>
      <c r="B138" s="66" t="s">
        <v>924</v>
      </c>
      <c r="C138" s="3"/>
      <c r="D138" s="50"/>
      <c r="E138" s="50"/>
    </row>
    <row r="139" spans="1:5" ht="38.25">
      <c r="A139" s="1"/>
      <c r="B139" s="66" t="s">
        <v>925</v>
      </c>
      <c r="C139" s="3"/>
      <c r="D139" s="50"/>
      <c r="E139" s="50"/>
    </row>
    <row r="140" spans="1:7" ht="12.75">
      <c r="A140" s="1"/>
      <c r="B140" s="1"/>
      <c r="C140" s="66" t="s">
        <v>1107</v>
      </c>
      <c r="D140" s="3">
        <v>1</v>
      </c>
      <c r="E140" s="50"/>
      <c r="F140" s="140">
        <f>SUM(D140*E140)</f>
        <v>0</v>
      </c>
      <c r="G140" s="46"/>
    </row>
    <row r="141" spans="1:5" ht="12.75">
      <c r="A141" s="1"/>
      <c r="B141" s="66"/>
      <c r="C141" s="3"/>
      <c r="D141" s="50"/>
      <c r="E141" s="67"/>
    </row>
    <row r="142" spans="1:5" ht="12.75">
      <c r="A142" s="1"/>
      <c r="B142" s="66" t="s">
        <v>926</v>
      </c>
      <c r="C142" s="3"/>
      <c r="D142" s="50"/>
      <c r="E142" s="67"/>
    </row>
    <row r="143" spans="1:5" ht="25.5">
      <c r="A143" s="1"/>
      <c r="B143" s="66" t="s">
        <v>927</v>
      </c>
      <c r="C143" s="3"/>
      <c r="D143" s="50"/>
      <c r="E143" s="67"/>
    </row>
    <row r="144" spans="1:5" ht="25.5">
      <c r="A144" s="1"/>
      <c r="B144" s="66" t="s">
        <v>928</v>
      </c>
      <c r="C144" s="3"/>
      <c r="D144" s="50"/>
      <c r="E144" s="67"/>
    </row>
    <row r="145" spans="1:5" ht="12.75">
      <c r="A145" s="1"/>
      <c r="B145" s="66" t="s">
        <v>929</v>
      </c>
      <c r="C145" s="3"/>
      <c r="D145" s="50"/>
      <c r="E145" s="67"/>
    </row>
    <row r="146" spans="1:5" ht="12.75">
      <c r="A146" s="1"/>
      <c r="B146" s="66" t="s">
        <v>930</v>
      </c>
      <c r="C146" s="3"/>
      <c r="D146" s="50"/>
      <c r="E146" s="67"/>
    </row>
    <row r="147" spans="1:7" ht="12.75">
      <c r="A147" s="1"/>
      <c r="B147" s="1"/>
      <c r="C147" s="66"/>
      <c r="D147" s="81"/>
      <c r="E147" s="67"/>
      <c r="F147" s="141"/>
      <c r="G147" s="46"/>
    </row>
    <row r="148" spans="1:7" ht="12.75">
      <c r="A148" s="1"/>
      <c r="B148" s="142"/>
      <c r="C148" s="69"/>
      <c r="D148" s="30"/>
      <c r="E148" s="62"/>
      <c r="F148" s="143"/>
      <c r="G148" s="46"/>
    </row>
    <row r="149" spans="1:7" ht="12.75">
      <c r="A149" s="1"/>
      <c r="B149" s="66" t="s">
        <v>931</v>
      </c>
      <c r="C149" s="66"/>
      <c r="D149" s="3"/>
      <c r="E149" s="50"/>
      <c r="F149" s="145">
        <f>SUM(F109:F146)</f>
        <v>0</v>
      </c>
      <c r="G149" s="46"/>
    </row>
    <row r="150" spans="1:5" ht="12.75">
      <c r="A150" s="1"/>
      <c r="B150" s="66"/>
      <c r="C150" s="3"/>
      <c r="D150" s="50"/>
      <c r="E150" s="67"/>
    </row>
    <row r="151" spans="1:5" ht="12.75">
      <c r="A151" s="1"/>
      <c r="B151" s="66"/>
      <c r="C151" s="3"/>
      <c r="D151" s="50"/>
      <c r="E151" s="67"/>
    </row>
    <row r="152" spans="1:5" ht="12.75">
      <c r="A152" s="1"/>
      <c r="B152" s="13" t="s">
        <v>932</v>
      </c>
      <c r="C152" s="3"/>
      <c r="D152" s="50"/>
      <c r="E152" s="50"/>
    </row>
    <row r="153" spans="1:5" ht="12.75">
      <c r="A153" s="1"/>
      <c r="B153" s="13"/>
      <c r="C153" s="3"/>
      <c r="D153" s="50"/>
      <c r="E153" s="50"/>
    </row>
    <row r="154" spans="1:5" ht="12.75">
      <c r="A154" s="1"/>
      <c r="B154" s="66" t="s">
        <v>933</v>
      </c>
      <c r="C154" s="3"/>
      <c r="D154" s="50"/>
      <c r="E154" s="50"/>
    </row>
    <row r="155" spans="1:5" ht="12.75">
      <c r="A155" s="1"/>
      <c r="B155" s="66" t="s">
        <v>934</v>
      </c>
      <c r="C155" s="3"/>
      <c r="D155" s="50"/>
      <c r="E155" s="50"/>
    </row>
    <row r="156" spans="1:5" ht="12.75">
      <c r="A156" s="1"/>
      <c r="B156" s="66"/>
      <c r="C156" s="3"/>
      <c r="D156" s="50"/>
      <c r="E156" s="67"/>
    </row>
    <row r="157" spans="1:5" ht="38.25">
      <c r="A157" s="1" t="s">
        <v>1082</v>
      </c>
      <c r="B157" s="66" t="s">
        <v>935</v>
      </c>
      <c r="C157" s="3"/>
      <c r="D157" s="50"/>
      <c r="E157" s="67"/>
    </row>
    <row r="158" spans="1:5" ht="63.75">
      <c r="A158" s="1"/>
      <c r="B158" s="66" t="s">
        <v>936</v>
      </c>
      <c r="C158" s="3"/>
      <c r="D158" s="50"/>
      <c r="E158" s="67"/>
    </row>
    <row r="159" spans="1:7" ht="12.75">
      <c r="A159" s="1"/>
      <c r="B159" s="1"/>
      <c r="C159" s="66" t="s">
        <v>1094</v>
      </c>
      <c r="D159" s="3">
        <v>38</v>
      </c>
      <c r="E159" s="50"/>
      <c r="F159" s="140">
        <f>SUM(D159*E159)</f>
        <v>0</v>
      </c>
      <c r="G159" s="46"/>
    </row>
    <row r="160" spans="1:5" ht="12.75">
      <c r="A160" s="1"/>
      <c r="B160" s="66"/>
      <c r="C160" s="3"/>
      <c r="D160" s="50"/>
      <c r="E160" s="50"/>
    </row>
    <row r="161" spans="1:5" ht="76.5">
      <c r="A161" s="1" t="s">
        <v>1095</v>
      </c>
      <c r="B161" s="66" t="s">
        <v>937</v>
      </c>
      <c r="C161" s="3"/>
      <c r="D161" s="50"/>
      <c r="E161" s="50"/>
    </row>
    <row r="162" spans="1:5" ht="25.5">
      <c r="A162" s="1"/>
      <c r="B162" s="66" t="s">
        <v>938</v>
      </c>
      <c r="C162" s="3"/>
      <c r="D162" s="50"/>
      <c r="E162" s="50"/>
    </row>
    <row r="163" spans="1:7" ht="12.75">
      <c r="A163" s="1"/>
      <c r="B163" s="1"/>
      <c r="C163" s="66" t="s">
        <v>1107</v>
      </c>
      <c r="D163" s="3">
        <v>2</v>
      </c>
      <c r="E163" s="50"/>
      <c r="F163" s="140">
        <f>SUM(D163*E163)</f>
        <v>0</v>
      </c>
      <c r="G163" s="46"/>
    </row>
    <row r="164" spans="1:7" ht="12.75">
      <c r="A164" s="1"/>
      <c r="B164" s="1"/>
      <c r="C164" s="66"/>
      <c r="D164" s="3"/>
      <c r="E164" s="67"/>
      <c r="F164" s="141"/>
      <c r="G164" s="46"/>
    </row>
    <row r="165" spans="1:7" ht="12.75">
      <c r="A165" s="1"/>
      <c r="B165" s="142"/>
      <c r="C165" s="69"/>
      <c r="D165" s="30"/>
      <c r="E165" s="62"/>
      <c r="F165" s="143"/>
      <c r="G165" s="46"/>
    </row>
    <row r="166" spans="1:7" ht="12.75">
      <c r="A166" s="1"/>
      <c r="B166" s="66" t="s">
        <v>939</v>
      </c>
      <c r="C166" s="66"/>
      <c r="D166" s="3"/>
      <c r="E166" s="50"/>
      <c r="F166" s="145">
        <f>SUM(F157:F164)</f>
        <v>0</v>
      </c>
      <c r="G166" s="46"/>
    </row>
    <row r="167" spans="1:5" ht="12.75">
      <c r="A167" s="1"/>
      <c r="B167" s="66"/>
      <c r="C167" s="3"/>
      <c r="D167" s="50"/>
      <c r="E167" s="67"/>
    </row>
    <row r="168" spans="1:5" ht="12.75">
      <c r="A168" s="1"/>
      <c r="B168" s="13" t="s">
        <v>940</v>
      </c>
      <c r="C168" s="3"/>
      <c r="D168" s="50"/>
      <c r="E168" s="50"/>
    </row>
    <row r="169" spans="1:5" ht="12.75">
      <c r="A169" s="97"/>
      <c r="B169" s="66"/>
      <c r="C169" s="98"/>
      <c r="D169" s="98"/>
      <c r="E169" s="98"/>
    </row>
    <row r="170" spans="1:5" ht="63.75">
      <c r="A170" s="97"/>
      <c r="B170" s="66" t="s">
        <v>941</v>
      </c>
      <c r="C170" s="100"/>
      <c r="D170" s="100"/>
      <c r="E170" s="100"/>
    </row>
    <row r="171" spans="1:5" ht="12.75">
      <c r="A171" s="97"/>
      <c r="B171" s="76" t="s">
        <v>1070</v>
      </c>
      <c r="C171" s="98"/>
      <c r="D171" s="98"/>
      <c r="E171" s="98"/>
    </row>
    <row r="172" spans="1:5" ht="12.75">
      <c r="A172" s="97" t="s">
        <v>1082</v>
      </c>
      <c r="B172" s="66" t="s">
        <v>942</v>
      </c>
      <c r="C172" s="98"/>
      <c r="D172" s="98"/>
      <c r="E172" s="98"/>
    </row>
    <row r="173" spans="1:5" ht="25.5">
      <c r="A173" s="97" t="s">
        <v>1120</v>
      </c>
      <c r="B173" s="66" t="s">
        <v>943</v>
      </c>
      <c r="C173" s="98"/>
      <c r="D173" s="98"/>
      <c r="E173" s="98"/>
    </row>
    <row r="174" spans="1:7" ht="12.75">
      <c r="A174" s="97"/>
      <c r="B174" s="97"/>
      <c r="C174" s="66" t="s">
        <v>1094</v>
      </c>
      <c r="D174" s="98">
        <v>5</v>
      </c>
      <c r="E174" s="98"/>
      <c r="F174" s="140">
        <f>SUM(D174*E174)</f>
        <v>0</v>
      </c>
      <c r="G174" s="46"/>
    </row>
    <row r="175" spans="1:5" ht="25.5">
      <c r="A175" s="97" t="s">
        <v>1122</v>
      </c>
      <c r="B175" s="66" t="s">
        <v>944</v>
      </c>
      <c r="C175" s="98"/>
      <c r="D175" s="98"/>
      <c r="E175" s="98"/>
    </row>
    <row r="176" spans="1:7" ht="25.5">
      <c r="A176" s="97"/>
      <c r="B176" s="97"/>
      <c r="C176" s="66" t="s">
        <v>1144</v>
      </c>
      <c r="D176" s="98">
        <v>8</v>
      </c>
      <c r="E176" s="98"/>
      <c r="F176" s="140">
        <f>SUM(D176*E176)</f>
        <v>0</v>
      </c>
      <c r="G176" s="46"/>
    </row>
    <row r="177" spans="1:5" ht="12.75">
      <c r="A177" s="97" t="s">
        <v>1124</v>
      </c>
      <c r="B177" s="66" t="s">
        <v>945</v>
      </c>
      <c r="C177" s="98"/>
      <c r="D177" s="98"/>
      <c r="E177" s="98"/>
    </row>
    <row r="178" spans="1:7" ht="12.75">
      <c r="A178" s="97"/>
      <c r="B178" s="97"/>
      <c r="C178" s="66" t="s">
        <v>1099</v>
      </c>
      <c r="D178" s="98">
        <v>38</v>
      </c>
      <c r="E178" s="98"/>
      <c r="F178" s="140">
        <f>SUM(D178*E178)</f>
        <v>0</v>
      </c>
      <c r="G178" s="46"/>
    </row>
    <row r="179" spans="1:5" ht="12.75">
      <c r="A179" s="97" t="s">
        <v>1196</v>
      </c>
      <c r="B179" s="66" t="s">
        <v>946</v>
      </c>
      <c r="C179" s="98"/>
      <c r="D179" s="98"/>
      <c r="E179" s="98"/>
    </row>
    <row r="180" spans="1:7" ht="12.75">
      <c r="A180" s="97"/>
      <c r="B180" s="97"/>
      <c r="C180" s="66" t="s">
        <v>1094</v>
      </c>
      <c r="D180" s="98">
        <v>15</v>
      </c>
      <c r="E180" s="98"/>
      <c r="F180" s="140">
        <f>SUM(D180*E180)</f>
        <v>0</v>
      </c>
      <c r="G180" s="46"/>
    </row>
    <row r="181" spans="1:7" ht="12.75">
      <c r="A181" s="97"/>
      <c r="B181" s="97"/>
      <c r="C181" s="66"/>
      <c r="D181" s="98"/>
      <c r="E181" s="98"/>
      <c r="F181" s="131"/>
      <c r="G181" s="46"/>
    </row>
    <row r="182" spans="1:5" ht="38.25">
      <c r="A182" s="97" t="s">
        <v>1095</v>
      </c>
      <c r="B182" s="66" t="s">
        <v>947</v>
      </c>
      <c r="C182" s="98"/>
      <c r="D182" s="98"/>
      <c r="E182" s="98"/>
    </row>
    <row r="183" spans="1:5" ht="12.75">
      <c r="A183" s="1" t="s">
        <v>1120</v>
      </c>
      <c r="B183" s="66" t="s">
        <v>948</v>
      </c>
      <c r="C183" s="3"/>
      <c r="D183" s="50"/>
      <c r="E183" s="50"/>
    </row>
    <row r="184" spans="1:7" ht="12.75">
      <c r="A184" s="1"/>
      <c r="B184" s="1"/>
      <c r="C184" s="66" t="s">
        <v>1104</v>
      </c>
      <c r="D184" s="3">
        <v>10</v>
      </c>
      <c r="E184" s="50"/>
      <c r="F184" s="140">
        <f>SUM(D184*E184)</f>
        <v>0</v>
      </c>
      <c r="G184" s="46"/>
    </row>
    <row r="185" spans="1:5" ht="12.75">
      <c r="A185" s="1" t="s">
        <v>1122</v>
      </c>
      <c r="B185" s="66" t="s">
        <v>949</v>
      </c>
      <c r="C185" s="3"/>
      <c r="D185" s="50"/>
      <c r="E185" s="50"/>
    </row>
    <row r="186" spans="1:7" ht="12.75">
      <c r="A186" s="1"/>
      <c r="B186" s="1"/>
      <c r="C186" s="66" t="s">
        <v>1104</v>
      </c>
      <c r="D186" s="3">
        <v>3</v>
      </c>
      <c r="E186" s="50"/>
      <c r="F186" s="140">
        <f>SUM(D186*E186)</f>
        <v>0</v>
      </c>
      <c r="G186" s="46"/>
    </row>
    <row r="187" spans="1:5" ht="12.75">
      <c r="A187" s="1"/>
      <c r="B187" s="66"/>
      <c r="C187" s="3"/>
      <c r="D187" s="50"/>
      <c r="E187" s="50"/>
    </row>
    <row r="188" spans="1:5" ht="12.75">
      <c r="A188" s="1"/>
      <c r="B188" s="76" t="s">
        <v>950</v>
      </c>
      <c r="C188" s="3"/>
      <c r="D188" s="50"/>
      <c r="E188" s="50"/>
    </row>
    <row r="189" spans="1:5" ht="25.5">
      <c r="A189" s="1" t="s">
        <v>1097</v>
      </c>
      <c r="B189" s="66" t="s">
        <v>951</v>
      </c>
      <c r="C189" s="3"/>
      <c r="D189" s="50"/>
      <c r="E189" s="50"/>
    </row>
    <row r="190" spans="1:7" ht="12.75">
      <c r="A190" s="1"/>
      <c r="B190" s="1"/>
      <c r="C190" s="66" t="s">
        <v>1099</v>
      </c>
      <c r="D190" s="3">
        <v>60</v>
      </c>
      <c r="E190" s="50"/>
      <c r="F190" s="140">
        <f>SUM(D190*E190)</f>
        <v>0</v>
      </c>
      <c r="G190" s="46"/>
    </row>
    <row r="191" spans="1:5" ht="12.75">
      <c r="A191" s="1"/>
      <c r="B191" s="66"/>
      <c r="C191" s="3"/>
      <c r="D191" s="50"/>
      <c r="E191" s="50"/>
    </row>
    <row r="192" spans="1:5" ht="51">
      <c r="A192" s="1" t="s">
        <v>1100</v>
      </c>
      <c r="B192" s="66" t="s">
        <v>952</v>
      </c>
      <c r="C192" s="3"/>
      <c r="D192" s="50"/>
      <c r="E192" s="50"/>
    </row>
    <row r="193" spans="1:7" ht="12.75">
      <c r="A193" s="1"/>
      <c r="B193" s="1"/>
      <c r="C193" s="66" t="s">
        <v>1104</v>
      </c>
      <c r="D193" s="3">
        <v>24</v>
      </c>
      <c r="E193" s="50"/>
      <c r="F193" s="140">
        <f>SUM(D193*E193)</f>
        <v>0</v>
      </c>
      <c r="G193" s="46"/>
    </row>
    <row r="194" spans="1:5" ht="12.75">
      <c r="A194" s="1"/>
      <c r="B194" s="66"/>
      <c r="C194" s="3"/>
      <c r="D194" s="50"/>
      <c r="E194" s="50"/>
    </row>
    <row r="195" spans="1:5" ht="25.5">
      <c r="A195" s="1" t="s">
        <v>1105</v>
      </c>
      <c r="B195" s="66" t="s">
        <v>953</v>
      </c>
      <c r="C195" s="3"/>
      <c r="D195" s="50"/>
      <c r="E195" s="50"/>
    </row>
    <row r="196" spans="1:7" ht="12.75">
      <c r="A196" s="1"/>
      <c r="B196" s="1"/>
      <c r="C196" s="66" t="s">
        <v>1099</v>
      </c>
      <c r="D196" s="3">
        <v>64</v>
      </c>
      <c r="E196" s="50"/>
      <c r="F196" s="140">
        <f>SUM(D196*E196)</f>
        <v>0</v>
      </c>
      <c r="G196" s="46"/>
    </row>
    <row r="197" spans="1:5" ht="12.75">
      <c r="A197" s="1"/>
      <c r="B197" s="66"/>
      <c r="C197" s="3"/>
      <c r="D197" s="50"/>
      <c r="E197" s="50"/>
    </row>
    <row r="198" spans="1:5" ht="38.25">
      <c r="A198" s="1" t="s">
        <v>1108</v>
      </c>
      <c r="B198" s="66" t="s">
        <v>954</v>
      </c>
      <c r="C198" s="3"/>
      <c r="D198" s="50"/>
      <c r="E198" s="50"/>
    </row>
    <row r="199" spans="1:5" ht="38.25">
      <c r="A199" s="1"/>
      <c r="B199" s="66" t="s">
        <v>955</v>
      </c>
      <c r="C199" s="3"/>
      <c r="D199" s="50"/>
      <c r="E199" s="50"/>
    </row>
    <row r="200" spans="1:5" ht="25.5">
      <c r="A200" s="1"/>
      <c r="B200" s="66" t="s">
        <v>956</v>
      </c>
      <c r="C200" s="3"/>
      <c r="D200" s="50"/>
      <c r="E200" s="50"/>
    </row>
    <row r="201" spans="1:7" ht="12.75">
      <c r="A201" s="1"/>
      <c r="B201" s="1"/>
      <c r="C201" s="66" t="s">
        <v>1094</v>
      </c>
      <c r="D201" s="3">
        <v>24</v>
      </c>
      <c r="E201" s="50"/>
      <c r="F201" s="140">
        <f>SUM(D201*E201)</f>
        <v>0</v>
      </c>
      <c r="G201" s="46"/>
    </row>
    <row r="202" spans="1:5" ht="12.75">
      <c r="A202" s="1"/>
      <c r="B202" s="66" t="s">
        <v>957</v>
      </c>
      <c r="C202" s="3"/>
      <c r="D202" s="50"/>
      <c r="E202" s="50"/>
    </row>
    <row r="203" spans="1:7" ht="12.75">
      <c r="A203" s="1"/>
      <c r="B203" s="1"/>
      <c r="C203" s="66" t="s">
        <v>1107</v>
      </c>
      <c r="D203" s="3">
        <v>2</v>
      </c>
      <c r="E203" s="50"/>
      <c r="F203" s="140">
        <f>SUM(D203*E203)</f>
        <v>0</v>
      </c>
      <c r="G203" s="46"/>
    </row>
    <row r="204" spans="1:5" ht="12.75">
      <c r="A204" s="1"/>
      <c r="B204" s="66"/>
      <c r="C204" s="3"/>
      <c r="D204" s="50"/>
      <c r="E204" s="50"/>
    </row>
    <row r="205" spans="1:5" ht="76.5">
      <c r="A205" s="1" t="s">
        <v>1110</v>
      </c>
      <c r="B205" s="66" t="s">
        <v>958</v>
      </c>
      <c r="C205" s="3"/>
      <c r="D205" s="50"/>
      <c r="E205" s="50"/>
    </row>
    <row r="206" spans="1:5" ht="25.5">
      <c r="A206" s="97"/>
      <c r="B206" s="66" t="s">
        <v>959</v>
      </c>
      <c r="C206" s="98"/>
      <c r="D206" s="98"/>
      <c r="E206" s="98"/>
    </row>
    <row r="207" spans="1:5" ht="25.5">
      <c r="A207" s="97"/>
      <c r="B207" s="66" t="s">
        <v>960</v>
      </c>
      <c r="C207" s="98"/>
      <c r="D207" s="98"/>
      <c r="E207" s="98"/>
    </row>
    <row r="208" spans="1:7" ht="12.75">
      <c r="A208" s="97"/>
      <c r="B208" s="97"/>
      <c r="C208" s="66" t="s">
        <v>1099</v>
      </c>
      <c r="D208" s="98">
        <v>64</v>
      </c>
      <c r="E208" s="98"/>
      <c r="F208" s="140">
        <f>SUM(D208*E208)</f>
        <v>0</v>
      </c>
      <c r="G208" s="46"/>
    </row>
    <row r="209" spans="1:5" ht="12.75">
      <c r="A209" s="97"/>
      <c r="B209" s="66"/>
      <c r="C209" s="98"/>
      <c r="D209" s="98"/>
      <c r="E209" s="98"/>
    </row>
    <row r="210" spans="1:5" ht="12.75">
      <c r="A210" s="97"/>
      <c r="B210" s="76" t="s">
        <v>961</v>
      </c>
      <c r="C210" s="98"/>
      <c r="D210" s="98"/>
      <c r="E210" s="98"/>
    </row>
    <row r="211" spans="1:5" ht="51">
      <c r="A211" s="97" t="s">
        <v>1112</v>
      </c>
      <c r="B211" s="66" t="s">
        <v>962</v>
      </c>
      <c r="C211" s="98"/>
      <c r="D211" s="98"/>
      <c r="E211" s="98"/>
    </row>
    <row r="212" spans="1:7" ht="12.75">
      <c r="A212" s="97"/>
      <c r="B212" s="97"/>
      <c r="C212" s="66" t="s">
        <v>1094</v>
      </c>
      <c r="D212" s="98">
        <v>45</v>
      </c>
      <c r="E212" s="98"/>
      <c r="F212" s="140">
        <f>SUM(D212*E212)</f>
        <v>0</v>
      </c>
      <c r="G212" s="46"/>
    </row>
    <row r="213" spans="1:5" ht="12.75">
      <c r="A213" s="97"/>
      <c r="B213" s="66"/>
      <c r="C213" s="98"/>
      <c r="D213" s="98"/>
      <c r="E213" s="98"/>
    </row>
    <row r="214" spans="1:5" ht="25.5">
      <c r="A214" s="97" t="s">
        <v>1115</v>
      </c>
      <c r="B214" s="66" t="s">
        <v>963</v>
      </c>
      <c r="C214" s="98"/>
      <c r="D214" s="98"/>
      <c r="E214" s="98"/>
    </row>
    <row r="215" spans="1:7" ht="12.75">
      <c r="A215" s="97"/>
      <c r="B215" s="97"/>
      <c r="C215" s="66" t="s">
        <v>1099</v>
      </c>
      <c r="D215" s="98">
        <v>40</v>
      </c>
      <c r="E215" s="98"/>
      <c r="F215" s="140">
        <f>SUM(D215*E215)</f>
        <v>0</v>
      </c>
      <c r="G215" s="46"/>
    </row>
    <row r="216" spans="1:5" ht="12.75">
      <c r="A216" s="97"/>
      <c r="B216" s="66"/>
      <c r="C216" s="98"/>
      <c r="D216" s="98"/>
      <c r="E216" s="98"/>
    </row>
    <row r="217" spans="1:5" ht="38.25">
      <c r="A217" s="97" t="s">
        <v>1118</v>
      </c>
      <c r="B217" s="66" t="s">
        <v>964</v>
      </c>
      <c r="C217" s="98"/>
      <c r="D217" s="98"/>
      <c r="E217" s="98"/>
    </row>
    <row r="218" spans="1:7" ht="12.75">
      <c r="A218" s="97"/>
      <c r="B218" s="97"/>
      <c r="C218" s="66" t="s">
        <v>1107</v>
      </c>
      <c r="D218" s="98">
        <v>1</v>
      </c>
      <c r="E218" s="98"/>
      <c r="F218" s="140">
        <f>SUM(D218*E218)</f>
        <v>0</v>
      </c>
      <c r="G218" s="46"/>
    </row>
    <row r="219" spans="1:5" ht="12.75">
      <c r="A219" s="97"/>
      <c r="B219" s="66"/>
      <c r="C219" s="98"/>
      <c r="D219" s="98"/>
      <c r="E219" s="98"/>
    </row>
    <row r="220" spans="1:5" ht="25.5">
      <c r="A220" s="97" t="s">
        <v>1126</v>
      </c>
      <c r="B220" s="66" t="s">
        <v>965</v>
      </c>
      <c r="C220" s="98"/>
      <c r="D220" s="98"/>
      <c r="E220" s="98"/>
    </row>
    <row r="221" spans="1:7" ht="12.75">
      <c r="A221" s="97"/>
      <c r="B221" s="97"/>
      <c r="C221" s="66" t="s">
        <v>1104</v>
      </c>
      <c r="D221" s="98">
        <v>6</v>
      </c>
      <c r="E221" s="98"/>
      <c r="F221" s="140">
        <f>SUM(D221*E221)</f>
        <v>0</v>
      </c>
      <c r="G221" s="46"/>
    </row>
    <row r="222" spans="1:5" ht="12.75">
      <c r="A222" s="97"/>
      <c r="B222" s="66"/>
      <c r="C222" s="98"/>
      <c r="D222" s="98"/>
      <c r="E222" s="98"/>
    </row>
    <row r="223" spans="1:5" ht="25.5">
      <c r="A223" s="97" t="s">
        <v>1128</v>
      </c>
      <c r="B223" s="66" t="s">
        <v>966</v>
      </c>
      <c r="C223" s="98"/>
      <c r="D223" s="98"/>
      <c r="E223" s="98"/>
    </row>
    <row r="224" spans="1:7" ht="12.75">
      <c r="A224" s="97"/>
      <c r="B224" s="97"/>
      <c r="C224" s="66" t="s">
        <v>1099</v>
      </c>
      <c r="D224" s="98">
        <v>40</v>
      </c>
      <c r="E224" s="98"/>
      <c r="F224" s="140">
        <f>SUM(D224*E224)</f>
        <v>0</v>
      </c>
      <c r="G224" s="46"/>
    </row>
    <row r="225" spans="1:5" ht="12.75">
      <c r="A225" s="97"/>
      <c r="B225" s="66"/>
      <c r="C225" s="98"/>
      <c r="D225" s="98"/>
      <c r="E225" s="98"/>
    </row>
    <row r="226" spans="1:5" ht="25.5">
      <c r="A226" s="97" t="s">
        <v>1132</v>
      </c>
      <c r="B226" s="66" t="s">
        <v>967</v>
      </c>
      <c r="C226" s="98"/>
      <c r="D226" s="98"/>
      <c r="E226" s="98"/>
    </row>
    <row r="227" spans="1:7" ht="12.75">
      <c r="A227" s="97"/>
      <c r="B227" s="97"/>
      <c r="C227" s="66" t="s">
        <v>1099</v>
      </c>
      <c r="D227" s="98">
        <v>100</v>
      </c>
      <c r="E227" s="105"/>
      <c r="F227" s="140">
        <f>SUM(D227*E227)</f>
        <v>0</v>
      </c>
      <c r="G227" s="46"/>
    </row>
    <row r="228" spans="1:5" ht="12.75">
      <c r="A228" s="97"/>
      <c r="B228" s="66"/>
      <c r="C228" s="98"/>
      <c r="D228" s="105"/>
      <c r="E228" s="105"/>
    </row>
    <row r="229" spans="1:5" ht="12.75">
      <c r="A229" s="97" t="s">
        <v>1160</v>
      </c>
      <c r="B229" s="66" t="s">
        <v>968</v>
      </c>
      <c r="C229" s="98"/>
      <c r="D229" s="98"/>
      <c r="E229" s="50"/>
    </row>
    <row r="230" spans="1:7" ht="12.75">
      <c r="A230" s="97"/>
      <c r="B230" s="146" t="s">
        <v>1134</v>
      </c>
      <c r="C230" s="66" t="s">
        <v>969</v>
      </c>
      <c r="D230" s="98">
        <v>1</v>
      </c>
      <c r="E230" s="105"/>
      <c r="F230" s="140">
        <f>SUM(D230*E230)</f>
        <v>0</v>
      </c>
      <c r="G230" s="46"/>
    </row>
    <row r="231" spans="1:5" ht="12.75">
      <c r="A231" s="97"/>
      <c r="B231" s="66"/>
      <c r="C231" s="98"/>
      <c r="D231" s="105"/>
      <c r="E231" s="105"/>
    </row>
    <row r="232" spans="1:5" ht="38.25">
      <c r="A232" s="97" t="s">
        <v>1163</v>
      </c>
      <c r="B232" s="66" t="s">
        <v>970</v>
      </c>
      <c r="C232" s="98"/>
      <c r="D232" s="105"/>
      <c r="E232" s="105"/>
    </row>
    <row r="233" spans="1:7" ht="12.75">
      <c r="A233" s="97"/>
      <c r="B233" s="97"/>
      <c r="C233" s="66" t="s">
        <v>1094</v>
      </c>
      <c r="D233" s="98">
        <v>3</v>
      </c>
      <c r="E233" s="105"/>
      <c r="F233" s="140">
        <f>SUM(D233*E233)</f>
        <v>0</v>
      </c>
      <c r="G233" s="46"/>
    </row>
    <row r="234" spans="1:5" ht="12.75">
      <c r="A234" s="97"/>
      <c r="B234" s="66"/>
      <c r="C234" s="98"/>
      <c r="D234" s="105"/>
      <c r="E234" s="105"/>
    </row>
    <row r="235" spans="1:5" ht="25.5">
      <c r="A235" s="97"/>
      <c r="B235" s="66" t="s">
        <v>971</v>
      </c>
      <c r="C235" s="98"/>
      <c r="D235" s="98"/>
      <c r="E235" s="106"/>
    </row>
    <row r="236" spans="1:6" ht="12.75">
      <c r="A236" s="97"/>
      <c r="B236" s="69"/>
      <c r="C236" s="107"/>
      <c r="D236" s="107"/>
      <c r="E236" s="62"/>
      <c r="F236" s="147"/>
    </row>
    <row r="237" spans="1:6" ht="12.75">
      <c r="A237" s="1"/>
      <c r="B237" s="66" t="s">
        <v>972</v>
      </c>
      <c r="C237" s="3"/>
      <c r="D237" s="50"/>
      <c r="E237" s="67"/>
      <c r="F237" s="114">
        <f>SUM(F172:F235)</f>
        <v>0</v>
      </c>
    </row>
    <row r="238" spans="1:5" ht="12.75">
      <c r="A238" s="1"/>
      <c r="B238" s="66"/>
      <c r="C238" s="3"/>
      <c r="D238" s="50"/>
      <c r="E238" s="67"/>
    </row>
    <row r="239" spans="1:5" ht="12.75">
      <c r="A239" s="1"/>
      <c r="B239" s="13"/>
      <c r="C239" s="3"/>
      <c r="D239" s="50"/>
      <c r="E239" s="50"/>
    </row>
    <row r="240" spans="1:5" ht="12.75">
      <c r="A240" s="1"/>
      <c r="B240" s="13" t="s">
        <v>973</v>
      </c>
      <c r="C240" s="3"/>
      <c r="D240" s="50"/>
      <c r="E240" s="67"/>
    </row>
    <row r="241" spans="1:5" ht="12.75">
      <c r="A241" s="1"/>
      <c r="B241" s="76"/>
      <c r="C241" s="3"/>
      <c r="D241" s="50"/>
      <c r="E241" s="67"/>
    </row>
    <row r="242" spans="1:5" ht="12.75">
      <c r="A242" s="1" t="s">
        <v>1082</v>
      </c>
      <c r="B242" s="66" t="s">
        <v>974</v>
      </c>
      <c r="C242" s="3"/>
      <c r="D242" s="50"/>
      <c r="E242" s="67"/>
    </row>
    <row r="243" spans="1:7" ht="12.75">
      <c r="A243" s="1"/>
      <c r="B243" s="1"/>
      <c r="C243" s="66" t="s">
        <v>1099</v>
      </c>
      <c r="D243" s="3">
        <v>490</v>
      </c>
      <c r="E243" s="50"/>
      <c r="F243" s="140">
        <f>SUM(D243*E243)</f>
        <v>0</v>
      </c>
      <c r="G243" s="46"/>
    </row>
    <row r="244" spans="1:5" ht="12.75">
      <c r="A244" s="1"/>
      <c r="B244" s="66"/>
      <c r="C244" s="3"/>
      <c r="D244" s="50"/>
      <c r="E244" s="67"/>
    </row>
    <row r="245" spans="1:5" ht="25.5">
      <c r="A245" s="1" t="s">
        <v>1095</v>
      </c>
      <c r="B245" s="66" t="s">
        <v>975</v>
      </c>
      <c r="C245" s="3"/>
      <c r="D245" s="50"/>
      <c r="E245" s="67"/>
    </row>
    <row r="246" spans="1:7" ht="12.75">
      <c r="A246" s="1"/>
      <c r="B246" s="1"/>
      <c r="C246" s="66" t="s">
        <v>1150</v>
      </c>
      <c r="D246" s="3">
        <v>1</v>
      </c>
      <c r="E246" s="50"/>
      <c r="F246" s="140">
        <f>SUM(D246*E246)</f>
        <v>0</v>
      </c>
      <c r="G246" s="46"/>
    </row>
    <row r="247" spans="1:7" ht="12.75">
      <c r="A247" s="1"/>
      <c r="B247" s="1"/>
      <c r="C247" s="66"/>
      <c r="D247" s="3"/>
      <c r="E247" s="50"/>
      <c r="F247" s="140"/>
      <c r="G247" s="46"/>
    </row>
    <row r="248" spans="1:6" ht="12.75">
      <c r="A248" s="1"/>
      <c r="B248" s="69"/>
      <c r="C248" s="30"/>
      <c r="D248" s="62"/>
      <c r="E248" s="62"/>
      <c r="F248" s="147"/>
    </row>
    <row r="249" spans="1:6" ht="12.75">
      <c r="A249" s="1"/>
      <c r="B249" s="66" t="s">
        <v>976</v>
      </c>
      <c r="C249" s="3"/>
      <c r="D249" s="50"/>
      <c r="E249" s="67"/>
      <c r="F249" s="114">
        <f>SUM(F243:F246)</f>
        <v>0</v>
      </c>
    </row>
    <row r="250" spans="1:5" ht="12.75">
      <c r="A250" s="1"/>
      <c r="B250" s="76"/>
      <c r="C250" s="3"/>
      <c r="D250" s="50"/>
      <c r="E250" s="67"/>
    </row>
    <row r="251" spans="1:5" ht="12.75">
      <c r="A251" s="1"/>
      <c r="B251" s="66"/>
      <c r="C251" s="3"/>
      <c r="D251" s="50"/>
      <c r="E251" s="50"/>
    </row>
    <row r="252" spans="1:5" ht="12.75">
      <c r="A252" s="1"/>
      <c r="B252" s="13" t="s">
        <v>977</v>
      </c>
      <c r="C252" s="3"/>
      <c r="D252" s="50"/>
      <c r="E252" s="67"/>
    </row>
    <row r="253" spans="1:5" ht="12.75">
      <c r="A253" s="1"/>
      <c r="B253" s="66"/>
      <c r="C253" s="3"/>
      <c r="D253" s="50"/>
      <c r="E253" s="50"/>
    </row>
    <row r="254" spans="1:5" ht="76.5">
      <c r="A254" s="1" t="s">
        <v>1082</v>
      </c>
      <c r="B254" s="66" t="s">
        <v>978</v>
      </c>
      <c r="C254" s="3"/>
      <c r="D254" s="50"/>
      <c r="E254" s="50"/>
    </row>
    <row r="255" spans="1:5" ht="25.5">
      <c r="A255" s="1"/>
      <c r="B255" s="66" t="s">
        <v>979</v>
      </c>
      <c r="C255" s="3"/>
      <c r="D255" s="50"/>
      <c r="E255" s="50"/>
    </row>
    <row r="256" spans="1:5" ht="25.5">
      <c r="A256" s="1"/>
      <c r="B256" s="66" t="s">
        <v>980</v>
      </c>
      <c r="C256" s="3"/>
      <c r="D256" s="50"/>
      <c r="E256" s="50"/>
    </row>
    <row r="257" spans="1:7" ht="12.75">
      <c r="A257" s="1"/>
      <c r="B257" s="1"/>
      <c r="C257" s="66" t="s">
        <v>1107</v>
      </c>
      <c r="D257" s="3">
        <v>1</v>
      </c>
      <c r="E257" s="50"/>
      <c r="F257" s="140">
        <f>E257*D257</f>
        <v>0</v>
      </c>
      <c r="G257" s="46"/>
    </row>
    <row r="258" spans="1:6" ht="12.75">
      <c r="A258" s="1"/>
      <c r="B258" s="66"/>
      <c r="C258" s="3"/>
      <c r="D258" s="50"/>
      <c r="E258" s="50"/>
      <c r="F258" s="140"/>
    </row>
    <row r="259" spans="1:6" ht="51">
      <c r="A259" s="1" t="s">
        <v>1095</v>
      </c>
      <c r="B259" s="66" t="s">
        <v>981</v>
      </c>
      <c r="C259" s="3"/>
      <c r="D259" s="50"/>
      <c r="E259" s="50"/>
      <c r="F259" s="140"/>
    </row>
    <row r="260" spans="1:6" ht="25.5">
      <c r="A260" s="1"/>
      <c r="B260" s="66" t="s">
        <v>982</v>
      </c>
      <c r="C260" s="3"/>
      <c r="D260" s="50"/>
      <c r="E260" s="50"/>
      <c r="F260" s="140"/>
    </row>
    <row r="261" spans="1:7" ht="12.75">
      <c r="A261" s="1"/>
      <c r="B261" s="1"/>
      <c r="C261" s="66" t="s">
        <v>1107</v>
      </c>
      <c r="D261" s="3">
        <v>1</v>
      </c>
      <c r="E261" s="50"/>
      <c r="F261" s="140">
        <f>E261*D261</f>
        <v>0</v>
      </c>
      <c r="G261" s="46"/>
    </row>
    <row r="262" spans="1:6" ht="12.75">
      <c r="A262" s="1"/>
      <c r="B262" s="66"/>
      <c r="C262" s="3"/>
      <c r="D262" s="50"/>
      <c r="E262" s="50"/>
      <c r="F262" s="140"/>
    </row>
    <row r="263" spans="1:6" ht="76.5">
      <c r="A263" s="1" t="s">
        <v>983</v>
      </c>
      <c r="B263" s="66" t="s">
        <v>984</v>
      </c>
      <c r="C263" s="3"/>
      <c r="D263" s="50"/>
      <c r="E263" s="50"/>
      <c r="F263" s="140"/>
    </row>
    <row r="264" spans="1:6" ht="63.75">
      <c r="A264" s="1"/>
      <c r="B264" s="66" t="s">
        <v>985</v>
      </c>
      <c r="C264" s="3"/>
      <c r="D264" s="50"/>
      <c r="E264" s="50"/>
      <c r="F264" s="140"/>
    </row>
    <row r="265" spans="1:6" ht="25.5">
      <c r="A265" s="1"/>
      <c r="B265" s="66" t="s">
        <v>986</v>
      </c>
      <c r="C265" s="3"/>
      <c r="D265" s="50"/>
      <c r="E265" s="50"/>
      <c r="F265" s="140"/>
    </row>
    <row r="266" spans="1:7" ht="12.75">
      <c r="A266" s="1"/>
      <c r="B266" s="1"/>
      <c r="C266" s="66" t="s">
        <v>1107</v>
      </c>
      <c r="D266" s="3">
        <v>1</v>
      </c>
      <c r="E266" s="50"/>
      <c r="F266" s="140">
        <f>E266*D266</f>
        <v>0</v>
      </c>
      <c r="G266" s="46"/>
    </row>
    <row r="267" spans="1:5" ht="12.75">
      <c r="A267" s="1"/>
      <c r="B267" s="66"/>
      <c r="C267" s="3"/>
      <c r="D267" s="50"/>
      <c r="E267" s="50"/>
    </row>
    <row r="268" spans="1:7" ht="12.75">
      <c r="A268" s="1"/>
      <c r="B268" s="69"/>
      <c r="C268" s="30"/>
      <c r="D268" s="30"/>
      <c r="E268" s="62"/>
      <c r="F268" s="143"/>
      <c r="G268" s="46"/>
    </row>
    <row r="269" spans="2:6" ht="12.75">
      <c r="B269" s="45" t="s">
        <v>987</v>
      </c>
      <c r="F269" s="114">
        <f>SUM(F254:F266)</f>
        <v>0</v>
      </c>
    </row>
  </sheetData>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rowBreaks count="2" manualBreakCount="2">
    <brk id="30" max="255" man="1"/>
    <brk id="151" max="255" man="1"/>
  </rowBreaks>
</worksheet>
</file>

<file path=xl/worksheets/sheet6.xml><?xml version="1.0" encoding="utf-8"?>
<worksheet xmlns="http://schemas.openxmlformats.org/spreadsheetml/2006/main" xmlns:r="http://schemas.openxmlformats.org/officeDocument/2006/relationships">
  <dimension ref="A1:M76"/>
  <sheetViews>
    <sheetView view="pageBreakPreview" zoomScaleSheetLayoutView="100" workbookViewId="0" topLeftCell="A1">
      <selection activeCell="L64" sqref="L64"/>
    </sheetView>
  </sheetViews>
  <sheetFormatPr defaultColWidth="9.140625" defaultRowHeight="12.75"/>
  <cols>
    <col min="1" max="1" width="11.57421875" style="26" customWidth="1"/>
    <col min="2" max="2" width="38.28125" style="45" customWidth="1"/>
    <col min="3" max="3" width="7.28125" style="26" customWidth="1"/>
    <col min="4" max="4" width="8.421875" style="26" customWidth="1"/>
    <col min="5" max="5" width="10.140625" style="26" customWidth="1"/>
    <col min="6" max="6" width="14.00390625" style="46" customWidth="1"/>
    <col min="7" max="16384" width="11.57421875" style="26" customWidth="1"/>
  </cols>
  <sheetData>
    <row r="1" spans="1:6" s="64" customFormat="1" ht="12.75">
      <c r="A1" s="148"/>
      <c r="B1" s="116" t="s">
        <v>988</v>
      </c>
      <c r="F1" s="63"/>
    </row>
    <row r="2" spans="1:6" s="64" customFormat="1" ht="12.75">
      <c r="A2" s="149"/>
      <c r="B2" s="150"/>
      <c r="C2" s="151"/>
      <c r="D2" s="151"/>
      <c r="F2" s="63"/>
    </row>
    <row r="3" spans="1:6" s="64" customFormat="1" ht="14.25">
      <c r="A3" s="152" t="s">
        <v>1082</v>
      </c>
      <c r="B3" s="136" t="s">
        <v>989</v>
      </c>
      <c r="C3" s="73"/>
      <c r="D3" s="73"/>
      <c r="E3" s="73"/>
      <c r="F3" s="63"/>
    </row>
    <row r="4" spans="1:6" s="64" customFormat="1" ht="14.25">
      <c r="A4" s="152"/>
      <c r="B4" s="136" t="s">
        <v>990</v>
      </c>
      <c r="C4" s="73" t="s">
        <v>1094</v>
      </c>
      <c r="D4" s="153">
        <v>137.2</v>
      </c>
      <c r="E4" s="119"/>
      <c r="F4" s="65">
        <f>D4*E4</f>
        <v>0</v>
      </c>
    </row>
    <row r="5" spans="1:6" s="64" customFormat="1" ht="14.25">
      <c r="A5" s="152"/>
      <c r="B5" s="133"/>
      <c r="C5" s="153"/>
      <c r="D5" s="134"/>
      <c r="E5" s="73"/>
      <c r="F5" s="63"/>
    </row>
    <row r="6" spans="1:6" s="64" customFormat="1" ht="57">
      <c r="A6" s="152" t="s">
        <v>1095</v>
      </c>
      <c r="B6" s="136" t="s">
        <v>991</v>
      </c>
      <c r="C6" s="136" t="s">
        <v>1107</v>
      </c>
      <c r="D6" s="153">
        <v>8</v>
      </c>
      <c r="E6" s="134"/>
      <c r="F6" s="65">
        <f>D6*E6</f>
        <v>0</v>
      </c>
    </row>
    <row r="7" spans="1:6" s="64" customFormat="1" ht="14.25">
      <c r="A7" s="152"/>
      <c r="B7"/>
      <c r="C7"/>
      <c r="D7"/>
      <c r="E7"/>
      <c r="F7"/>
    </row>
    <row r="8" spans="1:6" s="64" customFormat="1" ht="14.25">
      <c r="A8" s="152" t="s">
        <v>1097</v>
      </c>
      <c r="B8" s="136" t="s">
        <v>992</v>
      </c>
      <c r="C8" s="73"/>
      <c r="D8" s="134"/>
      <c r="E8" s="73"/>
      <c r="F8" s="63"/>
    </row>
    <row r="9" spans="1:6" s="64" customFormat="1" ht="57">
      <c r="A9" s="132"/>
      <c r="B9" s="136" t="s">
        <v>993</v>
      </c>
      <c r="C9" s="73"/>
      <c r="D9" s="134"/>
      <c r="E9" s="73"/>
      <c r="F9" s="63"/>
    </row>
    <row r="10" spans="1:6" s="64" customFormat="1" ht="14.25">
      <c r="A10" s="132"/>
      <c r="B10" s="136" t="s">
        <v>994</v>
      </c>
      <c r="C10" s="73"/>
      <c r="D10" s="134">
        <v>1</v>
      </c>
      <c r="E10"/>
      <c r="F10" s="65">
        <f>D10*E10</f>
        <v>0</v>
      </c>
    </row>
    <row r="11" spans="1:6" s="64" customFormat="1" ht="14.25">
      <c r="A11" s="152"/>
      <c r="B11" s="133"/>
      <c r="C11" s="73"/>
      <c r="D11" s="134"/>
      <c r="E11" s="73"/>
      <c r="F11" s="63"/>
    </row>
    <row r="12" spans="1:6" s="64" customFormat="1" ht="28.5">
      <c r="A12" s="152" t="s">
        <v>1100</v>
      </c>
      <c r="B12" s="137" t="s">
        <v>995</v>
      </c>
      <c r="C12" s="137" t="s">
        <v>996</v>
      </c>
      <c r="D12" s="138">
        <v>64</v>
      </c>
      <c r="E12" s="74"/>
      <c r="F12" s="74">
        <f>+D12*E12</f>
        <v>0</v>
      </c>
    </row>
    <row r="13" spans="1:6" s="64" customFormat="1" ht="14.25">
      <c r="A13" s="152"/>
      <c r="B13"/>
      <c r="C13"/>
      <c r="D13"/>
      <c r="E13"/>
      <c r="F13"/>
    </row>
    <row r="14" spans="1:6" s="64" customFormat="1" ht="42.75">
      <c r="A14" s="154" t="s">
        <v>1105</v>
      </c>
      <c r="B14" s="137" t="s">
        <v>997</v>
      </c>
      <c r="C14" s="137" t="s">
        <v>1099</v>
      </c>
      <c r="D14" s="138">
        <v>90</v>
      </c>
      <c r="E14" s="74"/>
      <c r="F14" s="74">
        <f>+D14*E14</f>
        <v>0</v>
      </c>
    </row>
    <row r="15" spans="1:13" s="64" customFormat="1" ht="14.25">
      <c r="A15" s="154"/>
      <c r="B15" s="137"/>
      <c r="C15" s="138"/>
      <c r="D15" s="74"/>
      <c r="E15" s="74"/>
      <c r="F15" s="63"/>
      <c r="G15" s="75"/>
      <c r="H15" s="75"/>
      <c r="I15" s="75"/>
      <c r="J15" s="75"/>
      <c r="K15" s="75"/>
      <c r="L15" s="75"/>
      <c r="M15" s="75"/>
    </row>
    <row r="16" spans="1:13" s="64" customFormat="1" ht="57">
      <c r="A16" s="154" t="s">
        <v>1108</v>
      </c>
      <c r="B16" s="137" t="s">
        <v>998</v>
      </c>
      <c r="C16" s="137" t="s">
        <v>1104</v>
      </c>
      <c r="D16" s="138">
        <v>27</v>
      </c>
      <c r="E16" s="74"/>
      <c r="F16" s="74">
        <f>+D16*E16</f>
        <v>0</v>
      </c>
      <c r="G16" s="75"/>
      <c r="H16" s="75"/>
      <c r="I16" s="75"/>
      <c r="J16" s="75"/>
      <c r="K16" s="75"/>
      <c r="L16" s="75"/>
      <c r="M16" s="75"/>
    </row>
    <row r="17" spans="1:13" s="64" customFormat="1" ht="14.25">
      <c r="A17" s="154"/>
      <c r="B17" s="133"/>
      <c r="C17" s="73"/>
      <c r="D17" s="134"/>
      <c r="E17" s="73"/>
      <c r="F17" s="63"/>
      <c r="G17" s="75"/>
      <c r="H17" s="75"/>
      <c r="I17" s="75"/>
      <c r="J17" s="75"/>
      <c r="K17" s="75"/>
      <c r="L17" s="75"/>
      <c r="M17" s="75"/>
    </row>
    <row r="18" spans="1:13" s="64" customFormat="1" ht="57">
      <c r="A18" s="154" t="s">
        <v>1110</v>
      </c>
      <c r="B18" s="137" t="s">
        <v>999</v>
      </c>
      <c r="C18" s="137" t="s">
        <v>1099</v>
      </c>
      <c r="D18" s="73">
        <v>90</v>
      </c>
      <c r="E18" s="77"/>
      <c r="F18" s="77">
        <f>D18*E18</f>
        <v>0</v>
      </c>
      <c r="G18" s="75"/>
      <c r="H18" s="75"/>
      <c r="I18" s="75"/>
      <c r="J18" s="75"/>
      <c r="K18" s="75"/>
      <c r="L18" s="75"/>
      <c r="M18" s="75"/>
    </row>
    <row r="19" spans="1:13" s="64" customFormat="1" ht="14.25">
      <c r="A19" s="154"/>
      <c r="B19"/>
      <c r="C19"/>
      <c r="D19"/>
      <c r="E19"/>
      <c r="F19" s="63"/>
      <c r="G19" s="75"/>
      <c r="H19" s="75"/>
      <c r="I19" s="75"/>
      <c r="J19" s="75"/>
      <c r="K19" s="75"/>
      <c r="L19" s="75"/>
      <c r="M19" s="75"/>
    </row>
    <row r="20" spans="1:13" s="64" customFormat="1" ht="14.25">
      <c r="A20" s="152"/>
      <c r="B20" s="133"/>
      <c r="C20" s="73"/>
      <c r="D20" s="134"/>
      <c r="E20" s="73"/>
      <c r="F20" s="63"/>
      <c r="G20" s="75"/>
      <c r="H20" s="75"/>
      <c r="I20" s="75"/>
      <c r="J20" s="75"/>
      <c r="K20" s="75"/>
      <c r="L20" s="75"/>
      <c r="M20" s="75"/>
    </row>
    <row r="21" spans="1:13" s="64" customFormat="1" ht="42.75">
      <c r="A21" s="152" t="s">
        <v>1112</v>
      </c>
      <c r="B21" s="137" t="s">
        <v>1000</v>
      </c>
      <c r="C21" s="137" t="s">
        <v>996</v>
      </c>
      <c r="D21" s="73">
        <v>3</v>
      </c>
      <c r="E21" s="77"/>
      <c r="F21" s="77">
        <f>D21*E21</f>
        <v>0</v>
      </c>
      <c r="G21" s="75"/>
      <c r="H21" s="75"/>
      <c r="I21" s="75"/>
      <c r="J21" s="75"/>
      <c r="K21" s="75"/>
      <c r="L21" s="75"/>
      <c r="M21" s="75"/>
    </row>
    <row r="22" spans="1:13" s="64" customFormat="1" ht="14.25">
      <c r="A22" s="152"/>
      <c r="B22" s="133"/>
      <c r="C22" s="73"/>
      <c r="D22" s="134"/>
      <c r="E22" s="73"/>
      <c r="F22" s="63"/>
      <c r="G22" s="75"/>
      <c r="H22" s="75"/>
      <c r="I22" s="75"/>
      <c r="J22" s="75"/>
      <c r="K22" s="75"/>
      <c r="L22" s="75"/>
      <c r="M22" s="75"/>
    </row>
    <row r="23" spans="1:13" s="64" customFormat="1" ht="42.75">
      <c r="A23" s="152" t="s">
        <v>1115</v>
      </c>
      <c r="B23" s="137" t="s">
        <v>1001</v>
      </c>
      <c r="C23" s="137" t="s">
        <v>996</v>
      </c>
      <c r="D23" s="73">
        <v>3</v>
      </c>
      <c r="E23" s="77"/>
      <c r="F23" s="77">
        <f>D23*E23</f>
        <v>0</v>
      </c>
      <c r="G23" s="75"/>
      <c r="H23" s="75"/>
      <c r="I23" s="75"/>
      <c r="J23" s="75"/>
      <c r="K23" s="75"/>
      <c r="L23" s="75"/>
      <c r="M23" s="75"/>
    </row>
    <row r="24" spans="1:13" s="64" customFormat="1" ht="14.25">
      <c r="A24" s="152"/>
      <c r="B24" s="133"/>
      <c r="C24" s="73"/>
      <c r="D24" s="134"/>
      <c r="E24" s="73"/>
      <c r="F24" s="63"/>
      <c r="G24" s="75"/>
      <c r="H24" s="75"/>
      <c r="I24" s="75"/>
      <c r="J24" s="75"/>
      <c r="K24" s="75"/>
      <c r="L24" s="75"/>
      <c r="M24" s="75"/>
    </row>
    <row r="25" spans="1:13" s="64" customFormat="1" ht="71.25">
      <c r="A25" s="152" t="s">
        <v>1118</v>
      </c>
      <c r="B25" s="155" t="s">
        <v>1002</v>
      </c>
      <c r="C25" s="137" t="s">
        <v>1104</v>
      </c>
      <c r="D25" s="138">
        <v>6.8</v>
      </c>
      <c r="E25" s="74"/>
      <c r="F25" s="74">
        <f>D25*E25</f>
        <v>0</v>
      </c>
      <c r="G25" s="75"/>
      <c r="H25" s="75"/>
      <c r="I25" s="75"/>
      <c r="J25" s="75"/>
      <c r="K25" s="75"/>
      <c r="L25" s="75"/>
      <c r="M25" s="75"/>
    </row>
    <row r="26" spans="1:13" s="64" customFormat="1" ht="14.25">
      <c r="A26" s="152"/>
      <c r="B26" s="133"/>
      <c r="C26" s="73"/>
      <c r="D26" s="134"/>
      <c r="E26" s="73"/>
      <c r="F26" s="79"/>
      <c r="G26" s="75"/>
      <c r="H26" s="75"/>
      <c r="I26" s="75"/>
      <c r="J26" s="75"/>
      <c r="K26" s="75"/>
      <c r="L26" s="75"/>
      <c r="M26" s="75"/>
    </row>
    <row r="27" spans="1:13" s="64" customFormat="1" ht="71.25">
      <c r="A27" s="152" t="s">
        <v>1126</v>
      </c>
      <c r="B27" s="136" t="s">
        <v>1003</v>
      </c>
      <c r="C27" s="137" t="s">
        <v>1104</v>
      </c>
      <c r="D27" s="138">
        <v>214.6</v>
      </c>
      <c r="E27" s="74"/>
      <c r="F27" s="74">
        <f>D27*E27</f>
        <v>0</v>
      </c>
      <c r="G27" s="75"/>
      <c r="H27" s="75"/>
      <c r="I27" s="75"/>
      <c r="J27" s="75"/>
      <c r="K27" s="75"/>
      <c r="L27" s="75"/>
      <c r="M27" s="75"/>
    </row>
    <row r="28" spans="1:13" s="64" customFormat="1" ht="14.25">
      <c r="A28" s="132"/>
      <c r="B28" s="136"/>
      <c r="C28" s="73"/>
      <c r="D28" s="134"/>
      <c r="E28" s="73"/>
      <c r="F28" s="79"/>
      <c r="G28" s="75"/>
      <c r="H28" s="75"/>
      <c r="I28" s="75"/>
      <c r="J28" s="75"/>
      <c r="K28" s="75"/>
      <c r="L28" s="75"/>
      <c r="M28" s="75"/>
    </row>
    <row r="29" spans="1:13" s="64" customFormat="1" ht="42.75">
      <c r="A29" s="152" t="s">
        <v>1128</v>
      </c>
      <c r="B29" s="136" t="s">
        <v>1004</v>
      </c>
      <c r="C29" s="137" t="s">
        <v>1104</v>
      </c>
      <c r="D29" s="138">
        <v>167.8</v>
      </c>
      <c r="E29" s="74"/>
      <c r="F29" s="74">
        <f>D29*E29</f>
        <v>0</v>
      </c>
      <c r="G29" s="75"/>
      <c r="H29" s="75"/>
      <c r="I29" s="75"/>
      <c r="J29" s="75"/>
      <c r="K29" s="75"/>
      <c r="L29" s="75"/>
      <c r="M29" s="75"/>
    </row>
    <row r="30" spans="1:13" s="64" customFormat="1" ht="14.25">
      <c r="A30" s="154"/>
      <c r="B30" s="137"/>
      <c r="C30" s="138"/>
      <c r="D30" s="74"/>
      <c r="E30" s="74"/>
      <c r="F30" s="79"/>
      <c r="G30" s="75"/>
      <c r="H30" s="75"/>
      <c r="I30" s="75"/>
      <c r="J30" s="75"/>
      <c r="K30" s="75"/>
      <c r="L30" s="75"/>
      <c r="M30" s="75"/>
    </row>
    <row r="31" spans="1:13" s="64" customFormat="1" ht="42.75">
      <c r="A31" s="154" t="s">
        <v>1132</v>
      </c>
      <c r="B31" s="137" t="s">
        <v>1005</v>
      </c>
      <c r="C31" s="137" t="s">
        <v>1104</v>
      </c>
      <c r="D31" s="138">
        <v>52.6</v>
      </c>
      <c r="E31" s="74"/>
      <c r="F31" s="74">
        <f>D31*E31</f>
        <v>0</v>
      </c>
      <c r="G31" s="75"/>
      <c r="H31" s="75"/>
      <c r="I31" s="75"/>
      <c r="J31" s="75"/>
      <c r="K31" s="75"/>
      <c r="L31" s="75"/>
      <c r="M31" s="75"/>
    </row>
    <row r="32" spans="1:13" s="64" customFormat="1" ht="14.25">
      <c r="A32" s="154"/>
      <c r="B32" s="137"/>
      <c r="C32" s="138"/>
      <c r="D32" s="74"/>
      <c r="E32" s="74"/>
      <c r="F32" s="79"/>
      <c r="G32" s="75"/>
      <c r="H32" s="75"/>
      <c r="I32" s="75"/>
      <c r="J32" s="75"/>
      <c r="K32" s="75"/>
      <c r="L32" s="75"/>
      <c r="M32" s="75"/>
    </row>
    <row r="33" spans="1:13" s="64" customFormat="1" ht="71.25">
      <c r="A33" s="154" t="s">
        <v>1160</v>
      </c>
      <c r="B33" s="137" t="s">
        <v>1006</v>
      </c>
      <c r="C33" s="138" t="s">
        <v>996</v>
      </c>
      <c r="D33" s="138">
        <v>115.9</v>
      </c>
      <c r="E33" s="74"/>
      <c r="F33" s="74">
        <f>D33*E33</f>
        <v>0</v>
      </c>
      <c r="G33" s="75"/>
      <c r="H33" s="75"/>
      <c r="I33" s="75"/>
      <c r="J33" s="75"/>
      <c r="K33" s="75"/>
      <c r="L33" s="75"/>
      <c r="M33" s="75"/>
    </row>
    <row r="34" spans="1:13" s="64" customFormat="1" ht="14.25">
      <c r="A34" s="154"/>
      <c r="B34" s="137"/>
      <c r="C34" s="138"/>
      <c r="D34" s="74"/>
      <c r="E34" s="74"/>
      <c r="F34" s="79"/>
      <c r="G34" s="75"/>
      <c r="H34" s="75"/>
      <c r="I34" s="75"/>
      <c r="J34" s="75"/>
      <c r="K34" s="75"/>
      <c r="L34" s="75"/>
      <c r="M34" s="75"/>
    </row>
    <row r="35" spans="1:13" s="64" customFormat="1" ht="99.75">
      <c r="A35" s="154" t="s">
        <v>1163</v>
      </c>
      <c r="B35" s="137" t="s">
        <v>1007</v>
      </c>
      <c r="C35" s="138" t="s">
        <v>996</v>
      </c>
      <c r="D35" s="138">
        <v>6</v>
      </c>
      <c r="E35" s="74"/>
      <c r="F35" s="74">
        <f>D35*E35</f>
        <v>0</v>
      </c>
      <c r="G35" s="75"/>
      <c r="H35" s="75"/>
      <c r="I35" s="75"/>
      <c r="J35" s="75"/>
      <c r="K35" s="75"/>
      <c r="L35" s="75"/>
      <c r="M35" s="75"/>
    </row>
    <row r="36" spans="1:13" s="64" customFormat="1" ht="14.25">
      <c r="A36" s="154"/>
      <c r="B36" s="137"/>
      <c r="C36" s="138"/>
      <c r="D36" s="74"/>
      <c r="E36" s="74"/>
      <c r="F36" s="79"/>
      <c r="G36" s="75"/>
      <c r="H36" s="75"/>
      <c r="I36" s="75"/>
      <c r="J36" s="75"/>
      <c r="K36" s="75"/>
      <c r="L36" s="75"/>
      <c r="M36" s="75"/>
    </row>
    <row r="37" spans="1:13" s="64" customFormat="1" ht="99.75">
      <c r="A37" s="154" t="s">
        <v>1167</v>
      </c>
      <c r="B37" s="137" t="s">
        <v>1008</v>
      </c>
      <c r="C37" s="138" t="s">
        <v>996</v>
      </c>
      <c r="D37" s="138">
        <v>3.2</v>
      </c>
      <c r="E37" s="74"/>
      <c r="F37" s="74">
        <f>D37*E37</f>
        <v>0</v>
      </c>
      <c r="G37" s="75"/>
      <c r="H37" s="75"/>
      <c r="I37" s="75"/>
      <c r="J37" s="75"/>
      <c r="K37" s="75"/>
      <c r="L37" s="75"/>
      <c r="M37" s="75"/>
    </row>
    <row r="38" spans="1:13" s="64" customFormat="1" ht="14.25">
      <c r="A38" s="154"/>
      <c r="B38" s="137"/>
      <c r="C38" s="138"/>
      <c r="D38" s="74"/>
      <c r="E38" s="74"/>
      <c r="F38" s="79"/>
      <c r="G38" s="75"/>
      <c r="H38" s="75"/>
      <c r="I38" s="75"/>
      <c r="J38" s="75"/>
      <c r="K38" s="75"/>
      <c r="L38" s="75"/>
      <c r="M38" s="75"/>
    </row>
    <row r="39" spans="1:13" s="64" customFormat="1" ht="99.75">
      <c r="A39" s="154" t="s">
        <v>1171</v>
      </c>
      <c r="B39" s="137" t="s">
        <v>1009</v>
      </c>
      <c r="C39" s="138" t="s">
        <v>996</v>
      </c>
      <c r="D39" s="138">
        <v>12.1</v>
      </c>
      <c r="E39" s="74"/>
      <c r="F39" s="74">
        <f>D39*E39</f>
        <v>0</v>
      </c>
      <c r="G39" s="75"/>
      <c r="H39" s="75"/>
      <c r="I39" s="75"/>
      <c r="J39" s="75"/>
      <c r="K39" s="75"/>
      <c r="L39" s="75"/>
      <c r="M39" s="75"/>
    </row>
    <row r="40" spans="1:13" s="64" customFormat="1" ht="14.25">
      <c r="A40" s="154"/>
      <c r="B40" s="137"/>
      <c r="C40" s="138"/>
      <c r="D40" s="74"/>
      <c r="E40" s="74"/>
      <c r="F40" s="79"/>
      <c r="G40" s="75"/>
      <c r="H40" s="75"/>
      <c r="I40" s="75"/>
      <c r="J40" s="75"/>
      <c r="K40" s="75"/>
      <c r="L40" s="75"/>
      <c r="M40" s="75"/>
    </row>
    <row r="41" spans="1:13" s="64" customFormat="1" ht="71.25">
      <c r="A41" s="154" t="s">
        <v>1234</v>
      </c>
      <c r="B41" s="137" t="s">
        <v>1010</v>
      </c>
      <c r="C41" s="137" t="s">
        <v>1107</v>
      </c>
      <c r="D41" s="138">
        <v>2</v>
      </c>
      <c r="E41" s="74"/>
      <c r="F41" s="74">
        <f>+D41*E41</f>
        <v>0</v>
      </c>
      <c r="G41" s="75"/>
      <c r="H41" s="75"/>
      <c r="I41" s="75"/>
      <c r="J41" s="75"/>
      <c r="K41" s="75"/>
      <c r="L41" s="75"/>
      <c r="M41" s="75"/>
    </row>
    <row r="42" spans="1:13" s="64" customFormat="1" ht="14.25">
      <c r="A42" s="154"/>
      <c r="B42" s="137"/>
      <c r="C42" s="138"/>
      <c r="D42" s="74"/>
      <c r="E42" s="74"/>
      <c r="F42" s="79"/>
      <c r="G42" s="75"/>
      <c r="H42" s="75"/>
      <c r="I42" s="75"/>
      <c r="J42" s="75"/>
      <c r="K42" s="75"/>
      <c r="L42" s="75"/>
      <c r="M42" s="75"/>
    </row>
    <row r="43" spans="1:13" s="64" customFormat="1" ht="57">
      <c r="A43" s="154" t="s">
        <v>1174</v>
      </c>
      <c r="B43" s="137" t="s">
        <v>1011</v>
      </c>
      <c r="C43" s="137" t="s">
        <v>1107</v>
      </c>
      <c r="D43" s="138">
        <v>1</v>
      </c>
      <c r="E43" s="74"/>
      <c r="F43" s="74">
        <f>D43*E43</f>
        <v>0</v>
      </c>
      <c r="G43" s="75"/>
      <c r="H43" s="75"/>
      <c r="I43" s="75"/>
      <c r="J43" s="75"/>
      <c r="K43" s="75"/>
      <c r="L43" s="75"/>
      <c r="M43" s="75"/>
    </row>
    <row r="44" spans="1:13" s="64" customFormat="1" ht="14.25">
      <c r="A44" s="154"/>
      <c r="B44" s="137"/>
      <c r="C44" s="138"/>
      <c r="D44" s="74"/>
      <c r="E44" s="74"/>
      <c r="F44" s="79"/>
      <c r="G44" s="75"/>
      <c r="H44" s="75"/>
      <c r="I44" s="75"/>
      <c r="J44" s="75"/>
      <c r="K44" s="75"/>
      <c r="L44" s="75"/>
      <c r="M44" s="75"/>
    </row>
    <row r="45" spans="1:13" s="64" customFormat="1" ht="57">
      <c r="A45" s="154" t="s">
        <v>1367</v>
      </c>
      <c r="B45" s="137" t="s">
        <v>1012</v>
      </c>
      <c r="C45" s="137" t="s">
        <v>1107</v>
      </c>
      <c r="D45" s="138">
        <v>3</v>
      </c>
      <c r="E45" s="74"/>
      <c r="F45" s="74">
        <f>D45*E45</f>
        <v>0</v>
      </c>
      <c r="G45" s="75"/>
      <c r="H45" s="75"/>
      <c r="I45" s="75"/>
      <c r="J45" s="75"/>
      <c r="K45" s="75"/>
      <c r="L45" s="75"/>
      <c r="M45" s="75"/>
    </row>
    <row r="46" spans="1:13" s="64" customFormat="1" ht="14.25">
      <c r="A46" s="154"/>
      <c r="B46" s="137"/>
      <c r="C46" s="138"/>
      <c r="D46" s="74"/>
      <c r="E46" s="74"/>
      <c r="F46" s="79"/>
      <c r="G46" s="75"/>
      <c r="H46" s="75"/>
      <c r="I46" s="75"/>
      <c r="J46" s="75"/>
      <c r="K46" s="75"/>
      <c r="L46" s="75"/>
      <c r="M46" s="75"/>
    </row>
    <row r="47" spans="1:13" s="64" customFormat="1" ht="57">
      <c r="A47" s="154" t="s">
        <v>1295</v>
      </c>
      <c r="B47" s="137" t="s">
        <v>1013</v>
      </c>
      <c r="C47" s="137" t="s">
        <v>1107</v>
      </c>
      <c r="D47" s="138">
        <v>1</v>
      </c>
      <c r="E47" s="74"/>
      <c r="F47" s="74">
        <f>D47*E47</f>
        <v>0</v>
      </c>
      <c r="G47" s="75"/>
      <c r="H47" s="75"/>
      <c r="I47" s="75"/>
      <c r="J47" s="75"/>
      <c r="K47" s="75"/>
      <c r="L47" s="75"/>
      <c r="M47" s="75"/>
    </row>
    <row r="48" spans="1:13" s="64" customFormat="1" ht="14.25">
      <c r="A48" s="154"/>
      <c r="B48" s="137"/>
      <c r="C48" s="138"/>
      <c r="D48" s="74"/>
      <c r="E48" s="74"/>
      <c r="F48" s="79"/>
      <c r="G48" s="75"/>
      <c r="H48" s="75"/>
      <c r="I48" s="75"/>
      <c r="J48" s="75"/>
      <c r="K48" s="75"/>
      <c r="L48" s="75"/>
      <c r="M48" s="75"/>
    </row>
    <row r="49" spans="1:13" s="64" customFormat="1" ht="42.75">
      <c r="A49" s="154" t="s">
        <v>1298</v>
      </c>
      <c r="B49" s="137" t="s">
        <v>1014</v>
      </c>
      <c r="C49" s="137" t="s">
        <v>1107</v>
      </c>
      <c r="D49" s="138">
        <v>1</v>
      </c>
      <c r="E49" s="74"/>
      <c r="F49" s="74">
        <f>D49*E49</f>
        <v>0</v>
      </c>
      <c r="G49" s="75"/>
      <c r="H49" s="75"/>
      <c r="I49" s="75"/>
      <c r="J49" s="75"/>
      <c r="K49" s="75"/>
      <c r="L49" s="75"/>
      <c r="M49" s="75"/>
    </row>
    <row r="50" spans="1:13" s="64" customFormat="1" ht="14.25">
      <c r="A50" s="154"/>
      <c r="B50" s="137"/>
      <c r="C50" s="138"/>
      <c r="D50" s="74"/>
      <c r="E50" s="74"/>
      <c r="F50" s="79"/>
      <c r="G50" s="75"/>
      <c r="H50" s="75"/>
      <c r="I50" s="75"/>
      <c r="J50" s="75"/>
      <c r="K50" s="75"/>
      <c r="L50" s="75"/>
      <c r="M50" s="75"/>
    </row>
    <row r="51" spans="1:13" s="64" customFormat="1" ht="57">
      <c r="A51" s="154" t="s">
        <v>1300</v>
      </c>
      <c r="B51" s="137" t="s">
        <v>1015</v>
      </c>
      <c r="C51" s="137" t="s">
        <v>1107</v>
      </c>
      <c r="D51" s="138">
        <v>5</v>
      </c>
      <c r="E51" s="74"/>
      <c r="F51" s="74">
        <f>D51*E51</f>
        <v>0</v>
      </c>
      <c r="G51" s="75"/>
      <c r="H51" s="75"/>
      <c r="I51" s="75"/>
      <c r="J51" s="75"/>
      <c r="K51" s="75"/>
      <c r="L51" s="75"/>
      <c r="M51" s="75"/>
    </row>
    <row r="52" spans="1:13" s="64" customFormat="1" ht="14.25">
      <c r="A52" s="154"/>
      <c r="B52" s="137"/>
      <c r="C52" s="138"/>
      <c r="D52" s="74"/>
      <c r="E52" s="74"/>
      <c r="F52" s="79"/>
      <c r="G52" s="75"/>
      <c r="H52" s="75"/>
      <c r="I52" s="75"/>
      <c r="J52" s="75"/>
      <c r="K52" s="75"/>
      <c r="L52" s="75"/>
      <c r="M52" s="75"/>
    </row>
    <row r="53" spans="1:13" s="64" customFormat="1" ht="57">
      <c r="A53" s="154" t="s">
        <v>1306</v>
      </c>
      <c r="B53" s="137" t="s">
        <v>1016</v>
      </c>
      <c r="C53" s="137" t="s">
        <v>1107</v>
      </c>
      <c r="D53" s="138">
        <v>3</v>
      </c>
      <c r="E53" s="74"/>
      <c r="F53" s="74">
        <f>D53*E53</f>
        <v>0</v>
      </c>
      <c r="G53" s="75"/>
      <c r="H53" s="75"/>
      <c r="I53" s="75"/>
      <c r="J53" s="75"/>
      <c r="K53" s="75"/>
      <c r="L53" s="75"/>
      <c r="M53" s="75"/>
    </row>
    <row r="54" spans="1:13" s="64" customFormat="1" ht="14.25">
      <c r="A54" s="154"/>
      <c r="B54" s="137"/>
      <c r="C54" s="138"/>
      <c r="D54" s="74"/>
      <c r="E54" s="74"/>
      <c r="F54" s="79"/>
      <c r="G54" s="75"/>
      <c r="H54" s="75"/>
      <c r="I54" s="75"/>
      <c r="J54" s="75"/>
      <c r="K54" s="75"/>
      <c r="L54" s="75"/>
      <c r="M54" s="75"/>
    </row>
    <row r="55" spans="1:13" s="64" customFormat="1" ht="28.5">
      <c r="A55" s="154" t="s">
        <v>655</v>
      </c>
      <c r="B55" s="137" t="s">
        <v>1017</v>
      </c>
      <c r="C55" s="137" t="s">
        <v>996</v>
      </c>
      <c r="D55" s="138">
        <v>670.5</v>
      </c>
      <c r="E55" s="74"/>
      <c r="F55" s="74">
        <f>D55*E55</f>
        <v>0</v>
      </c>
      <c r="G55" s="75"/>
      <c r="H55" s="75"/>
      <c r="I55" s="75"/>
      <c r="J55" s="75"/>
      <c r="K55" s="75"/>
      <c r="L55" s="75"/>
      <c r="M55" s="75"/>
    </row>
    <row r="56" spans="1:13" s="64" customFormat="1" ht="14.25">
      <c r="A56" s="154"/>
      <c r="B56" s="137"/>
      <c r="C56" s="138"/>
      <c r="D56" s="74"/>
      <c r="E56" s="74"/>
      <c r="F56" s="79"/>
      <c r="G56" s="75"/>
      <c r="H56" s="75"/>
      <c r="I56" s="75"/>
      <c r="J56" s="75"/>
      <c r="K56" s="75"/>
      <c r="L56" s="75"/>
      <c r="M56" s="75"/>
    </row>
    <row r="57" spans="1:13" s="64" customFormat="1" ht="14.25">
      <c r="A57" s="154" t="s">
        <v>656</v>
      </c>
      <c r="B57" s="137" t="s">
        <v>1018</v>
      </c>
      <c r="C57" s="137" t="s">
        <v>1099</v>
      </c>
      <c r="D57" s="138">
        <v>1530</v>
      </c>
      <c r="E57" s="74"/>
      <c r="F57" s="74">
        <f>D57*E57</f>
        <v>0</v>
      </c>
      <c r="G57" s="75"/>
      <c r="H57" s="75"/>
      <c r="I57" s="75"/>
      <c r="J57" s="75"/>
      <c r="K57" s="75"/>
      <c r="L57" s="75"/>
      <c r="M57" s="75"/>
    </row>
    <row r="58" spans="1:13" s="64" customFormat="1" ht="14.25">
      <c r="A58" s="154"/>
      <c r="B58" s="137"/>
      <c r="C58" s="138"/>
      <c r="D58" s="74"/>
      <c r="E58" s="74"/>
      <c r="F58" s="79"/>
      <c r="G58" s="75"/>
      <c r="H58" s="75"/>
      <c r="I58" s="75"/>
      <c r="J58" s="75"/>
      <c r="K58" s="75"/>
      <c r="L58" s="75"/>
      <c r="M58" s="75"/>
    </row>
    <row r="59" spans="1:13" s="64" customFormat="1" ht="14.25">
      <c r="A59" s="154"/>
      <c r="B59"/>
      <c r="C59"/>
      <c r="D59"/>
      <c r="E59"/>
      <c r="F59" s="79"/>
      <c r="G59" s="75"/>
      <c r="H59" s="75"/>
      <c r="I59" s="75"/>
      <c r="J59" s="75"/>
      <c r="K59" s="75"/>
      <c r="L59" s="75"/>
      <c r="M59" s="75"/>
    </row>
    <row r="60" spans="1:13" s="64" customFormat="1" ht="15">
      <c r="A60" s="154"/>
      <c r="B60" s="137"/>
      <c r="C60" s="138"/>
      <c r="D60" s="316" t="s">
        <v>1019</v>
      </c>
      <c r="E60" s="316"/>
      <c r="F60" s="82">
        <f>SUM(F4:F57)</f>
        <v>0</v>
      </c>
      <c r="G60" s="75"/>
      <c r="H60" s="75"/>
      <c r="I60" s="75"/>
      <c r="J60" s="75"/>
      <c r="K60" s="75"/>
      <c r="L60" s="75"/>
      <c r="M60" s="75"/>
    </row>
    <row r="61" spans="1:13" s="64" customFormat="1" ht="14.25">
      <c r="A61" s="154"/>
      <c r="B61" s="137"/>
      <c r="C61" s="138"/>
      <c r="D61"/>
      <c r="E61"/>
      <c r="F61" s="79"/>
      <c r="G61" s="75"/>
      <c r="H61" s="75"/>
      <c r="I61" s="75"/>
      <c r="J61" s="75"/>
      <c r="K61" s="75"/>
      <c r="L61" s="75"/>
      <c r="M61" s="75"/>
    </row>
    <row r="62" spans="1:13" s="64" customFormat="1" ht="14.25">
      <c r="A62" s="154"/>
      <c r="B62" s="137"/>
      <c r="C62" s="138"/>
      <c r="D62" s="74"/>
      <c r="E62" s="74"/>
      <c r="F62" s="79"/>
      <c r="G62" s="75"/>
      <c r="H62" s="75"/>
      <c r="I62" s="75"/>
      <c r="J62" s="75"/>
      <c r="K62" s="75"/>
      <c r="L62" s="75"/>
      <c r="M62" s="75"/>
    </row>
    <row r="63" spans="1:13" s="64" customFormat="1" ht="42.75">
      <c r="A63" s="154" t="s">
        <v>658</v>
      </c>
      <c r="B63" s="137" t="s">
        <v>1020</v>
      </c>
      <c r="C63" s="138"/>
      <c r="D63" s="74"/>
      <c r="E63"/>
      <c r="F63" s="74">
        <f>F60*0.05</f>
        <v>0</v>
      </c>
      <c r="G63" s="75"/>
      <c r="H63" s="75"/>
      <c r="I63" s="75"/>
      <c r="J63" s="75"/>
      <c r="K63" s="75"/>
      <c r="L63" s="75"/>
      <c r="M63" s="75"/>
    </row>
    <row r="64" spans="1:13" s="64" customFormat="1" ht="14.25">
      <c r="A64" s="156"/>
      <c r="B64" s="157"/>
      <c r="C64" s="158"/>
      <c r="D64" s="159"/>
      <c r="E64" s="160"/>
      <c r="F64" s="159"/>
      <c r="G64" s="75"/>
      <c r="H64" s="75"/>
      <c r="I64" s="75"/>
      <c r="J64" s="75"/>
      <c r="K64" s="75"/>
      <c r="L64" s="75"/>
      <c r="M64" s="75"/>
    </row>
    <row r="65" spans="1:13" s="64" customFormat="1" ht="15">
      <c r="A65" s="154"/>
      <c r="B65" s="137"/>
      <c r="C65" s="138"/>
      <c r="D65" s="74"/>
      <c r="E65" s="161"/>
      <c r="F65" s="82">
        <f>SUM(F60,F63)</f>
        <v>0</v>
      </c>
      <c r="G65" s="75"/>
      <c r="H65" s="75"/>
      <c r="I65" s="75"/>
      <c r="J65" s="75"/>
      <c r="K65" s="75"/>
      <c r="L65" s="75"/>
      <c r="M65" s="75"/>
    </row>
    <row r="66" spans="1:13" s="64" customFormat="1" ht="14.25">
      <c r="A66" s="154"/>
      <c r="B66" s="137"/>
      <c r="C66" s="138"/>
      <c r="D66" s="74"/>
      <c r="E66" s="74"/>
      <c r="F66" s="79"/>
      <c r="G66" s="75"/>
      <c r="H66" s="75"/>
      <c r="I66" s="75"/>
      <c r="J66" s="75"/>
      <c r="K66" s="75"/>
      <c r="L66" s="75"/>
      <c r="M66" s="75"/>
    </row>
    <row r="67" spans="1:13" s="64" customFormat="1" ht="14.25">
      <c r="A67" s="154"/>
      <c r="B67" s="137"/>
      <c r="C67" s="138"/>
      <c r="D67"/>
      <c r="E67"/>
      <c r="F67" s="79"/>
      <c r="G67" s="75"/>
      <c r="H67" s="75"/>
      <c r="I67" s="75"/>
      <c r="J67" s="75"/>
      <c r="K67" s="75"/>
      <c r="L67" s="75"/>
      <c r="M67" s="75"/>
    </row>
    <row r="68" spans="1:13" s="64" customFormat="1" ht="12.75">
      <c r="A68" s="162"/>
      <c r="B68" s="163"/>
      <c r="C68" s="164"/>
      <c r="D68" s="164"/>
      <c r="E68" s="75"/>
      <c r="F68" s="79"/>
      <c r="G68" s="75"/>
      <c r="H68" s="75"/>
      <c r="I68" s="75"/>
      <c r="J68" s="75"/>
      <c r="K68" s="75"/>
      <c r="L68" s="75"/>
      <c r="M68" s="75"/>
    </row>
    <row r="69" spans="1:13" s="64" customFormat="1" ht="12.75">
      <c r="A69" s="162"/>
      <c r="B69" s="163"/>
      <c r="C69" s="164"/>
      <c r="D69" s="164"/>
      <c r="E69" s="75"/>
      <c r="F69" s="79"/>
      <c r="G69" s="75"/>
      <c r="H69" s="75"/>
      <c r="I69" s="75"/>
      <c r="J69" s="75"/>
      <c r="K69" s="75"/>
      <c r="L69" s="75"/>
      <c r="M69" s="75"/>
    </row>
    <row r="70" spans="1:13" s="64" customFormat="1" ht="12.75">
      <c r="A70" s="162"/>
      <c r="B70" s="163"/>
      <c r="C70" s="164"/>
      <c r="D70" s="164"/>
      <c r="E70" s="75"/>
      <c r="F70" s="79"/>
      <c r="G70" s="75"/>
      <c r="H70" s="75"/>
      <c r="I70" s="75"/>
      <c r="J70" s="75"/>
      <c r="K70" s="75"/>
      <c r="L70" s="75"/>
      <c r="M70" s="75"/>
    </row>
    <row r="71" spans="1:13" s="64" customFormat="1" ht="12.75">
      <c r="A71" s="162"/>
      <c r="B71" s="163"/>
      <c r="C71" s="164"/>
      <c r="D71" s="164"/>
      <c r="E71" s="75"/>
      <c r="F71" s="79"/>
      <c r="G71" s="75"/>
      <c r="H71" s="75"/>
      <c r="I71" s="75"/>
      <c r="J71" s="75"/>
      <c r="K71" s="75"/>
      <c r="L71" s="75"/>
      <c r="M71" s="75"/>
    </row>
    <row r="72" spans="1:13" s="64" customFormat="1" ht="12.75">
      <c r="A72" s="162"/>
      <c r="B72" s="163"/>
      <c r="C72" s="164"/>
      <c r="D72" s="165"/>
      <c r="E72" s="75"/>
      <c r="F72" s="79"/>
      <c r="G72" s="75"/>
      <c r="H72" s="75"/>
      <c r="I72" s="75"/>
      <c r="J72" s="75"/>
      <c r="K72" s="75"/>
      <c r="L72" s="75"/>
      <c r="M72" s="75"/>
    </row>
    <row r="73" spans="1:13" s="64" customFormat="1" ht="12.75">
      <c r="A73" s="162"/>
      <c r="B73" s="166"/>
      <c r="C73" s="167"/>
      <c r="D73" s="167"/>
      <c r="E73" s="75"/>
      <c r="F73" s="79"/>
      <c r="G73" s="75"/>
      <c r="H73" s="75"/>
      <c r="I73" s="75"/>
      <c r="J73" s="75"/>
      <c r="K73" s="75"/>
      <c r="L73" s="75"/>
      <c r="M73" s="75"/>
    </row>
    <row r="74" spans="1:13" s="64" customFormat="1" ht="12.75">
      <c r="A74" s="162"/>
      <c r="B74" s="163"/>
      <c r="C74" s="164"/>
      <c r="D74" s="164"/>
      <c r="E74" s="75"/>
      <c r="F74" s="79"/>
      <c r="G74" s="75"/>
      <c r="H74" s="75"/>
      <c r="I74" s="75"/>
      <c r="J74" s="75"/>
      <c r="K74" s="75"/>
      <c r="L74" s="75"/>
      <c r="M74" s="75"/>
    </row>
    <row r="75" spans="1:13" s="64" customFormat="1" ht="12.75">
      <c r="A75" s="162"/>
      <c r="B75" s="163"/>
      <c r="C75" s="164"/>
      <c r="D75" s="165"/>
      <c r="E75" s="75"/>
      <c r="F75" s="79"/>
      <c r="G75" s="75"/>
      <c r="H75" s="75"/>
      <c r="I75" s="75"/>
      <c r="J75" s="75"/>
      <c r="K75" s="75"/>
      <c r="L75" s="75"/>
      <c r="M75" s="75"/>
    </row>
    <row r="76" spans="1:13" s="64" customFormat="1" ht="12.75">
      <c r="A76" s="162"/>
      <c r="B76" s="166"/>
      <c r="C76" s="167"/>
      <c r="D76" s="167"/>
      <c r="E76" s="75"/>
      <c r="F76" s="79"/>
      <c r="G76" s="75"/>
      <c r="H76" s="75"/>
      <c r="I76" s="75"/>
      <c r="J76" s="75"/>
      <c r="K76" s="75"/>
      <c r="L76" s="75"/>
      <c r="M76" s="75"/>
    </row>
  </sheetData>
  <mergeCells count="1">
    <mergeCell ref="D60:E60"/>
  </mergeCells>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worksheet>
</file>

<file path=xl/worksheets/sheet7.xml><?xml version="1.0" encoding="utf-8"?>
<worksheet xmlns="http://schemas.openxmlformats.org/spreadsheetml/2006/main" xmlns:r="http://schemas.openxmlformats.org/officeDocument/2006/relationships">
  <dimension ref="A1:M457"/>
  <sheetViews>
    <sheetView view="pageBreakPreview" zoomScaleSheetLayoutView="100" workbookViewId="0" topLeftCell="A100">
      <selection activeCell="G28" sqref="G28"/>
    </sheetView>
  </sheetViews>
  <sheetFormatPr defaultColWidth="9.140625" defaultRowHeight="12.75"/>
  <cols>
    <col min="1" max="1" width="11.57421875" style="26" customWidth="1"/>
    <col min="2" max="2" width="38.28125" style="168" customWidth="1"/>
    <col min="3" max="3" width="6.421875" style="26" customWidth="1"/>
    <col min="4" max="4" width="7.7109375" style="26" customWidth="1"/>
    <col min="5" max="5" width="10.140625" style="46" customWidth="1"/>
    <col min="6" max="6" width="14.00390625" style="47" customWidth="1"/>
    <col min="7" max="16384" width="11.57421875" style="26" customWidth="1"/>
  </cols>
  <sheetData>
    <row r="1" spans="1:6" s="64" customFormat="1" ht="12.75">
      <c r="A1" s="148"/>
      <c r="B1" s="169" t="s">
        <v>1021</v>
      </c>
      <c r="E1" s="63"/>
      <c r="F1" s="170"/>
    </row>
    <row r="2" spans="1:6" s="64" customFormat="1" ht="12.75">
      <c r="A2" s="149" t="s">
        <v>1022</v>
      </c>
      <c r="B2" s="171" t="s">
        <v>1023</v>
      </c>
      <c r="C2" s="151"/>
      <c r="D2" s="151"/>
      <c r="E2" s="63"/>
      <c r="F2" s="170"/>
    </row>
    <row r="3" spans="1:6" s="64" customFormat="1" ht="12.75">
      <c r="A3" s="162"/>
      <c r="B3" s="172"/>
      <c r="C3" s="151"/>
      <c r="D3" s="151"/>
      <c r="E3" s="63"/>
      <c r="F3" s="170"/>
    </row>
    <row r="4" spans="1:6" s="64" customFormat="1" ht="12.75">
      <c r="A4" s="162" t="s">
        <v>1024</v>
      </c>
      <c r="B4" s="172" t="s">
        <v>1025</v>
      </c>
      <c r="C4" s="151"/>
      <c r="D4" s="151"/>
      <c r="E4" s="63"/>
      <c r="F4" s="170"/>
    </row>
    <row r="5" spans="1:6" s="64" customFormat="1" ht="13.5">
      <c r="A5" s="162"/>
      <c r="B5" s="172" t="s">
        <v>1026</v>
      </c>
      <c r="C5" s="151" t="s">
        <v>843</v>
      </c>
      <c r="D5" s="151">
        <v>1</v>
      </c>
      <c r="E5" s="173"/>
      <c r="F5" s="170">
        <f>E5*D5</f>
        <v>0</v>
      </c>
    </row>
    <row r="6" spans="1:6" s="64" customFormat="1" ht="12.75">
      <c r="A6" s="162"/>
      <c r="B6" s="172" t="s">
        <v>1027</v>
      </c>
      <c r="C6" s="151"/>
      <c r="D6" s="151"/>
      <c r="E6" s="63"/>
      <c r="F6" s="170"/>
    </row>
    <row r="7" spans="1:6" s="64" customFormat="1" ht="12.75">
      <c r="A7" s="162"/>
      <c r="B7" s="172" t="s">
        <v>1028</v>
      </c>
      <c r="C7" s="151"/>
      <c r="D7" s="151"/>
      <c r="E7" s="63"/>
      <c r="F7" s="170"/>
    </row>
    <row r="8" spans="1:6" s="64" customFormat="1" ht="12.75">
      <c r="A8" s="162"/>
      <c r="B8" s="172" t="s">
        <v>1029</v>
      </c>
      <c r="C8" s="151"/>
      <c r="D8" s="151"/>
      <c r="E8" s="63"/>
      <c r="F8" s="170"/>
    </row>
    <row r="9" spans="1:6" s="64" customFormat="1" ht="13.5">
      <c r="A9" s="162"/>
      <c r="B9" s="172" t="s">
        <v>1030</v>
      </c>
      <c r="C9" s="151" t="s">
        <v>1031</v>
      </c>
      <c r="D9" s="151">
        <v>1</v>
      </c>
      <c r="E9" s="173"/>
      <c r="F9" s="170">
        <f>E9*D9</f>
        <v>0</v>
      </c>
    </row>
    <row r="10" spans="1:6" s="64" customFormat="1" ht="13.5">
      <c r="A10" s="162"/>
      <c r="B10" s="172" t="s">
        <v>1032</v>
      </c>
      <c r="C10" s="151"/>
      <c r="D10" s="151"/>
      <c r="E10" s="173"/>
      <c r="F10" s="170"/>
    </row>
    <row r="11" spans="1:6" s="64" customFormat="1" ht="13.5">
      <c r="A11" s="162"/>
      <c r="B11" s="172" t="s">
        <v>1033</v>
      </c>
      <c r="C11" s="151" t="s">
        <v>1031</v>
      </c>
      <c r="D11" s="151">
        <v>19</v>
      </c>
      <c r="E11" s="173"/>
      <c r="F11" s="170">
        <f>E11*D11</f>
        <v>0</v>
      </c>
    </row>
    <row r="12" spans="1:6" s="64" customFormat="1" ht="13.5">
      <c r="A12" s="162"/>
      <c r="B12" s="172" t="s">
        <v>1032</v>
      </c>
      <c r="C12" s="151"/>
      <c r="D12" s="151"/>
      <c r="E12" s="173"/>
      <c r="F12" s="170"/>
    </row>
    <row r="13" spans="1:6" s="64" customFormat="1" ht="13.5">
      <c r="A13" s="162"/>
      <c r="B13" s="172" t="s">
        <v>44</v>
      </c>
      <c r="C13" s="151" t="s">
        <v>1031</v>
      </c>
      <c r="D13" s="151">
        <v>12</v>
      </c>
      <c r="E13" s="173"/>
      <c r="F13" s="170">
        <f>E13*D13</f>
        <v>0</v>
      </c>
    </row>
    <row r="14" spans="1:6" s="64" customFormat="1" ht="13.5">
      <c r="A14" s="162"/>
      <c r="B14" s="172" t="s">
        <v>45</v>
      </c>
      <c r="C14" s="151"/>
      <c r="D14" s="151"/>
      <c r="E14" s="173"/>
      <c r="F14" s="170"/>
    </row>
    <row r="15" spans="1:6" s="64" customFormat="1" ht="13.5">
      <c r="A15" s="162"/>
      <c r="B15" s="172" t="s">
        <v>46</v>
      </c>
      <c r="C15" s="151" t="s">
        <v>1031</v>
      </c>
      <c r="D15" s="151">
        <v>1</v>
      </c>
      <c r="E15" s="173"/>
      <c r="F15" s="170">
        <f>E15*D15</f>
        <v>0</v>
      </c>
    </row>
    <row r="16" spans="1:6" s="64" customFormat="1" ht="13.5">
      <c r="A16" s="162"/>
      <c r="B16" s="172" t="s">
        <v>47</v>
      </c>
      <c r="C16" s="151"/>
      <c r="D16" s="151"/>
      <c r="E16" s="173"/>
      <c r="F16" s="170"/>
    </row>
    <row r="17" spans="1:6" s="64" customFormat="1" ht="13.5">
      <c r="A17" s="162"/>
      <c r="B17" s="172" t="s">
        <v>48</v>
      </c>
      <c r="C17" s="151" t="s">
        <v>1031</v>
      </c>
      <c r="D17" s="151">
        <v>1</v>
      </c>
      <c r="E17" s="173"/>
      <c r="F17" s="170">
        <f>E17*D17</f>
        <v>0</v>
      </c>
    </row>
    <row r="18" spans="1:6" s="64" customFormat="1" ht="13.5">
      <c r="A18" s="162"/>
      <c r="B18" s="172" t="s">
        <v>47</v>
      </c>
      <c r="C18" s="151"/>
      <c r="D18" s="151"/>
      <c r="E18" s="173"/>
      <c r="F18" s="170"/>
    </row>
    <row r="19" spans="1:6" s="64" customFormat="1" ht="13.5">
      <c r="A19" s="162"/>
      <c r="B19" s="172" t="s">
        <v>48</v>
      </c>
      <c r="C19" s="151" t="s">
        <v>1031</v>
      </c>
      <c r="D19" s="151">
        <v>3</v>
      </c>
      <c r="E19" s="173"/>
      <c r="F19" s="170">
        <f>E19*D19</f>
        <v>0</v>
      </c>
    </row>
    <row r="20" spans="1:6" s="64" customFormat="1" ht="13.5">
      <c r="A20" s="162"/>
      <c r="B20" s="172" t="s">
        <v>49</v>
      </c>
      <c r="C20" s="151" t="s">
        <v>843</v>
      </c>
      <c r="D20" s="151">
        <v>1</v>
      </c>
      <c r="E20" s="173"/>
      <c r="F20" s="170">
        <f>E20*D20</f>
        <v>0</v>
      </c>
    </row>
    <row r="21" spans="1:6" s="64" customFormat="1" ht="13.5">
      <c r="A21" s="162"/>
      <c r="B21" s="172" t="s">
        <v>50</v>
      </c>
      <c r="C21" s="151" t="s">
        <v>843</v>
      </c>
      <c r="D21" s="151">
        <v>1</v>
      </c>
      <c r="E21" s="173"/>
      <c r="F21" s="170">
        <f>E21*D21</f>
        <v>0</v>
      </c>
    </row>
    <row r="22" spans="1:6" s="64" customFormat="1" ht="13.5">
      <c r="A22" s="162"/>
      <c r="B22" s="172" t="s">
        <v>51</v>
      </c>
      <c r="C22" s="151"/>
      <c r="D22" s="151"/>
      <c r="E22" s="173"/>
      <c r="F22" s="170"/>
    </row>
    <row r="23" spans="1:6" s="64" customFormat="1" ht="13.5">
      <c r="A23" s="162"/>
      <c r="B23" s="172" t="s">
        <v>52</v>
      </c>
      <c r="C23" s="151" t="s">
        <v>843</v>
      </c>
      <c r="D23" s="151">
        <v>1</v>
      </c>
      <c r="E23" s="173"/>
      <c r="F23" s="170">
        <f>E23*D23</f>
        <v>0</v>
      </c>
    </row>
    <row r="24" spans="1:6" s="64" customFormat="1" ht="13.5">
      <c r="A24" s="162"/>
      <c r="B24" s="172" t="s">
        <v>53</v>
      </c>
      <c r="C24" s="151"/>
      <c r="D24" s="151"/>
      <c r="E24" s="173"/>
      <c r="F24" s="170"/>
    </row>
    <row r="25" spans="1:6" s="64" customFormat="1" ht="13.5">
      <c r="A25" s="162"/>
      <c r="B25" s="172" t="s">
        <v>54</v>
      </c>
      <c r="C25" s="151" t="s">
        <v>843</v>
      </c>
      <c r="D25" s="151">
        <v>1</v>
      </c>
      <c r="E25" s="173"/>
      <c r="F25" s="170">
        <f>E25*D25</f>
        <v>0</v>
      </c>
    </row>
    <row r="26" spans="1:6" s="64" customFormat="1" ht="12.75">
      <c r="A26" s="162"/>
      <c r="B26" s="172"/>
      <c r="C26" s="151"/>
      <c r="D26" s="151"/>
      <c r="E26" s="63"/>
      <c r="F26" s="170"/>
    </row>
    <row r="27" spans="1:6" s="64" customFormat="1" ht="12.75">
      <c r="A27" s="162"/>
      <c r="B27" s="172"/>
      <c r="C27" s="151"/>
      <c r="D27" s="151"/>
      <c r="E27" s="63"/>
      <c r="F27" s="170"/>
    </row>
    <row r="28" spans="1:6" s="64" customFormat="1" ht="13.5">
      <c r="A28" s="162"/>
      <c r="B28" s="172"/>
      <c r="C28" s="151" t="s">
        <v>843</v>
      </c>
      <c r="D28" s="151">
        <v>1</v>
      </c>
      <c r="E28" s="174"/>
      <c r="F28" s="170">
        <f>E28*D28</f>
        <v>0</v>
      </c>
    </row>
    <row r="29" spans="1:6" s="64" customFormat="1" ht="12.75">
      <c r="A29" s="162"/>
      <c r="B29" s="172"/>
      <c r="C29" s="151"/>
      <c r="D29" s="151"/>
      <c r="E29" s="63"/>
      <c r="F29" s="170"/>
    </row>
    <row r="30" spans="1:6" s="64" customFormat="1" ht="48">
      <c r="A30" s="162"/>
      <c r="B30" s="163" t="s">
        <v>55</v>
      </c>
      <c r="C30" s="151"/>
      <c r="D30" s="151"/>
      <c r="E30" s="63"/>
      <c r="F30" s="170"/>
    </row>
    <row r="31" spans="1:13" s="64" customFormat="1" ht="12.75">
      <c r="A31" s="26"/>
      <c r="B31" s="26"/>
      <c r="C31" s="164"/>
      <c r="D31" s="164"/>
      <c r="E31" s="79"/>
      <c r="F31" s="170"/>
      <c r="G31" s="75"/>
      <c r="H31" s="75"/>
      <c r="I31" s="75"/>
      <c r="J31" s="75"/>
      <c r="K31" s="75"/>
      <c r="L31" s="75"/>
      <c r="M31" s="75"/>
    </row>
    <row r="32" spans="1:13" s="64" customFormat="1" ht="60">
      <c r="A32" s="162" t="s">
        <v>56</v>
      </c>
      <c r="B32" s="175" t="s">
        <v>57</v>
      </c>
      <c r="C32" s="164" t="s">
        <v>1031</v>
      </c>
      <c r="D32" s="164">
        <v>1</v>
      </c>
      <c r="E32" s="173"/>
      <c r="F32" s="170">
        <f aca="true" t="shared" si="0" ref="F32:F39">E32*D32</f>
        <v>0</v>
      </c>
      <c r="G32" s="75"/>
      <c r="H32" s="75"/>
      <c r="I32" s="75"/>
      <c r="J32" s="75"/>
      <c r="K32" s="75"/>
      <c r="L32" s="75"/>
      <c r="M32" s="75"/>
    </row>
    <row r="33" spans="1:13" s="64" customFormat="1" ht="13.5">
      <c r="A33" s="176"/>
      <c r="B33" s="177" t="s">
        <v>58</v>
      </c>
      <c r="C33" s="164" t="s">
        <v>1031</v>
      </c>
      <c r="D33" s="164">
        <v>1</v>
      </c>
      <c r="E33" s="173"/>
      <c r="F33" s="170">
        <f t="shared" si="0"/>
        <v>0</v>
      </c>
      <c r="G33" s="75"/>
      <c r="H33" s="75"/>
      <c r="I33" s="75"/>
      <c r="J33" s="75"/>
      <c r="K33" s="75"/>
      <c r="L33" s="75"/>
      <c r="M33" s="75"/>
    </row>
    <row r="34" spans="1:13" s="64" customFormat="1" ht="13.5">
      <c r="A34" s="176"/>
      <c r="B34" s="177" t="s">
        <v>59</v>
      </c>
      <c r="C34" s="164" t="s">
        <v>1031</v>
      </c>
      <c r="D34" s="164">
        <v>1</v>
      </c>
      <c r="E34" s="173"/>
      <c r="F34" s="170">
        <f t="shared" si="0"/>
        <v>0</v>
      </c>
      <c r="G34" s="75"/>
      <c r="H34" s="75"/>
      <c r="I34" s="75"/>
      <c r="J34" s="75"/>
      <c r="K34" s="75"/>
      <c r="L34" s="75"/>
      <c r="M34" s="75"/>
    </row>
    <row r="35" spans="1:13" s="64" customFormat="1" ht="13.5">
      <c r="A35" s="176"/>
      <c r="B35" s="177" t="s">
        <v>60</v>
      </c>
      <c r="C35" s="164" t="s">
        <v>1031</v>
      </c>
      <c r="D35" s="164">
        <v>3</v>
      </c>
      <c r="E35" s="173"/>
      <c r="F35" s="170">
        <f t="shared" si="0"/>
        <v>0</v>
      </c>
      <c r="G35" s="75"/>
      <c r="H35" s="75"/>
      <c r="I35" s="75"/>
      <c r="J35" s="75"/>
      <c r="K35" s="75"/>
      <c r="L35" s="75"/>
      <c r="M35" s="75"/>
    </row>
    <row r="36" spans="1:13" s="64" customFormat="1" ht="13.5">
      <c r="A36" s="176"/>
      <c r="B36" s="177" t="s">
        <v>61</v>
      </c>
      <c r="C36" s="164" t="s">
        <v>1031</v>
      </c>
      <c r="D36" s="164">
        <v>3</v>
      </c>
      <c r="E36" s="173"/>
      <c r="F36" s="170">
        <f t="shared" si="0"/>
        <v>0</v>
      </c>
      <c r="G36" s="75"/>
      <c r="H36" s="75"/>
      <c r="I36" s="75"/>
      <c r="J36" s="75"/>
      <c r="K36" s="75"/>
      <c r="L36" s="75"/>
      <c r="M36" s="75"/>
    </row>
    <row r="37" spans="1:13" s="64" customFormat="1" ht="13.5">
      <c r="A37" s="176"/>
      <c r="B37" s="163" t="s">
        <v>62</v>
      </c>
      <c r="C37" s="164" t="s">
        <v>1031</v>
      </c>
      <c r="D37" s="164">
        <v>1</v>
      </c>
      <c r="E37" s="173"/>
      <c r="F37" s="170">
        <f t="shared" si="0"/>
        <v>0</v>
      </c>
      <c r="G37" s="75"/>
      <c r="H37" s="75"/>
      <c r="I37" s="75"/>
      <c r="J37" s="75"/>
      <c r="K37" s="75"/>
      <c r="L37" s="75"/>
      <c r="M37" s="75"/>
    </row>
    <row r="38" spans="1:13" s="64" customFormat="1" ht="13.5">
      <c r="A38" s="176"/>
      <c r="B38" s="177" t="s">
        <v>63</v>
      </c>
      <c r="C38" s="164" t="s">
        <v>1031</v>
      </c>
      <c r="D38" s="164">
        <v>1</v>
      </c>
      <c r="E38" s="173"/>
      <c r="F38" s="170">
        <f t="shared" si="0"/>
        <v>0</v>
      </c>
      <c r="G38" s="75"/>
      <c r="H38" s="75"/>
      <c r="I38" s="75"/>
      <c r="J38" s="75"/>
      <c r="K38" s="75"/>
      <c r="L38" s="75"/>
      <c r="M38" s="75"/>
    </row>
    <row r="39" spans="1:13" s="64" customFormat="1" ht="24">
      <c r="A39" s="176"/>
      <c r="B39" s="177" t="s">
        <v>64</v>
      </c>
      <c r="C39" s="164" t="s">
        <v>843</v>
      </c>
      <c r="D39" s="164">
        <v>1</v>
      </c>
      <c r="E39" s="173"/>
      <c r="F39" s="170">
        <f t="shared" si="0"/>
        <v>0</v>
      </c>
      <c r="G39" s="75"/>
      <c r="H39" s="75"/>
      <c r="I39" s="75"/>
      <c r="J39" s="75"/>
      <c r="K39" s="75"/>
      <c r="L39" s="75"/>
      <c r="M39" s="75"/>
    </row>
    <row r="40" spans="1:13" s="64" customFormat="1" ht="12.75">
      <c r="A40" s="176"/>
      <c r="B40" s="177" t="s">
        <v>65</v>
      </c>
      <c r="C40" s="164"/>
      <c r="D40" s="164"/>
      <c r="E40" s="79"/>
      <c r="F40" s="170"/>
      <c r="G40" s="75"/>
      <c r="H40" s="75"/>
      <c r="I40" s="75"/>
      <c r="J40" s="75"/>
      <c r="K40" s="75"/>
      <c r="L40" s="75"/>
      <c r="M40" s="75"/>
    </row>
    <row r="41" spans="1:13" s="64" customFormat="1" ht="24">
      <c r="A41" s="176"/>
      <c r="B41" s="177" t="s">
        <v>66</v>
      </c>
      <c r="C41" s="164"/>
      <c r="D41" s="164"/>
      <c r="E41" s="79"/>
      <c r="F41" s="170"/>
      <c r="G41" s="75"/>
      <c r="H41" s="75"/>
      <c r="I41" s="75"/>
      <c r="J41" s="75"/>
      <c r="K41" s="75"/>
      <c r="L41" s="75"/>
      <c r="M41" s="75"/>
    </row>
    <row r="42" spans="1:13" s="64" customFormat="1" ht="23.25" customHeight="1">
      <c r="A42" s="176"/>
      <c r="B42" s="317" t="s">
        <v>67</v>
      </c>
      <c r="C42" s="317" t="s">
        <v>1031</v>
      </c>
      <c r="D42" s="317">
        <v>1</v>
      </c>
      <c r="E42" s="79"/>
      <c r="F42" s="170"/>
      <c r="G42" s="75"/>
      <c r="H42" s="75"/>
      <c r="I42" s="75"/>
      <c r="J42" s="75"/>
      <c r="K42" s="75"/>
      <c r="L42" s="75"/>
      <c r="M42" s="75"/>
    </row>
    <row r="43" spans="1:13" s="64" customFormat="1" ht="13.5">
      <c r="A43" s="176"/>
      <c r="B43" s="177" t="s">
        <v>68</v>
      </c>
      <c r="C43" s="164" t="s">
        <v>1031</v>
      </c>
      <c r="D43" s="164">
        <v>1</v>
      </c>
      <c r="E43" s="173"/>
      <c r="F43" s="170">
        <f>E43*D43</f>
        <v>0</v>
      </c>
      <c r="G43" s="75"/>
      <c r="H43" s="75"/>
      <c r="I43" s="75"/>
      <c r="J43" s="75"/>
      <c r="K43" s="75"/>
      <c r="L43" s="75"/>
      <c r="M43" s="75"/>
    </row>
    <row r="44" spans="1:13" s="64" customFormat="1" ht="13.5">
      <c r="A44" s="176"/>
      <c r="B44" s="177" t="s">
        <v>69</v>
      </c>
      <c r="C44" s="164" t="s">
        <v>1031</v>
      </c>
      <c r="D44" s="164">
        <v>1</v>
      </c>
      <c r="E44" s="173"/>
      <c r="F44" s="170">
        <f>E44*D44</f>
        <v>0</v>
      </c>
      <c r="G44" s="75"/>
      <c r="H44" s="75"/>
      <c r="I44" s="75"/>
      <c r="J44" s="75"/>
      <c r="K44" s="75"/>
      <c r="L44" s="75"/>
      <c r="M44" s="75"/>
    </row>
    <row r="45" spans="1:13" s="64" customFormat="1" ht="13.5">
      <c r="A45" s="176"/>
      <c r="B45" s="177" t="s">
        <v>70</v>
      </c>
      <c r="C45" s="164" t="s">
        <v>1031</v>
      </c>
      <c r="D45" s="164">
        <v>1</v>
      </c>
      <c r="E45" s="173"/>
      <c r="F45" s="170">
        <f>E45*D45</f>
        <v>0</v>
      </c>
      <c r="G45" s="75"/>
      <c r="H45" s="75"/>
      <c r="I45" s="75"/>
      <c r="J45" s="75"/>
      <c r="K45" s="75"/>
      <c r="L45" s="75"/>
      <c r="M45" s="75"/>
    </row>
    <row r="46" spans="1:13" s="64" customFormat="1" ht="13.5">
      <c r="A46" s="176"/>
      <c r="B46" s="177" t="s">
        <v>71</v>
      </c>
      <c r="C46" s="164" t="s">
        <v>1031</v>
      </c>
      <c r="D46" s="164">
        <v>1</v>
      </c>
      <c r="E46" s="173"/>
      <c r="F46" s="170">
        <f>E46*D46</f>
        <v>0</v>
      </c>
      <c r="G46" s="75"/>
      <c r="H46" s="75"/>
      <c r="I46" s="75"/>
      <c r="J46" s="75"/>
      <c r="K46" s="75"/>
      <c r="L46" s="75"/>
      <c r="M46" s="75"/>
    </row>
    <row r="47" spans="1:13" s="64" customFormat="1" ht="13.5">
      <c r="A47" s="176"/>
      <c r="B47" s="177" t="s">
        <v>72</v>
      </c>
      <c r="C47" s="164"/>
      <c r="D47" s="164"/>
      <c r="E47" s="173"/>
      <c r="F47" s="170"/>
      <c r="G47" s="75"/>
      <c r="H47" s="75"/>
      <c r="I47" s="75"/>
      <c r="J47" s="75"/>
      <c r="K47" s="75"/>
      <c r="L47" s="75"/>
      <c r="M47" s="75"/>
    </row>
    <row r="48" spans="1:13" s="64" customFormat="1" ht="13.5">
      <c r="A48" s="176"/>
      <c r="B48" s="177" t="s">
        <v>73</v>
      </c>
      <c r="C48" s="164" t="s">
        <v>1031</v>
      </c>
      <c r="D48" s="164">
        <v>1</v>
      </c>
      <c r="E48" s="173"/>
      <c r="F48" s="170">
        <f>E48*D48</f>
        <v>0</v>
      </c>
      <c r="G48" s="75"/>
      <c r="H48" s="75"/>
      <c r="I48" s="75"/>
      <c r="J48" s="75"/>
      <c r="K48" s="75"/>
      <c r="L48" s="75"/>
      <c r="M48" s="75"/>
    </row>
    <row r="49" spans="1:13" s="64" customFormat="1" ht="12.75">
      <c r="A49" s="176"/>
      <c r="B49" s="177"/>
      <c r="C49" s="164"/>
      <c r="D49" s="164"/>
      <c r="E49"/>
      <c r="F49" s="170"/>
      <c r="G49" s="75"/>
      <c r="H49" s="75"/>
      <c r="I49" s="75"/>
      <c r="J49" s="75"/>
      <c r="K49" s="75"/>
      <c r="L49" s="75"/>
      <c r="M49" s="75"/>
    </row>
    <row r="50" spans="1:13" s="64" customFormat="1" ht="13.5">
      <c r="A50" s="176"/>
      <c r="B50" s="177"/>
      <c r="C50" s="164" t="s">
        <v>843</v>
      </c>
      <c r="D50" s="164">
        <v>1</v>
      </c>
      <c r="E50" s="174"/>
      <c r="F50" s="170">
        <f>E50*D50</f>
        <v>0</v>
      </c>
      <c r="G50" s="75"/>
      <c r="H50" s="75"/>
      <c r="I50" s="75"/>
      <c r="J50" s="75"/>
      <c r="K50" s="75"/>
      <c r="L50" s="75"/>
      <c r="M50" s="75"/>
    </row>
    <row r="51" spans="1:13" s="64" customFormat="1" ht="12.75">
      <c r="A51" s="162"/>
      <c r="B51" s="163"/>
      <c r="C51" s="164"/>
      <c r="D51" s="164"/>
      <c r="E51" s="79"/>
      <c r="F51" s="170"/>
      <c r="G51" s="75"/>
      <c r="H51" s="75"/>
      <c r="I51" s="75"/>
      <c r="J51" s="75"/>
      <c r="K51" s="75"/>
      <c r="L51" s="75"/>
      <c r="M51" s="75"/>
    </row>
    <row r="52" spans="1:13" s="64" customFormat="1" ht="24">
      <c r="A52" s="176" t="s">
        <v>74</v>
      </c>
      <c r="B52" s="175" t="s">
        <v>75</v>
      </c>
      <c r="C52" s="164"/>
      <c r="D52" s="164"/>
      <c r="E52" s="79"/>
      <c r="F52" s="170"/>
      <c r="G52" s="75"/>
      <c r="H52" s="75"/>
      <c r="I52" s="75"/>
      <c r="J52" s="75"/>
      <c r="K52" s="75"/>
      <c r="L52" s="75"/>
      <c r="M52" s="75"/>
    </row>
    <row r="53" spans="1:13" s="64" customFormat="1" ht="13.5">
      <c r="A53" s="176"/>
      <c r="B53" s="177" t="s">
        <v>76</v>
      </c>
      <c r="C53" s="164" t="s">
        <v>1031</v>
      </c>
      <c r="D53" s="164">
        <v>1</v>
      </c>
      <c r="E53" s="173"/>
      <c r="F53" s="170">
        <f>E53*D53</f>
        <v>0</v>
      </c>
      <c r="G53" s="75"/>
      <c r="H53" s="75"/>
      <c r="I53" s="75"/>
      <c r="J53" s="75"/>
      <c r="K53" s="75"/>
      <c r="L53" s="75"/>
      <c r="M53" s="75"/>
    </row>
    <row r="54" spans="1:13" s="64" customFormat="1" ht="13.5">
      <c r="A54" s="176"/>
      <c r="B54" s="177" t="s">
        <v>77</v>
      </c>
      <c r="C54" s="164" t="s">
        <v>1031</v>
      </c>
      <c r="D54" s="164">
        <v>3</v>
      </c>
      <c r="E54" s="173"/>
      <c r="F54" s="170">
        <f>E54*D54</f>
        <v>0</v>
      </c>
      <c r="G54" s="75"/>
      <c r="H54" s="75"/>
      <c r="I54" s="75"/>
      <c r="J54" s="75"/>
      <c r="K54" s="75"/>
      <c r="L54" s="75"/>
      <c r="M54" s="75"/>
    </row>
    <row r="55" spans="1:13" s="64" customFormat="1" ht="13.5">
      <c r="A55" s="162"/>
      <c r="B55" s="163" t="s">
        <v>53</v>
      </c>
      <c r="C55" s="164"/>
      <c r="D55" s="164"/>
      <c r="E55" s="173"/>
      <c r="F55" s="170"/>
      <c r="G55" s="75"/>
      <c r="H55" s="75"/>
      <c r="I55" s="75"/>
      <c r="J55" s="75"/>
      <c r="K55" s="75"/>
      <c r="L55" s="75"/>
      <c r="M55" s="75"/>
    </row>
    <row r="56" spans="1:13" s="64" customFormat="1" ht="13.5">
      <c r="A56" s="162"/>
      <c r="B56" s="163" t="s">
        <v>54</v>
      </c>
      <c r="C56" s="164" t="s">
        <v>843</v>
      </c>
      <c r="D56" s="164">
        <v>1</v>
      </c>
      <c r="E56" s="173"/>
      <c r="F56" s="170">
        <f>E56*D56</f>
        <v>0</v>
      </c>
      <c r="G56" s="75"/>
      <c r="H56" s="75"/>
      <c r="I56" s="75"/>
      <c r="J56" s="75"/>
      <c r="K56" s="75"/>
      <c r="L56" s="75"/>
      <c r="M56" s="75"/>
    </row>
    <row r="57" spans="1:13" s="64" customFormat="1" ht="12.75">
      <c r="A57" s="176"/>
      <c r="B57" s="177"/>
      <c r="C57" s="164"/>
      <c r="D57" s="164"/>
      <c r="E57" s="79"/>
      <c r="F57" s="170"/>
      <c r="G57" s="75"/>
      <c r="H57" s="75"/>
      <c r="I57" s="75"/>
      <c r="J57" s="75"/>
      <c r="K57" s="75"/>
      <c r="L57" s="75"/>
      <c r="M57" s="75"/>
    </row>
    <row r="58" spans="1:13" s="64" customFormat="1" ht="12.75">
      <c r="A58" s="176"/>
      <c r="B58" s="177"/>
      <c r="C58" s="164" t="s">
        <v>843</v>
      </c>
      <c r="D58" s="164">
        <v>1</v>
      </c>
      <c r="E58" s="46"/>
      <c r="F58" s="170">
        <f>E58*D58</f>
        <v>0</v>
      </c>
      <c r="G58" s="75"/>
      <c r="H58" s="75"/>
      <c r="I58" s="75"/>
      <c r="J58" s="75"/>
      <c r="K58" s="75"/>
      <c r="L58" s="75"/>
      <c r="M58" s="75"/>
    </row>
    <row r="59" spans="1:13" s="64" customFormat="1" ht="12.75">
      <c r="A59" s="162"/>
      <c r="B59" s="163"/>
      <c r="C59" s="164"/>
      <c r="D59" s="164"/>
      <c r="E59" s="79"/>
      <c r="F59" s="178"/>
      <c r="G59" s="75"/>
      <c r="H59" s="75"/>
      <c r="I59" s="75"/>
      <c r="J59" s="75"/>
      <c r="K59" s="75"/>
      <c r="L59" s="75"/>
      <c r="M59" s="75"/>
    </row>
    <row r="60" spans="1:13" s="64" customFormat="1" ht="12.75">
      <c r="A60" s="162"/>
      <c r="B60" s="163"/>
      <c r="C60" s="164"/>
      <c r="D60" s="164"/>
      <c r="E60" s="79"/>
      <c r="F60" s="178"/>
      <c r="G60" s="75"/>
      <c r="H60" s="75"/>
      <c r="I60" s="75"/>
      <c r="J60" s="75"/>
      <c r="K60" s="75"/>
      <c r="L60" s="75"/>
      <c r="M60" s="75"/>
    </row>
    <row r="61" spans="1:13" s="64" customFormat="1" ht="12.75">
      <c r="A61" s="179" t="s">
        <v>1060</v>
      </c>
      <c r="B61" s="180" t="s">
        <v>1022</v>
      </c>
      <c r="C61" s="181"/>
      <c r="D61" s="181"/>
      <c r="E61" s="79"/>
      <c r="F61" s="178"/>
      <c r="G61" s="75"/>
      <c r="H61" s="75"/>
      <c r="I61" s="75"/>
      <c r="J61" s="75"/>
      <c r="K61" s="75"/>
      <c r="L61" s="75"/>
      <c r="M61" s="75"/>
    </row>
    <row r="62" spans="1:13" s="64" customFormat="1" ht="12.75">
      <c r="A62" s="182"/>
      <c r="B62" s="183"/>
      <c r="C62" s="167"/>
      <c r="D62" s="167"/>
      <c r="E62" s="184"/>
      <c r="F62" s="185">
        <f>SUM(F5:F58)</f>
        <v>0</v>
      </c>
      <c r="G62" s="75"/>
      <c r="H62" s="75"/>
      <c r="I62" s="75"/>
      <c r="J62" s="75"/>
      <c r="K62" s="75"/>
      <c r="L62" s="75"/>
      <c r="M62" s="75"/>
    </row>
    <row r="63" spans="1:13" s="64" customFormat="1" ht="12.75">
      <c r="A63" s="162"/>
      <c r="B63" s="163"/>
      <c r="C63" s="164"/>
      <c r="D63" s="164"/>
      <c r="E63" s="79"/>
      <c r="F63" s="178"/>
      <c r="G63" s="75"/>
      <c r="H63" s="75"/>
      <c r="I63" s="75"/>
      <c r="J63" s="75"/>
      <c r="K63" s="75"/>
      <c r="L63" s="75"/>
      <c r="M63" s="75"/>
    </row>
    <row r="64" spans="1:13" s="64" customFormat="1" ht="12.75">
      <c r="A64" s="149" t="s">
        <v>78</v>
      </c>
      <c r="B64" s="150" t="s">
        <v>79</v>
      </c>
      <c r="C64" s="164"/>
      <c r="D64" s="164"/>
      <c r="E64" s="79"/>
      <c r="F64" s="178"/>
      <c r="G64" s="75"/>
      <c r="H64" s="75"/>
      <c r="I64" s="75"/>
      <c r="J64" s="75"/>
      <c r="K64" s="75"/>
      <c r="L64" s="75"/>
      <c r="M64" s="75"/>
    </row>
    <row r="65" spans="1:13" s="64" customFormat="1" ht="12.75">
      <c r="A65" s="162"/>
      <c r="B65" s="163"/>
      <c r="C65" s="163"/>
      <c r="D65" s="164"/>
      <c r="E65" s="79"/>
      <c r="F65" s="178"/>
      <c r="G65" s="75"/>
      <c r="H65" s="75"/>
      <c r="I65" s="75"/>
      <c r="J65" s="75"/>
      <c r="K65" s="75"/>
      <c r="L65" s="75"/>
      <c r="M65" s="75"/>
    </row>
    <row r="66" spans="1:13" s="64" customFormat="1" ht="12.75">
      <c r="A66" s="162" t="s">
        <v>80</v>
      </c>
      <c r="B66" s="164" t="s">
        <v>81</v>
      </c>
      <c r="C66" s="164"/>
      <c r="D66" s="164"/>
      <c r="E66" s="79"/>
      <c r="F66" s="178"/>
      <c r="G66" s="75"/>
      <c r="H66" s="75"/>
      <c r="I66" s="75"/>
      <c r="J66" s="75"/>
      <c r="K66" s="75"/>
      <c r="L66" s="75"/>
      <c r="M66" s="75"/>
    </row>
    <row r="67" spans="1:13" s="64" customFormat="1" ht="24">
      <c r="A67" s="162"/>
      <c r="B67" s="164" t="s">
        <v>82</v>
      </c>
      <c r="C67" s="164"/>
      <c r="D67" s="164"/>
      <c r="E67" s="79"/>
      <c r="F67" s="178"/>
      <c r="G67" s="75"/>
      <c r="H67" s="75"/>
      <c r="I67" s="75"/>
      <c r="J67" s="75"/>
      <c r="K67" s="75"/>
      <c r="L67" s="75"/>
      <c r="M67" s="75"/>
    </row>
    <row r="68" spans="1:13" s="64" customFormat="1" ht="15.75">
      <c r="A68" s="162"/>
      <c r="B68" s="164" t="s">
        <v>83</v>
      </c>
      <c r="C68" s="164" t="s">
        <v>996</v>
      </c>
      <c r="D68" s="164">
        <v>60</v>
      </c>
      <c r="E68" s="174"/>
      <c r="F68" s="178">
        <f aca="true" t="shared" si="1" ref="F68:F78">E68*D68</f>
        <v>0</v>
      </c>
      <c r="G68" s="75"/>
      <c r="H68" s="75"/>
      <c r="I68" s="75"/>
      <c r="J68" s="75"/>
      <c r="K68" s="75"/>
      <c r="L68" s="75"/>
      <c r="M68" s="75"/>
    </row>
    <row r="69" spans="1:13" s="64" customFormat="1" ht="15.75">
      <c r="A69" s="162"/>
      <c r="B69" s="164" t="s">
        <v>84</v>
      </c>
      <c r="C69" s="164" t="s">
        <v>996</v>
      </c>
      <c r="D69" s="164">
        <v>550</v>
      </c>
      <c r="E69" s="174"/>
      <c r="F69" s="178">
        <f t="shared" si="1"/>
        <v>0</v>
      </c>
      <c r="G69" s="75"/>
      <c r="H69" s="75"/>
      <c r="I69" s="75"/>
      <c r="J69" s="75"/>
      <c r="K69" s="75"/>
      <c r="L69" s="75"/>
      <c r="M69" s="75"/>
    </row>
    <row r="70" spans="1:13" s="64" customFormat="1" ht="15.75">
      <c r="A70" s="162"/>
      <c r="B70" s="164" t="s">
        <v>85</v>
      </c>
      <c r="C70" s="164" t="s">
        <v>996</v>
      </c>
      <c r="D70" s="164">
        <v>150</v>
      </c>
      <c r="E70" s="174"/>
      <c r="F70" s="178">
        <f t="shared" si="1"/>
        <v>0</v>
      </c>
      <c r="G70" s="75"/>
      <c r="H70" s="75"/>
      <c r="I70" s="75"/>
      <c r="J70" s="75"/>
      <c r="K70" s="75"/>
      <c r="L70" s="75"/>
      <c r="M70" s="75"/>
    </row>
    <row r="71" spans="1:13" s="64" customFormat="1" ht="15.75">
      <c r="A71" s="162"/>
      <c r="B71" s="164" t="s">
        <v>86</v>
      </c>
      <c r="C71" s="164" t="s">
        <v>996</v>
      </c>
      <c r="D71" s="164">
        <v>80</v>
      </c>
      <c r="E71" s="174"/>
      <c r="F71" s="178">
        <f t="shared" si="1"/>
        <v>0</v>
      </c>
      <c r="G71" s="75"/>
      <c r="H71" s="75"/>
      <c r="I71" s="75"/>
      <c r="J71" s="75"/>
      <c r="K71" s="75"/>
      <c r="L71" s="75"/>
      <c r="M71" s="75"/>
    </row>
    <row r="72" spans="1:13" s="64" customFormat="1" ht="15.75">
      <c r="A72" s="162"/>
      <c r="B72" s="164" t="s">
        <v>87</v>
      </c>
      <c r="C72" s="164" t="s">
        <v>996</v>
      </c>
      <c r="D72" s="164">
        <v>20</v>
      </c>
      <c r="E72" s="174"/>
      <c r="F72" s="178">
        <f t="shared" si="1"/>
        <v>0</v>
      </c>
      <c r="G72" s="75"/>
      <c r="H72" s="75"/>
      <c r="I72" s="75"/>
      <c r="J72" s="75"/>
      <c r="K72" s="75"/>
      <c r="L72" s="75"/>
      <c r="M72" s="75"/>
    </row>
    <row r="73" spans="1:13" s="64" customFormat="1" ht="15.75">
      <c r="A73" s="162"/>
      <c r="B73" s="164" t="s">
        <v>88</v>
      </c>
      <c r="C73" s="164" t="s">
        <v>996</v>
      </c>
      <c r="D73" s="164">
        <v>380</v>
      </c>
      <c r="E73" s="174"/>
      <c r="F73" s="178">
        <f t="shared" si="1"/>
        <v>0</v>
      </c>
      <c r="G73" s="75"/>
      <c r="H73" s="75"/>
      <c r="I73" s="75"/>
      <c r="J73" s="75"/>
      <c r="K73" s="75"/>
      <c r="L73" s="75"/>
      <c r="M73" s="75"/>
    </row>
    <row r="74" spans="1:13" s="64" customFormat="1" ht="15.75">
      <c r="A74" s="162"/>
      <c r="B74" s="164" t="s">
        <v>89</v>
      </c>
      <c r="C74" s="164" t="s">
        <v>996</v>
      </c>
      <c r="D74" s="164">
        <v>0</v>
      </c>
      <c r="E74" s="174"/>
      <c r="F74" s="178">
        <f t="shared" si="1"/>
        <v>0</v>
      </c>
      <c r="G74" s="75"/>
      <c r="H74" s="75"/>
      <c r="I74" s="75"/>
      <c r="J74" s="75"/>
      <c r="K74" s="75"/>
      <c r="L74" s="75"/>
      <c r="M74" s="75"/>
    </row>
    <row r="75" spans="1:13" s="64" customFormat="1" ht="15.75">
      <c r="A75" s="162"/>
      <c r="B75" s="164" t="s">
        <v>90</v>
      </c>
      <c r="C75" s="164" t="s">
        <v>996</v>
      </c>
      <c r="D75" s="164">
        <v>50</v>
      </c>
      <c r="E75" s="174"/>
      <c r="F75" s="178">
        <f t="shared" si="1"/>
        <v>0</v>
      </c>
      <c r="G75" s="75"/>
      <c r="H75" s="75"/>
      <c r="I75" s="75"/>
      <c r="J75" s="75"/>
      <c r="K75" s="75"/>
      <c r="L75" s="75"/>
      <c r="M75" s="75"/>
    </row>
    <row r="76" spans="1:13" s="64" customFormat="1" ht="15.75">
      <c r="A76" s="162"/>
      <c r="B76" s="164" t="s">
        <v>91</v>
      </c>
      <c r="C76" s="164" t="s">
        <v>996</v>
      </c>
      <c r="D76" s="164">
        <v>150</v>
      </c>
      <c r="E76" s="174"/>
      <c r="F76" s="178">
        <f t="shared" si="1"/>
        <v>0</v>
      </c>
      <c r="G76" s="75"/>
      <c r="H76" s="75"/>
      <c r="I76" s="75"/>
      <c r="J76" s="75"/>
      <c r="K76" s="75"/>
      <c r="L76" s="75"/>
      <c r="M76" s="75"/>
    </row>
    <row r="77" spans="1:13" s="64" customFormat="1" ht="15.75">
      <c r="A77" s="162"/>
      <c r="B77" s="164" t="s">
        <v>92</v>
      </c>
      <c r="C77" s="164" t="s">
        <v>996</v>
      </c>
      <c r="D77" s="164">
        <v>60</v>
      </c>
      <c r="E77" s="174"/>
      <c r="F77" s="178">
        <f t="shared" si="1"/>
        <v>0</v>
      </c>
      <c r="G77" s="75"/>
      <c r="H77" s="75"/>
      <c r="I77" s="75"/>
      <c r="J77" s="75"/>
      <c r="K77" s="75"/>
      <c r="L77" s="75"/>
      <c r="M77" s="75"/>
    </row>
    <row r="78" spans="1:13" s="64" customFormat="1" ht="15.75">
      <c r="A78" s="162"/>
      <c r="B78" s="164" t="s">
        <v>93</v>
      </c>
      <c r="C78" s="164" t="s">
        <v>996</v>
      </c>
      <c r="D78" s="164">
        <v>10</v>
      </c>
      <c r="E78" s="174"/>
      <c r="F78" s="178">
        <f t="shared" si="1"/>
        <v>0</v>
      </c>
      <c r="G78" s="75"/>
      <c r="H78" s="75"/>
      <c r="I78" s="75"/>
      <c r="J78" s="75"/>
      <c r="K78" s="75"/>
      <c r="L78" s="75"/>
      <c r="M78" s="75"/>
    </row>
    <row r="79" spans="1:13" s="64" customFormat="1" ht="12.75">
      <c r="A79" s="162"/>
      <c r="B79" s="163"/>
      <c r="C79" s="163"/>
      <c r="D79" s="164"/>
      <c r="E79" s="79"/>
      <c r="F79" s="178"/>
      <c r="G79" s="75"/>
      <c r="H79" s="75"/>
      <c r="I79" s="75"/>
      <c r="J79" s="75"/>
      <c r="K79" s="75"/>
      <c r="L79" s="75"/>
      <c r="M79" s="75"/>
    </row>
    <row r="80" spans="1:13" s="64" customFormat="1" ht="24">
      <c r="A80" s="162" t="s">
        <v>94</v>
      </c>
      <c r="B80" s="163" t="s">
        <v>95</v>
      </c>
      <c r="C80" s="163"/>
      <c r="D80" s="164"/>
      <c r="E80" s="79"/>
      <c r="F80" s="178"/>
      <c r="G80" s="75"/>
      <c r="H80" s="75"/>
      <c r="I80" s="75"/>
      <c r="J80" s="75"/>
      <c r="K80" s="75"/>
      <c r="L80" s="75"/>
      <c r="M80" s="75"/>
    </row>
    <row r="81" spans="1:13" s="64" customFormat="1" ht="12.75">
      <c r="A81" s="162"/>
      <c r="B81" s="163" t="s">
        <v>96</v>
      </c>
      <c r="C81" s="163"/>
      <c r="D81" s="164"/>
      <c r="E81" s="79"/>
      <c r="F81" s="178"/>
      <c r="G81" s="75"/>
      <c r="H81" s="75"/>
      <c r="I81" s="75"/>
      <c r="J81" s="75"/>
      <c r="K81" s="75"/>
      <c r="L81" s="75"/>
      <c r="M81" s="75"/>
    </row>
    <row r="82" spans="1:13" s="64" customFormat="1" ht="13.5">
      <c r="A82" s="162"/>
      <c r="B82" s="164" t="s">
        <v>97</v>
      </c>
      <c r="C82" s="164"/>
      <c r="D82" s="164"/>
      <c r="E82" s="79"/>
      <c r="F82" s="178"/>
      <c r="G82" s="75"/>
      <c r="H82" s="75"/>
      <c r="I82" s="75"/>
      <c r="J82" s="75"/>
      <c r="K82" s="75"/>
      <c r="L82" s="75"/>
      <c r="M82" s="75"/>
    </row>
    <row r="83" spans="1:13" s="64" customFormat="1" ht="13.5">
      <c r="A83" s="162"/>
      <c r="B83" s="164"/>
      <c r="C83" s="164" t="s">
        <v>996</v>
      </c>
      <c r="D83" s="164">
        <v>992</v>
      </c>
      <c r="E83" s="174"/>
      <c r="F83" s="178">
        <f>E83*D83</f>
        <v>0</v>
      </c>
      <c r="G83" s="75"/>
      <c r="H83" s="75"/>
      <c r="I83" s="75"/>
      <c r="J83" s="75"/>
      <c r="K83" s="75"/>
      <c r="L83" s="75"/>
      <c r="M83" s="75"/>
    </row>
    <row r="84" spans="1:13" s="64" customFormat="1" ht="13.5">
      <c r="A84" s="162"/>
      <c r="B84" s="164" t="s">
        <v>98</v>
      </c>
      <c r="C84" s="164"/>
      <c r="D84" s="164"/>
      <c r="E84" s="174"/>
      <c r="F84" s="178"/>
      <c r="G84" s="75"/>
      <c r="H84" s="75"/>
      <c r="I84" s="75"/>
      <c r="J84" s="75"/>
      <c r="K84" s="75"/>
      <c r="L84" s="75"/>
      <c r="M84" s="75"/>
    </row>
    <row r="85" spans="1:13" s="64" customFormat="1" ht="13.5">
      <c r="A85" s="162"/>
      <c r="B85" s="164"/>
      <c r="C85" s="164" t="s">
        <v>996</v>
      </c>
      <c r="D85" s="164">
        <v>400</v>
      </c>
      <c r="E85" s="174"/>
      <c r="F85" s="178">
        <f>E85*D85</f>
        <v>0</v>
      </c>
      <c r="G85" s="75"/>
      <c r="H85" s="75"/>
      <c r="I85" s="75"/>
      <c r="J85" s="75"/>
      <c r="K85" s="75"/>
      <c r="L85" s="75"/>
      <c r="M85" s="75"/>
    </row>
    <row r="86" spans="1:13" s="64" customFormat="1" ht="13.5">
      <c r="A86" s="162"/>
      <c r="B86" s="164" t="s">
        <v>99</v>
      </c>
      <c r="C86" s="164"/>
      <c r="D86" s="164"/>
      <c r="E86" s="174"/>
      <c r="F86" s="178"/>
      <c r="G86" s="75"/>
      <c r="H86" s="75"/>
      <c r="I86" s="75"/>
      <c r="J86" s="75"/>
      <c r="K86" s="75"/>
      <c r="L86" s="75"/>
      <c r="M86" s="75"/>
    </row>
    <row r="87" spans="1:13" s="64" customFormat="1" ht="13.5">
      <c r="A87" s="162"/>
      <c r="B87" s="164"/>
      <c r="C87" s="164" t="s">
        <v>996</v>
      </c>
      <c r="D87" s="164">
        <v>20</v>
      </c>
      <c r="E87" s="174"/>
      <c r="F87" s="178">
        <f>E87*D87</f>
        <v>0</v>
      </c>
      <c r="G87" s="75"/>
      <c r="H87" s="75"/>
      <c r="I87" s="75"/>
      <c r="J87" s="75"/>
      <c r="K87" s="75"/>
      <c r="L87" s="75"/>
      <c r="M87" s="75"/>
    </row>
    <row r="88" spans="1:13" s="64" customFormat="1" ht="13.5">
      <c r="A88" s="162"/>
      <c r="B88" s="164"/>
      <c r="C88" s="164"/>
      <c r="D88" s="164"/>
      <c r="E88" s="174"/>
      <c r="F88" s="178"/>
      <c r="G88" s="75"/>
      <c r="H88" s="75"/>
      <c r="I88" s="75"/>
      <c r="J88" s="75"/>
      <c r="K88" s="75"/>
      <c r="L88" s="75"/>
      <c r="M88" s="75"/>
    </row>
    <row r="89" spans="1:13" s="64" customFormat="1" ht="13.5">
      <c r="A89" s="162" t="s">
        <v>100</v>
      </c>
      <c r="B89" s="163" t="s">
        <v>101</v>
      </c>
      <c r="C89" s="164"/>
      <c r="D89" s="164"/>
      <c r="E89" s="174"/>
      <c r="F89" s="178"/>
      <c r="G89" s="75"/>
      <c r="H89" s="75"/>
      <c r="I89" s="75"/>
      <c r="J89" s="75"/>
      <c r="K89" s="75"/>
      <c r="L89" s="75"/>
      <c r="M89" s="75"/>
    </row>
    <row r="90" spans="1:13" s="64" customFormat="1" ht="13.5">
      <c r="A90" s="162"/>
      <c r="B90" s="164" t="s">
        <v>102</v>
      </c>
      <c r="C90" s="164" t="s">
        <v>1031</v>
      </c>
      <c r="D90" s="186">
        <v>10</v>
      </c>
      <c r="E90" s="174"/>
      <c r="F90" s="178">
        <f>E90*D90</f>
        <v>0</v>
      </c>
      <c r="G90" s="75"/>
      <c r="H90" s="75"/>
      <c r="I90" s="75"/>
      <c r="J90" s="75"/>
      <c r="K90" s="75"/>
      <c r="L90" s="75"/>
      <c r="M90" s="75"/>
    </row>
    <row r="91" spans="1:13" s="64" customFormat="1" ht="13.5">
      <c r="A91" s="162"/>
      <c r="B91" s="164" t="s">
        <v>103</v>
      </c>
      <c r="C91" s="164" t="s">
        <v>1031</v>
      </c>
      <c r="D91" s="164">
        <v>5</v>
      </c>
      <c r="E91" s="174"/>
      <c r="F91" s="178">
        <f>E91*D91</f>
        <v>0</v>
      </c>
      <c r="G91" s="75"/>
      <c r="H91" s="75"/>
      <c r="I91" s="75"/>
      <c r="J91" s="75"/>
      <c r="K91" s="75"/>
      <c r="L91" s="75"/>
      <c r="M91" s="75"/>
    </row>
    <row r="92" spans="1:13" s="64" customFormat="1" ht="13.5">
      <c r="A92" s="162"/>
      <c r="B92" s="164" t="s">
        <v>104</v>
      </c>
      <c r="C92" s="164" t="s">
        <v>1031</v>
      </c>
      <c r="D92" s="164">
        <v>20</v>
      </c>
      <c r="E92" s="174"/>
      <c r="F92" s="178">
        <f>E92*D92</f>
        <v>0</v>
      </c>
      <c r="G92" s="75"/>
      <c r="H92" s="75"/>
      <c r="I92" s="75"/>
      <c r="J92" s="75"/>
      <c r="K92" s="75"/>
      <c r="L92" s="75"/>
      <c r="M92" s="75"/>
    </row>
    <row r="93" spans="1:13" s="64" customFormat="1" ht="12.75">
      <c r="A93" s="162"/>
      <c r="B93" s="164">
        <v>0</v>
      </c>
      <c r="C93" s="164"/>
      <c r="D93" s="164"/>
      <c r="E93" s="46"/>
      <c r="F93" s="178"/>
      <c r="G93" s="75"/>
      <c r="H93" s="75"/>
      <c r="I93" s="75"/>
      <c r="J93" s="75"/>
      <c r="K93" s="75"/>
      <c r="L93" s="75"/>
      <c r="M93" s="75"/>
    </row>
    <row r="94" spans="1:13" s="64" customFormat="1" ht="24">
      <c r="A94" s="162" t="s">
        <v>105</v>
      </c>
      <c r="B94" s="163" t="s">
        <v>106</v>
      </c>
      <c r="C94" s="164"/>
      <c r="D94" s="164"/>
      <c r="E94" s="46"/>
      <c r="F94" s="178"/>
      <c r="G94" s="75"/>
      <c r="H94" s="75"/>
      <c r="I94" s="75"/>
      <c r="J94" s="75"/>
      <c r="K94" s="75"/>
      <c r="L94" s="75"/>
      <c r="M94" s="75"/>
    </row>
    <row r="95" spans="1:13" s="64" customFormat="1" ht="12.75">
      <c r="A95" s="162"/>
      <c r="B95" s="163" t="s">
        <v>107</v>
      </c>
      <c r="C95" s="164"/>
      <c r="D95" s="164"/>
      <c r="E95" s="46"/>
      <c r="F95" s="178"/>
      <c r="G95" s="75"/>
      <c r="H95" s="75"/>
      <c r="I95" s="75"/>
      <c r="J95" s="75"/>
      <c r="K95" s="75"/>
      <c r="L95" s="75"/>
      <c r="M95" s="75"/>
    </row>
    <row r="96" spans="1:13" s="64" customFormat="1" ht="13.5">
      <c r="A96" s="162"/>
      <c r="B96" s="164" t="s">
        <v>108</v>
      </c>
      <c r="C96" s="164" t="s">
        <v>996</v>
      </c>
      <c r="D96" s="164">
        <v>30</v>
      </c>
      <c r="E96" s="174"/>
      <c r="F96" s="178">
        <f>E96*D96</f>
        <v>0</v>
      </c>
      <c r="G96" s="75"/>
      <c r="H96" s="75"/>
      <c r="I96" s="75"/>
      <c r="J96" s="75"/>
      <c r="K96" s="75"/>
      <c r="L96" s="75"/>
      <c r="M96" s="75"/>
    </row>
    <row r="97" spans="1:13" s="64" customFormat="1" ht="13.5">
      <c r="A97" s="162"/>
      <c r="B97" s="164" t="s">
        <v>109</v>
      </c>
      <c r="C97" s="164" t="s">
        <v>996</v>
      </c>
      <c r="D97" s="164">
        <v>20</v>
      </c>
      <c r="E97" s="174"/>
      <c r="F97" s="178">
        <f>E97*D97</f>
        <v>0</v>
      </c>
      <c r="G97" s="75"/>
      <c r="H97" s="75"/>
      <c r="I97" s="75"/>
      <c r="J97" s="75"/>
      <c r="K97" s="75"/>
      <c r="L97" s="75"/>
      <c r="M97" s="75"/>
    </row>
    <row r="98" spans="1:13" s="64" customFormat="1" ht="13.5">
      <c r="A98" s="162"/>
      <c r="B98" s="164" t="s">
        <v>110</v>
      </c>
      <c r="C98" s="164" t="s">
        <v>996</v>
      </c>
      <c r="D98" s="164">
        <v>40</v>
      </c>
      <c r="E98" s="174"/>
      <c r="F98" s="178">
        <f>E98*D98</f>
        <v>0</v>
      </c>
      <c r="G98" s="75"/>
      <c r="H98" s="75"/>
      <c r="I98" s="75"/>
      <c r="J98" s="75"/>
      <c r="K98" s="75"/>
      <c r="L98" s="75"/>
      <c r="M98" s="75"/>
    </row>
    <row r="99" spans="1:13" s="64" customFormat="1" ht="13.5">
      <c r="A99" s="162"/>
      <c r="B99" s="164"/>
      <c r="C99" s="164"/>
      <c r="D99" s="164"/>
      <c r="E99" s="174"/>
      <c r="F99" s="178"/>
      <c r="G99" s="75"/>
      <c r="H99" s="75"/>
      <c r="I99" s="75"/>
      <c r="J99" s="75"/>
      <c r="K99" s="75"/>
      <c r="L99" s="75"/>
      <c r="M99" s="75"/>
    </row>
    <row r="100" spans="1:13" s="64" customFormat="1" ht="24">
      <c r="A100" s="162" t="s">
        <v>111</v>
      </c>
      <c r="B100" s="163" t="s">
        <v>112</v>
      </c>
      <c r="C100" s="164"/>
      <c r="D100" s="164"/>
      <c r="E100" s="174"/>
      <c r="F100" s="178"/>
      <c r="G100" s="75"/>
      <c r="H100" s="75"/>
      <c r="I100" s="75"/>
      <c r="J100" s="75"/>
      <c r="K100" s="75"/>
      <c r="L100" s="75"/>
      <c r="M100" s="75"/>
    </row>
    <row r="101" spans="1:13" s="64" customFormat="1" ht="13.5">
      <c r="A101" s="162"/>
      <c r="B101" s="163" t="s">
        <v>113</v>
      </c>
      <c r="C101" s="164"/>
      <c r="D101" s="164"/>
      <c r="E101" s="174"/>
      <c r="F101" s="178"/>
      <c r="G101" s="75"/>
      <c r="H101" s="75"/>
      <c r="I101" s="75"/>
      <c r="J101" s="75"/>
      <c r="K101" s="75"/>
      <c r="L101" s="75"/>
      <c r="M101" s="75"/>
    </row>
    <row r="102" spans="1:13" s="64" customFormat="1" ht="13.5">
      <c r="A102" s="162"/>
      <c r="B102" s="164" t="s">
        <v>114</v>
      </c>
      <c r="C102" s="164" t="s">
        <v>1031</v>
      </c>
      <c r="D102" s="164">
        <v>15</v>
      </c>
      <c r="E102" s="174"/>
      <c r="F102" s="178">
        <f>E102*D102</f>
        <v>0</v>
      </c>
      <c r="G102" s="75"/>
      <c r="H102" s="75"/>
      <c r="I102" s="75"/>
      <c r="J102" s="75"/>
      <c r="K102" s="75"/>
      <c r="L102" s="75"/>
      <c r="M102" s="75"/>
    </row>
    <row r="103" spans="1:13" s="64" customFormat="1" ht="13.5">
      <c r="A103" s="162"/>
      <c r="B103" s="164" t="s">
        <v>115</v>
      </c>
      <c r="C103" s="164" t="s">
        <v>1031</v>
      </c>
      <c r="D103" s="164">
        <v>0</v>
      </c>
      <c r="E103" s="174"/>
      <c r="F103" s="178">
        <f>E103*D103</f>
        <v>0</v>
      </c>
      <c r="G103" s="75"/>
      <c r="H103" s="75"/>
      <c r="I103" s="75"/>
      <c r="J103" s="75"/>
      <c r="K103" s="75"/>
      <c r="L103" s="75"/>
      <c r="M103" s="75"/>
    </row>
    <row r="104" spans="1:13" s="64" customFormat="1" ht="13.5">
      <c r="A104" s="162"/>
      <c r="B104" s="164"/>
      <c r="C104" s="164"/>
      <c r="D104" s="164"/>
      <c r="E104" s="174"/>
      <c r="F104" s="178"/>
      <c r="G104" s="75"/>
      <c r="H104" s="75"/>
      <c r="I104" s="75"/>
      <c r="J104" s="75"/>
      <c r="K104" s="75"/>
      <c r="L104" s="75"/>
      <c r="M104" s="75"/>
    </row>
    <row r="105" spans="1:13" s="64" customFormat="1" ht="24">
      <c r="A105" s="162" t="s">
        <v>116</v>
      </c>
      <c r="B105" s="163" t="s">
        <v>117</v>
      </c>
      <c r="C105" s="164"/>
      <c r="D105" s="164"/>
      <c r="E105" s="174"/>
      <c r="F105" s="178"/>
      <c r="G105" s="75"/>
      <c r="H105" s="75"/>
      <c r="I105" s="75"/>
      <c r="J105" s="75"/>
      <c r="K105" s="75"/>
      <c r="L105" s="75"/>
      <c r="M105" s="75"/>
    </row>
    <row r="106" spans="1:13" s="64" customFormat="1" ht="13.5">
      <c r="A106" s="162"/>
      <c r="B106" s="163" t="s">
        <v>118</v>
      </c>
      <c r="C106" s="164"/>
      <c r="D106" s="164"/>
      <c r="E106" s="174"/>
      <c r="F106" s="178"/>
      <c r="G106" s="75"/>
      <c r="H106" s="75"/>
      <c r="I106" s="75"/>
      <c r="J106" s="75"/>
      <c r="K106" s="75"/>
      <c r="L106" s="75"/>
      <c r="M106" s="75"/>
    </row>
    <row r="107" spans="1:13" s="64" customFormat="1" ht="13.5">
      <c r="A107" s="162"/>
      <c r="B107" s="164"/>
      <c r="C107" s="164" t="s">
        <v>1099</v>
      </c>
      <c r="D107" s="164">
        <v>0.5</v>
      </c>
      <c r="E107" s="174"/>
      <c r="F107" s="178">
        <f>E107*D107</f>
        <v>0</v>
      </c>
      <c r="G107" s="75"/>
      <c r="H107" s="75"/>
      <c r="I107" s="75"/>
      <c r="J107" s="75"/>
      <c r="K107" s="75"/>
      <c r="L107" s="75"/>
      <c r="M107" s="75"/>
    </row>
    <row r="108" spans="1:13" s="64" customFormat="1" ht="12.75">
      <c r="A108" s="162"/>
      <c r="B108" s="164"/>
      <c r="C108" s="164"/>
      <c r="D108" s="164"/>
      <c r="E108" s="79"/>
      <c r="F108" s="178"/>
      <c r="G108" s="75"/>
      <c r="H108" s="75"/>
      <c r="I108" s="75"/>
      <c r="J108" s="75"/>
      <c r="K108" s="75"/>
      <c r="L108" s="75"/>
      <c r="M108" s="75"/>
    </row>
    <row r="109" spans="1:13" s="64" customFormat="1" ht="12.75">
      <c r="A109" s="162"/>
      <c r="B109" s="164"/>
      <c r="C109" s="164"/>
      <c r="D109" s="164"/>
      <c r="E109" s="79"/>
      <c r="F109" s="178"/>
      <c r="G109" s="75"/>
      <c r="H109" s="75"/>
      <c r="I109" s="75"/>
      <c r="J109" s="75"/>
      <c r="K109" s="75"/>
      <c r="L109" s="75"/>
      <c r="M109" s="75"/>
    </row>
    <row r="110" spans="1:13" s="64" customFormat="1" ht="12.75">
      <c r="A110" s="179" t="s">
        <v>1060</v>
      </c>
      <c r="B110" s="180" t="s">
        <v>78</v>
      </c>
      <c r="C110" s="181"/>
      <c r="D110" s="181"/>
      <c r="E110" s="79"/>
      <c r="F110" s="178"/>
      <c r="G110" s="75"/>
      <c r="H110" s="75"/>
      <c r="I110" s="75"/>
      <c r="J110" s="75"/>
      <c r="K110" s="75"/>
      <c r="L110" s="75"/>
      <c r="M110" s="75"/>
    </row>
    <row r="111" spans="1:13" s="64" customFormat="1" ht="12.75">
      <c r="A111" s="162"/>
      <c r="B111" s="164"/>
      <c r="C111" s="164"/>
      <c r="D111" s="164"/>
      <c r="E111" s="184"/>
      <c r="F111" s="185">
        <f>SUM(F68:F107)</f>
        <v>0</v>
      </c>
      <c r="G111" s="75"/>
      <c r="H111" s="75"/>
      <c r="I111" s="75"/>
      <c r="J111" s="75"/>
      <c r="K111" s="75"/>
      <c r="L111" s="75"/>
      <c r="M111" s="75"/>
    </row>
    <row r="112" spans="1:13" s="64" customFormat="1" ht="12.75">
      <c r="A112" s="162"/>
      <c r="B112" s="164"/>
      <c r="C112" s="164"/>
      <c r="D112" s="164"/>
      <c r="E112" s="184"/>
      <c r="F112" s="185"/>
      <c r="G112" s="75"/>
      <c r="H112" s="75"/>
      <c r="I112" s="75"/>
      <c r="J112" s="75"/>
      <c r="K112" s="75"/>
      <c r="L112" s="75"/>
      <c r="M112" s="75"/>
    </row>
    <row r="113" spans="1:13" s="64" customFormat="1" ht="12.75">
      <c r="A113" s="149" t="s">
        <v>119</v>
      </c>
      <c r="B113" s="164" t="s">
        <v>120</v>
      </c>
      <c r="C113" s="164"/>
      <c r="D113" s="164"/>
      <c r="E113" s="79"/>
      <c r="F113" s="178"/>
      <c r="G113" s="75"/>
      <c r="H113" s="75"/>
      <c r="I113" s="75"/>
      <c r="J113" s="75"/>
      <c r="K113" s="75"/>
      <c r="L113" s="75"/>
      <c r="M113" s="75"/>
    </row>
    <row r="114" spans="1:13" s="64" customFormat="1" ht="12.75">
      <c r="A114" s="162"/>
      <c r="B114" s="164"/>
      <c r="C114" s="164"/>
      <c r="D114" s="164"/>
      <c r="E114" s="79"/>
      <c r="F114" s="178"/>
      <c r="G114" s="75"/>
      <c r="H114" s="75"/>
      <c r="I114" s="75"/>
      <c r="J114" s="75"/>
      <c r="K114" s="75"/>
      <c r="L114" s="75"/>
      <c r="M114" s="75"/>
    </row>
    <row r="115" spans="1:13" s="64" customFormat="1" ht="12.75">
      <c r="A115" s="162" t="s">
        <v>121</v>
      </c>
      <c r="B115" s="164" t="s">
        <v>122</v>
      </c>
      <c r="C115" s="164"/>
      <c r="D115" s="164"/>
      <c r="E115" s="79"/>
      <c r="F115" s="178"/>
      <c r="G115" s="75"/>
      <c r="H115" s="75"/>
      <c r="I115" s="75"/>
      <c r="J115" s="75"/>
      <c r="K115" s="75"/>
      <c r="L115" s="75"/>
      <c r="M115" s="75"/>
    </row>
    <row r="116" spans="1:13" s="64" customFormat="1" ht="24">
      <c r="A116" s="162"/>
      <c r="B116" s="164" t="s">
        <v>123</v>
      </c>
      <c r="C116" s="164"/>
      <c r="D116" s="164"/>
      <c r="E116" s="79"/>
      <c r="F116" s="178"/>
      <c r="G116" s="75"/>
      <c r="H116" s="75"/>
      <c r="I116" s="75"/>
      <c r="J116" s="75"/>
      <c r="K116" s="75"/>
      <c r="L116" s="75"/>
      <c r="M116" s="75"/>
    </row>
    <row r="117" spans="1:13" s="64" customFormat="1" ht="12.75">
      <c r="A117" s="162"/>
      <c r="B117" s="164" t="s">
        <v>124</v>
      </c>
      <c r="C117" s="164"/>
      <c r="D117" s="164"/>
      <c r="E117" s="79"/>
      <c r="F117" s="178"/>
      <c r="G117" s="75"/>
      <c r="H117" s="75"/>
      <c r="I117" s="75"/>
      <c r="J117" s="75"/>
      <c r="K117" s="75"/>
      <c r="L117" s="75"/>
      <c r="M117" s="75"/>
    </row>
    <row r="118" spans="1:13" s="64" customFormat="1" ht="12.75">
      <c r="A118" s="162"/>
      <c r="B118" s="164"/>
      <c r="C118" s="164"/>
      <c r="D118" s="164"/>
      <c r="E118" s="79"/>
      <c r="F118" s="178"/>
      <c r="G118" s="75"/>
      <c r="H118" s="75"/>
      <c r="I118" s="75"/>
      <c r="J118" s="75"/>
      <c r="K118" s="75"/>
      <c r="L118" s="75"/>
      <c r="M118" s="75"/>
    </row>
    <row r="119" spans="1:13" s="64" customFormat="1" ht="24">
      <c r="A119" s="162" t="s">
        <v>125</v>
      </c>
      <c r="B119" s="164" t="s">
        <v>126</v>
      </c>
      <c r="C119" s="164"/>
      <c r="D119" s="164"/>
      <c r="E119" s="79"/>
      <c r="F119" s="178"/>
      <c r="G119" s="75"/>
      <c r="H119" s="75"/>
      <c r="I119" s="75"/>
      <c r="J119" s="75"/>
      <c r="K119" s="75"/>
      <c r="L119" s="75"/>
      <c r="M119" s="75"/>
    </row>
    <row r="120" spans="1:13" s="64" customFormat="1" ht="12.75">
      <c r="A120" s="162"/>
      <c r="B120" s="164" t="s">
        <v>127</v>
      </c>
      <c r="C120" s="164"/>
      <c r="D120" s="164"/>
      <c r="E120" s="79"/>
      <c r="F120" s="178"/>
      <c r="G120" s="75"/>
      <c r="H120" s="75"/>
      <c r="I120" s="75"/>
      <c r="J120" s="75"/>
      <c r="K120" s="75"/>
      <c r="L120" s="75"/>
      <c r="M120" s="75"/>
    </row>
    <row r="121" spans="1:13" s="64" customFormat="1" ht="13.5">
      <c r="A121" s="162"/>
      <c r="B121" s="163" t="s">
        <v>128</v>
      </c>
      <c r="C121" s="164" t="s">
        <v>1031</v>
      </c>
      <c r="D121" s="186">
        <v>20</v>
      </c>
      <c r="E121" s="187"/>
      <c r="F121" s="178">
        <f>E121*D121</f>
        <v>0</v>
      </c>
      <c r="G121" s="75"/>
      <c r="H121" s="75"/>
      <c r="I121" s="75"/>
      <c r="J121" s="75"/>
      <c r="K121" s="75"/>
      <c r="L121" s="75"/>
      <c r="M121" s="75"/>
    </row>
    <row r="122" spans="1:13" s="64" customFormat="1" ht="13.5">
      <c r="A122" s="162"/>
      <c r="B122" s="163"/>
      <c r="C122" s="164"/>
      <c r="D122" s="186"/>
      <c r="E122" s="187"/>
      <c r="F122" s="178"/>
      <c r="G122" s="75"/>
      <c r="H122" s="75"/>
      <c r="I122" s="75"/>
      <c r="J122" s="75"/>
      <c r="K122" s="75"/>
      <c r="L122" s="75"/>
      <c r="M122" s="75"/>
    </row>
    <row r="123" spans="1:13" s="64" customFormat="1" ht="24">
      <c r="A123" s="162" t="s">
        <v>129</v>
      </c>
      <c r="B123" s="164" t="s">
        <v>130</v>
      </c>
      <c r="C123" s="164"/>
      <c r="D123" s="164"/>
      <c r="E123" s="187"/>
      <c r="F123" s="178"/>
      <c r="G123" s="75"/>
      <c r="H123" s="75"/>
      <c r="I123" s="75"/>
      <c r="J123" s="75"/>
      <c r="K123" s="75"/>
      <c r="L123" s="75"/>
      <c r="M123" s="75"/>
    </row>
    <row r="124" spans="1:13" s="64" customFormat="1" ht="13.5">
      <c r="A124" s="162"/>
      <c r="B124" s="164" t="s">
        <v>128</v>
      </c>
      <c r="C124" s="164"/>
      <c r="D124" s="164"/>
      <c r="E124" s="187"/>
      <c r="F124" s="178"/>
      <c r="G124" s="75"/>
      <c r="H124" s="75"/>
      <c r="I124" s="75"/>
      <c r="J124" s="75"/>
      <c r="K124" s="75"/>
      <c r="L124" s="75"/>
      <c r="M124" s="75"/>
    </row>
    <row r="125" spans="1:13" s="64" customFormat="1" ht="13.5">
      <c r="A125" s="162"/>
      <c r="B125" s="163"/>
      <c r="C125" s="164" t="s">
        <v>1031</v>
      </c>
      <c r="D125" s="186">
        <v>24</v>
      </c>
      <c r="E125" s="187"/>
      <c r="F125" s="178">
        <f>E125*D125</f>
        <v>0</v>
      </c>
      <c r="G125" s="75"/>
      <c r="H125" s="75"/>
      <c r="I125" s="75"/>
      <c r="J125" s="75"/>
      <c r="K125" s="75"/>
      <c r="L125" s="75"/>
      <c r="M125" s="75"/>
    </row>
    <row r="126" spans="1:13" s="64" customFormat="1" ht="13.5">
      <c r="A126" s="162"/>
      <c r="B126" s="163"/>
      <c r="C126" s="164"/>
      <c r="D126" s="186"/>
      <c r="E126" s="187"/>
      <c r="F126" s="178"/>
      <c r="G126" s="75"/>
      <c r="H126" s="75"/>
      <c r="I126" s="75"/>
      <c r="J126" s="75"/>
      <c r="K126" s="75"/>
      <c r="L126" s="75"/>
      <c r="M126" s="75"/>
    </row>
    <row r="127" spans="1:13" s="64" customFormat="1" ht="13.5">
      <c r="A127" s="162" t="s">
        <v>131</v>
      </c>
      <c r="B127" s="164" t="s">
        <v>132</v>
      </c>
      <c r="C127" s="164"/>
      <c r="D127" s="164"/>
      <c r="E127" s="187"/>
      <c r="F127" s="178"/>
      <c r="G127" s="75"/>
      <c r="H127" s="75"/>
      <c r="I127" s="75"/>
      <c r="J127" s="75"/>
      <c r="K127" s="75"/>
      <c r="L127" s="75"/>
      <c r="M127" s="75"/>
    </row>
    <row r="128" spans="1:13" s="64" customFormat="1" ht="13.5">
      <c r="A128" s="162"/>
      <c r="B128" s="164" t="s">
        <v>133</v>
      </c>
      <c r="C128" s="164"/>
      <c r="D128" s="164"/>
      <c r="E128" s="187"/>
      <c r="F128" s="178"/>
      <c r="G128" s="75"/>
      <c r="H128" s="75"/>
      <c r="I128" s="75"/>
      <c r="J128" s="75"/>
      <c r="K128" s="75"/>
      <c r="L128" s="75"/>
      <c r="M128" s="75"/>
    </row>
    <row r="129" spans="1:13" s="64" customFormat="1" ht="13.5">
      <c r="A129" s="162"/>
      <c r="B129" s="163"/>
      <c r="C129" s="164" t="s">
        <v>1031</v>
      </c>
      <c r="D129" s="186">
        <v>4</v>
      </c>
      <c r="E129" s="187"/>
      <c r="F129" s="178">
        <f>E129*D129</f>
        <v>0</v>
      </c>
      <c r="G129" s="75"/>
      <c r="H129" s="75"/>
      <c r="I129" s="75"/>
      <c r="J129" s="75"/>
      <c r="K129" s="75"/>
      <c r="L129" s="75"/>
      <c r="M129" s="75"/>
    </row>
    <row r="130" spans="1:13" s="64" customFormat="1" ht="13.5">
      <c r="A130" s="162"/>
      <c r="B130" s="163"/>
      <c r="C130" s="164"/>
      <c r="D130" s="186"/>
      <c r="E130" s="187"/>
      <c r="F130" s="178"/>
      <c r="G130" s="75"/>
      <c r="H130" s="75"/>
      <c r="I130" s="75"/>
      <c r="J130" s="75"/>
      <c r="K130" s="75"/>
      <c r="L130" s="75"/>
      <c r="M130" s="75"/>
    </row>
    <row r="131" spans="1:13" s="64" customFormat="1" ht="24">
      <c r="A131" s="162" t="s">
        <v>134</v>
      </c>
      <c r="B131" s="164" t="s">
        <v>135</v>
      </c>
      <c r="C131" s="164"/>
      <c r="D131" s="164"/>
      <c r="E131" s="187"/>
      <c r="F131" s="178"/>
      <c r="G131" s="75"/>
      <c r="H131" s="75"/>
      <c r="I131" s="75"/>
      <c r="J131" s="75"/>
      <c r="K131" s="75"/>
      <c r="L131" s="75"/>
      <c r="M131" s="75"/>
    </row>
    <row r="132" spans="1:13" s="64" customFormat="1" ht="13.5">
      <c r="A132" s="162"/>
      <c r="B132" s="164" t="s">
        <v>136</v>
      </c>
      <c r="C132" s="164"/>
      <c r="D132" s="164"/>
      <c r="E132" s="187"/>
      <c r="F132" s="178"/>
      <c r="G132" s="75"/>
      <c r="H132" s="75"/>
      <c r="I132" s="75"/>
      <c r="J132" s="75"/>
      <c r="K132" s="75"/>
      <c r="L132" s="75"/>
      <c r="M132" s="75"/>
    </row>
    <row r="133" spans="1:13" s="64" customFormat="1" ht="13.5">
      <c r="A133" s="162"/>
      <c r="B133" s="163"/>
      <c r="C133" s="164" t="s">
        <v>1031</v>
      </c>
      <c r="D133" s="186">
        <v>20</v>
      </c>
      <c r="E133" s="187"/>
      <c r="F133" s="178">
        <f>E133*D133</f>
        <v>0</v>
      </c>
      <c r="G133" s="75"/>
      <c r="H133" s="75"/>
      <c r="I133" s="75"/>
      <c r="J133" s="75"/>
      <c r="K133" s="75"/>
      <c r="L133" s="75"/>
      <c r="M133" s="75"/>
    </row>
    <row r="134" spans="1:13" s="64" customFormat="1" ht="13.5">
      <c r="A134" s="162"/>
      <c r="B134" s="163"/>
      <c r="C134" s="164"/>
      <c r="D134" s="186"/>
      <c r="E134" s="187"/>
      <c r="F134" s="178"/>
      <c r="G134" s="75"/>
      <c r="H134" s="75"/>
      <c r="I134" s="75"/>
      <c r="J134" s="75"/>
      <c r="K134" s="75"/>
      <c r="L134" s="75"/>
      <c r="M134" s="75"/>
    </row>
    <row r="135" spans="1:13" s="64" customFormat="1" ht="13.5">
      <c r="A135" s="162" t="s">
        <v>137</v>
      </c>
      <c r="B135" s="164" t="s">
        <v>138</v>
      </c>
      <c r="C135" s="164"/>
      <c r="D135" s="164"/>
      <c r="E135" s="187"/>
      <c r="F135" s="178"/>
      <c r="G135" s="75"/>
      <c r="H135" s="75"/>
      <c r="I135" s="75"/>
      <c r="J135" s="75"/>
      <c r="K135" s="75"/>
      <c r="L135" s="75"/>
      <c r="M135" s="75"/>
    </row>
    <row r="136" spans="1:13" s="64" customFormat="1" ht="13.5">
      <c r="A136" s="162"/>
      <c r="B136" s="163"/>
      <c r="C136" s="164" t="s">
        <v>1031</v>
      </c>
      <c r="D136" s="164">
        <v>6</v>
      </c>
      <c r="E136" s="187"/>
      <c r="F136" s="178">
        <f>E136*D136</f>
        <v>0</v>
      </c>
      <c r="G136" s="75"/>
      <c r="H136" s="75"/>
      <c r="I136" s="75"/>
      <c r="J136" s="75"/>
      <c r="K136" s="75"/>
      <c r="L136" s="75"/>
      <c r="M136" s="75"/>
    </row>
    <row r="137" spans="1:13" s="64" customFormat="1" ht="12.75">
      <c r="A137" s="162"/>
      <c r="B137" s="163"/>
      <c r="C137" s="164"/>
      <c r="D137" s="186"/>
      <c r="E137" s="46"/>
      <c r="F137" s="178"/>
      <c r="G137" s="75"/>
      <c r="H137" s="75"/>
      <c r="I137" s="75"/>
      <c r="J137" s="75"/>
      <c r="K137" s="75"/>
      <c r="L137" s="75"/>
      <c r="M137" s="75"/>
    </row>
    <row r="138" spans="1:13" s="64" customFormat="1" ht="24">
      <c r="A138" s="162" t="s">
        <v>139</v>
      </c>
      <c r="B138" s="164" t="s">
        <v>140</v>
      </c>
      <c r="C138" s="164"/>
      <c r="D138" s="164"/>
      <c r="E138" s="46"/>
      <c r="F138" s="178"/>
      <c r="G138" s="75"/>
      <c r="H138" s="75"/>
      <c r="I138" s="75"/>
      <c r="J138" s="75"/>
      <c r="K138" s="75"/>
      <c r="L138" s="75"/>
      <c r="M138" s="75"/>
    </row>
    <row r="139" spans="1:13" s="64" customFormat="1" ht="12.75">
      <c r="A139" s="162"/>
      <c r="B139" s="164" t="s">
        <v>141</v>
      </c>
      <c r="C139" s="164"/>
      <c r="D139" s="164"/>
      <c r="E139" s="46"/>
      <c r="F139" s="178"/>
      <c r="G139" s="75"/>
      <c r="H139" s="75"/>
      <c r="I139" s="75"/>
      <c r="J139" s="75"/>
      <c r="K139" s="75"/>
      <c r="L139" s="75"/>
      <c r="M139" s="75"/>
    </row>
    <row r="140" spans="1:13" s="64" customFormat="1" ht="13.5">
      <c r="A140" s="162"/>
      <c r="B140" s="163" t="s">
        <v>142</v>
      </c>
      <c r="C140" s="164" t="s">
        <v>1031</v>
      </c>
      <c r="D140" s="186">
        <v>1</v>
      </c>
      <c r="E140" s="187"/>
      <c r="F140" s="178">
        <f>E140*D140</f>
        <v>0</v>
      </c>
      <c r="G140" s="75"/>
      <c r="H140" s="75"/>
      <c r="I140" s="75"/>
      <c r="J140" s="75"/>
      <c r="K140" s="75"/>
      <c r="L140" s="75"/>
      <c r="M140" s="75"/>
    </row>
    <row r="141" spans="1:13" s="64" customFormat="1" ht="13.5">
      <c r="A141" s="162"/>
      <c r="B141" s="163"/>
      <c r="C141" s="164"/>
      <c r="D141" s="186"/>
      <c r="E141" s="187"/>
      <c r="F141" s="178"/>
      <c r="G141" s="75"/>
      <c r="H141" s="75"/>
      <c r="I141" s="75"/>
      <c r="J141" s="75"/>
      <c r="K141" s="75"/>
      <c r="L141" s="75"/>
      <c r="M141" s="75"/>
    </row>
    <row r="142" spans="1:13" s="64" customFormat="1" ht="24">
      <c r="A142" s="162" t="s">
        <v>143</v>
      </c>
      <c r="B142" s="163" t="s">
        <v>144</v>
      </c>
      <c r="C142" s="164"/>
      <c r="D142" s="186"/>
      <c r="E142" s="187"/>
      <c r="F142" s="178"/>
      <c r="G142" s="75"/>
      <c r="H142" s="75"/>
      <c r="I142" s="75"/>
      <c r="J142" s="75"/>
      <c r="K142" s="75"/>
      <c r="L142" s="75"/>
      <c r="M142" s="75"/>
    </row>
    <row r="143" spans="1:13" s="64" customFormat="1" ht="13.5">
      <c r="A143" s="162"/>
      <c r="B143" s="164" t="s">
        <v>145</v>
      </c>
      <c r="C143" s="164" t="s">
        <v>1031</v>
      </c>
      <c r="D143" s="186">
        <v>18</v>
      </c>
      <c r="E143" s="174"/>
      <c r="F143" s="178">
        <f>E143*D143</f>
        <v>0</v>
      </c>
      <c r="G143" s="75"/>
      <c r="H143" s="75"/>
      <c r="I143" s="75"/>
      <c r="J143" s="75"/>
      <c r="K143" s="75"/>
      <c r="L143" s="75"/>
      <c r="M143" s="75"/>
    </row>
    <row r="144" spans="1:13" s="64" customFormat="1" ht="12.75">
      <c r="A144" s="162"/>
      <c r="B144" s="164"/>
      <c r="C144" s="164"/>
      <c r="D144" s="164"/>
      <c r="E144" s="79"/>
      <c r="F144" s="178"/>
      <c r="G144" s="75"/>
      <c r="H144" s="75"/>
      <c r="I144" s="75"/>
      <c r="J144" s="75"/>
      <c r="K144" s="75"/>
      <c r="L144" s="75"/>
      <c r="M144" s="75"/>
    </row>
    <row r="145" spans="1:13" s="64" customFormat="1" ht="12.75">
      <c r="A145" s="162"/>
      <c r="B145" s="164"/>
      <c r="C145" s="164"/>
      <c r="D145" s="186"/>
      <c r="E145" s="79"/>
      <c r="F145" s="178"/>
      <c r="G145" s="75"/>
      <c r="H145" s="75"/>
      <c r="I145" s="75"/>
      <c r="J145" s="75"/>
      <c r="K145" s="75"/>
      <c r="L145" s="75"/>
      <c r="M145" s="75"/>
    </row>
    <row r="146" spans="1:13" s="64" customFormat="1" ht="12.75">
      <c r="A146" s="179" t="s">
        <v>1060</v>
      </c>
      <c r="B146" s="180" t="s">
        <v>119</v>
      </c>
      <c r="C146" s="181"/>
      <c r="D146" s="181"/>
      <c r="E146" s="79"/>
      <c r="F146" s="178"/>
      <c r="G146" s="75"/>
      <c r="H146" s="75"/>
      <c r="I146" s="75"/>
      <c r="J146" s="75"/>
      <c r="K146" s="75"/>
      <c r="L146" s="75"/>
      <c r="M146" s="75"/>
    </row>
    <row r="147" spans="1:13" s="64" customFormat="1" ht="12.75">
      <c r="A147" s="162"/>
      <c r="B147" s="163"/>
      <c r="C147" s="164"/>
      <c r="D147" s="165"/>
      <c r="E147" s="184"/>
      <c r="F147" s="185">
        <f>SUM(F121:F143)</f>
        <v>0</v>
      </c>
      <c r="G147" s="75"/>
      <c r="H147" s="75"/>
      <c r="I147" s="75"/>
      <c r="J147" s="75"/>
      <c r="K147" s="75"/>
      <c r="L147" s="75"/>
      <c r="M147" s="75"/>
    </row>
    <row r="148" spans="1:13" s="64" customFormat="1" ht="12.75">
      <c r="A148" s="162"/>
      <c r="B148" s="163"/>
      <c r="C148" s="164"/>
      <c r="D148" s="165"/>
      <c r="E148" s="184"/>
      <c r="F148" s="185"/>
      <c r="G148" s="75"/>
      <c r="H148" s="75"/>
      <c r="I148" s="75"/>
      <c r="J148" s="75"/>
      <c r="K148" s="75"/>
      <c r="L148" s="75"/>
      <c r="M148" s="75"/>
    </row>
    <row r="149" spans="1:13" s="64" customFormat="1" ht="12.75">
      <c r="A149" s="149" t="s">
        <v>146</v>
      </c>
      <c r="B149" s="150" t="s">
        <v>147</v>
      </c>
      <c r="C149" s="164"/>
      <c r="D149" s="164"/>
      <c r="E149" s="79"/>
      <c r="F149" s="178"/>
      <c r="G149" s="75"/>
      <c r="H149" s="75"/>
      <c r="I149" s="75"/>
      <c r="J149" s="75"/>
      <c r="K149" s="75"/>
      <c r="L149" s="75"/>
      <c r="M149" s="75"/>
    </row>
    <row r="150" spans="1:13" s="64" customFormat="1" ht="12.75">
      <c r="A150" s="182"/>
      <c r="B150" s="163"/>
      <c r="C150" s="167"/>
      <c r="D150" s="167"/>
      <c r="E150" s="79"/>
      <c r="F150" s="178"/>
      <c r="G150" s="75"/>
      <c r="H150" s="75"/>
      <c r="I150" s="75"/>
      <c r="J150" s="75"/>
      <c r="K150" s="75"/>
      <c r="L150" s="75"/>
      <c r="M150" s="75"/>
    </row>
    <row r="151" spans="1:13" s="64" customFormat="1" ht="12.75">
      <c r="A151" s="162"/>
      <c r="B151" s="163"/>
      <c r="C151" s="164"/>
      <c r="D151" s="164"/>
      <c r="E151" s="79"/>
      <c r="F151" s="178"/>
      <c r="G151" s="75"/>
      <c r="H151" s="75"/>
      <c r="I151" s="75"/>
      <c r="J151" s="75"/>
      <c r="K151" s="75"/>
      <c r="L151" s="75"/>
      <c r="M151" s="75"/>
    </row>
    <row r="152" spans="1:13" s="64" customFormat="1" ht="12.75">
      <c r="A152" s="162" t="s">
        <v>148</v>
      </c>
      <c r="B152" s="163" t="s">
        <v>149</v>
      </c>
      <c r="C152" s="164"/>
      <c r="D152" s="164"/>
      <c r="E152" s="79"/>
      <c r="F152" s="178"/>
      <c r="G152" s="75"/>
      <c r="H152" s="75"/>
      <c r="I152" s="75"/>
      <c r="J152" s="75"/>
      <c r="K152" s="75"/>
      <c r="L152" s="75"/>
      <c r="M152" s="75"/>
    </row>
    <row r="153" spans="1:13" s="64" customFormat="1" ht="12.75">
      <c r="A153" s="162"/>
      <c r="B153" s="163" t="s">
        <v>150</v>
      </c>
      <c r="C153" s="164"/>
      <c r="D153" s="164"/>
      <c r="E153" s="79"/>
      <c r="F153" s="178"/>
      <c r="G153" s="75"/>
      <c r="H153" s="75"/>
      <c r="I153" s="75"/>
      <c r="J153" s="75"/>
      <c r="K153" s="75"/>
      <c r="L153" s="75"/>
      <c r="M153" s="75"/>
    </row>
    <row r="154" spans="1:13" s="64" customFormat="1" ht="13.5">
      <c r="A154" s="162"/>
      <c r="B154" s="163"/>
      <c r="C154" s="164" t="s">
        <v>1031</v>
      </c>
      <c r="D154" s="164">
        <v>32</v>
      </c>
      <c r="E154" s="187"/>
      <c r="F154" s="178">
        <f>E154*D154</f>
        <v>0</v>
      </c>
      <c r="G154" s="75"/>
      <c r="H154" s="75"/>
      <c r="I154" s="75"/>
      <c r="J154" s="75"/>
      <c r="K154" s="75"/>
      <c r="L154" s="75"/>
      <c r="M154" s="75"/>
    </row>
    <row r="155" spans="1:13" s="64" customFormat="1" ht="13.5">
      <c r="A155" s="162"/>
      <c r="B155" s="163"/>
      <c r="C155" s="164"/>
      <c r="D155" s="164"/>
      <c r="E155" s="187"/>
      <c r="F155" s="178"/>
      <c r="G155" s="75"/>
      <c r="H155" s="75"/>
      <c r="I155" s="75"/>
      <c r="J155" s="75"/>
      <c r="K155" s="75"/>
      <c r="L155" s="75"/>
      <c r="M155" s="75"/>
    </row>
    <row r="156" spans="1:13" s="64" customFormat="1" ht="13.5">
      <c r="A156" s="162" t="s">
        <v>151</v>
      </c>
      <c r="B156" s="163" t="s">
        <v>149</v>
      </c>
      <c r="C156" s="164"/>
      <c r="D156" s="164"/>
      <c r="E156" s="187"/>
      <c r="F156" s="178"/>
      <c r="G156" s="75"/>
      <c r="H156" s="75"/>
      <c r="I156" s="75"/>
      <c r="J156" s="75"/>
      <c r="K156" s="75"/>
      <c r="L156" s="75"/>
      <c r="M156" s="75"/>
    </row>
    <row r="157" spans="1:13" s="64" customFormat="1" ht="24">
      <c r="A157" s="162"/>
      <c r="B157" s="163" t="s">
        <v>152</v>
      </c>
      <c r="C157" s="164"/>
      <c r="D157" s="164"/>
      <c r="E157" s="187"/>
      <c r="F157" s="178"/>
      <c r="G157" s="75"/>
      <c r="H157" s="75"/>
      <c r="I157" s="75"/>
      <c r="J157" s="75"/>
      <c r="K157" s="75"/>
      <c r="L157" s="75"/>
      <c r="M157" s="75"/>
    </row>
    <row r="158" spans="1:13" s="64" customFormat="1" ht="13.5">
      <c r="A158" s="162"/>
      <c r="B158" s="163"/>
      <c r="C158" s="164" t="s">
        <v>1031</v>
      </c>
      <c r="D158" s="164">
        <v>2</v>
      </c>
      <c r="E158" s="187"/>
      <c r="F158" s="178">
        <f>E158*D158</f>
        <v>0</v>
      </c>
      <c r="G158" s="75"/>
      <c r="H158" s="75"/>
      <c r="I158" s="75"/>
      <c r="J158" s="75"/>
      <c r="K158" s="75"/>
      <c r="L158" s="75"/>
      <c r="M158" s="75"/>
    </row>
    <row r="159" spans="1:13" s="64" customFormat="1" ht="13.5">
      <c r="A159" s="162"/>
      <c r="B159" s="163"/>
      <c r="C159" s="164"/>
      <c r="D159" s="164"/>
      <c r="E159" s="187"/>
      <c r="F159" s="178"/>
      <c r="G159" s="75"/>
      <c r="H159" s="75"/>
      <c r="I159" s="75"/>
      <c r="J159" s="75"/>
      <c r="K159" s="75"/>
      <c r="L159" s="75"/>
      <c r="M159" s="75"/>
    </row>
    <row r="160" spans="1:13" s="64" customFormat="1" ht="13.5">
      <c r="A160" s="162" t="s">
        <v>153</v>
      </c>
      <c r="B160" s="163" t="s">
        <v>154</v>
      </c>
      <c r="C160" s="164"/>
      <c r="D160" s="164"/>
      <c r="E160" s="187"/>
      <c r="F160" s="178"/>
      <c r="G160" s="75"/>
      <c r="H160" s="75"/>
      <c r="I160" s="75"/>
      <c r="J160" s="75"/>
      <c r="K160" s="75"/>
      <c r="L160" s="75"/>
      <c r="M160" s="75"/>
    </row>
    <row r="161" spans="1:13" s="64" customFormat="1" ht="13.5">
      <c r="A161" s="162"/>
      <c r="B161" s="163" t="s">
        <v>155</v>
      </c>
      <c r="C161" s="164"/>
      <c r="D161" s="164"/>
      <c r="E161" s="187"/>
      <c r="F161" s="178"/>
      <c r="G161" s="75"/>
      <c r="H161" s="75"/>
      <c r="I161" s="75"/>
      <c r="J161" s="75"/>
      <c r="K161" s="75"/>
      <c r="L161" s="75"/>
      <c r="M161" s="75"/>
    </row>
    <row r="162" spans="1:13" s="64" customFormat="1" ht="13.5">
      <c r="A162" s="162"/>
      <c r="B162" s="163"/>
      <c r="C162" s="164" t="s">
        <v>1031</v>
      </c>
      <c r="D162" s="164">
        <v>0</v>
      </c>
      <c r="E162" s="187"/>
      <c r="F162" s="178">
        <f>E162*D162</f>
        <v>0</v>
      </c>
      <c r="G162" s="75"/>
      <c r="H162" s="75"/>
      <c r="I162" s="75"/>
      <c r="J162" s="75"/>
      <c r="K162" s="75"/>
      <c r="L162" s="75"/>
      <c r="M162" s="75"/>
    </row>
    <row r="163" spans="1:13" s="64" customFormat="1" ht="13.5">
      <c r="A163" s="162"/>
      <c r="B163" s="163"/>
      <c r="C163" s="164"/>
      <c r="D163" s="164"/>
      <c r="E163" s="187"/>
      <c r="F163" s="178"/>
      <c r="G163" s="75"/>
      <c r="H163" s="75"/>
      <c r="I163" s="75"/>
      <c r="J163" s="75"/>
      <c r="K163" s="75"/>
      <c r="L163" s="75"/>
      <c r="M163" s="75"/>
    </row>
    <row r="164" spans="1:13" s="64" customFormat="1" ht="13.5">
      <c r="A164" s="162" t="s">
        <v>156</v>
      </c>
      <c r="B164" s="163" t="s">
        <v>157</v>
      </c>
      <c r="C164" s="164"/>
      <c r="D164" s="164"/>
      <c r="E164" s="187"/>
      <c r="F164" s="178"/>
      <c r="G164" s="75"/>
      <c r="H164" s="75"/>
      <c r="I164" s="75"/>
      <c r="J164" s="75"/>
      <c r="K164" s="75"/>
      <c r="L164" s="75"/>
      <c r="M164" s="75"/>
    </row>
    <row r="165" spans="1:13" s="64" customFormat="1" ht="13.5">
      <c r="A165" s="162"/>
      <c r="B165" s="163"/>
      <c r="C165" s="164" t="s">
        <v>1031</v>
      </c>
      <c r="D165" s="164">
        <v>14</v>
      </c>
      <c r="E165" s="187"/>
      <c r="F165" s="178">
        <f>E165*D165</f>
        <v>0</v>
      </c>
      <c r="G165" s="75"/>
      <c r="H165" s="75"/>
      <c r="I165" s="75"/>
      <c r="J165" s="75"/>
      <c r="K165" s="75"/>
      <c r="L165" s="75"/>
      <c r="M165" s="75"/>
    </row>
    <row r="166" spans="1:13" s="64" customFormat="1" ht="13.5">
      <c r="A166" s="162"/>
      <c r="B166" s="163"/>
      <c r="C166" s="164"/>
      <c r="D166" s="164"/>
      <c r="E166" s="187"/>
      <c r="F166" s="178"/>
      <c r="G166" s="75"/>
      <c r="H166" s="75"/>
      <c r="I166" s="75"/>
      <c r="J166" s="75"/>
      <c r="K166" s="75"/>
      <c r="L166" s="75"/>
      <c r="M166" s="75"/>
    </row>
    <row r="167" spans="1:13" s="64" customFormat="1" ht="13.5">
      <c r="A167" s="162" t="s">
        <v>158</v>
      </c>
      <c r="B167" s="163" t="s">
        <v>159</v>
      </c>
      <c r="C167" s="164"/>
      <c r="D167" s="164"/>
      <c r="E167" s="187"/>
      <c r="F167" s="178"/>
      <c r="G167" s="75"/>
      <c r="H167" s="75"/>
      <c r="I167" s="75"/>
      <c r="J167" s="75"/>
      <c r="K167" s="75"/>
      <c r="L167" s="75"/>
      <c r="M167" s="75"/>
    </row>
    <row r="168" spans="1:13" s="64" customFormat="1" ht="13.5">
      <c r="A168" s="162"/>
      <c r="B168" s="163"/>
      <c r="C168" s="164" t="s">
        <v>1031</v>
      </c>
      <c r="D168" s="164">
        <v>8</v>
      </c>
      <c r="E168" s="187"/>
      <c r="F168" s="178">
        <f>E168*D168</f>
        <v>0</v>
      </c>
      <c r="G168" s="75"/>
      <c r="H168" s="75"/>
      <c r="I168" s="75"/>
      <c r="J168" s="75"/>
      <c r="K168" s="75"/>
      <c r="L168" s="75"/>
      <c r="M168" s="75"/>
    </row>
    <row r="169" spans="1:13" s="64" customFormat="1" ht="13.5">
      <c r="A169" s="162"/>
      <c r="B169" s="163"/>
      <c r="C169" s="164"/>
      <c r="D169" s="164"/>
      <c r="E169" s="187"/>
      <c r="F169" s="178"/>
      <c r="G169" s="75"/>
      <c r="H169" s="75"/>
      <c r="I169" s="75"/>
      <c r="J169" s="75"/>
      <c r="K169" s="75"/>
      <c r="L169" s="75"/>
      <c r="M169" s="75"/>
    </row>
    <row r="170" spans="1:13" s="64" customFormat="1" ht="13.5">
      <c r="A170" s="162" t="s">
        <v>160</v>
      </c>
      <c r="B170" s="163" t="s">
        <v>161</v>
      </c>
      <c r="C170" s="164"/>
      <c r="D170" s="165"/>
      <c r="E170" s="187"/>
      <c r="F170" s="178"/>
      <c r="G170" s="75"/>
      <c r="H170" s="75"/>
      <c r="I170" s="75"/>
      <c r="J170" s="75"/>
      <c r="K170" s="75"/>
      <c r="L170" s="75"/>
      <c r="M170" s="75"/>
    </row>
    <row r="171" spans="1:13" s="64" customFormat="1" ht="13.5">
      <c r="A171" s="162"/>
      <c r="B171" s="166"/>
      <c r="C171" s="167" t="s">
        <v>1031</v>
      </c>
      <c r="D171" s="167">
        <v>8</v>
      </c>
      <c r="E171" s="187"/>
      <c r="F171" s="178">
        <f>E171*D171</f>
        <v>0</v>
      </c>
      <c r="G171" s="75"/>
      <c r="H171" s="75"/>
      <c r="I171" s="75"/>
      <c r="J171" s="75"/>
      <c r="K171" s="75"/>
      <c r="L171" s="75"/>
      <c r="M171" s="75"/>
    </row>
    <row r="172" spans="1:13" s="64" customFormat="1" ht="13.5">
      <c r="A172" s="162"/>
      <c r="B172" s="163"/>
      <c r="C172" s="164"/>
      <c r="D172" s="164"/>
      <c r="E172" s="187"/>
      <c r="F172" s="178"/>
      <c r="G172" s="75"/>
      <c r="H172" s="75"/>
      <c r="I172" s="75"/>
      <c r="J172" s="75"/>
      <c r="K172" s="75"/>
      <c r="L172" s="75"/>
      <c r="M172" s="75"/>
    </row>
    <row r="173" spans="1:13" s="64" customFormat="1" ht="13.5">
      <c r="A173" s="162" t="s">
        <v>162</v>
      </c>
      <c r="B173" s="163" t="s">
        <v>163</v>
      </c>
      <c r="C173" s="164"/>
      <c r="D173" s="165"/>
      <c r="E173" s="187"/>
      <c r="F173" s="178"/>
      <c r="G173" s="75"/>
      <c r="H173" s="75"/>
      <c r="I173" s="75"/>
      <c r="J173" s="75"/>
      <c r="K173" s="75"/>
      <c r="L173" s="75"/>
      <c r="M173" s="75"/>
    </row>
    <row r="174" spans="1:13" s="64" customFormat="1" ht="13.5">
      <c r="A174" s="162"/>
      <c r="B174" s="166"/>
      <c r="C174" s="167" t="s">
        <v>1031</v>
      </c>
      <c r="D174" s="167">
        <v>1</v>
      </c>
      <c r="E174" s="187"/>
      <c r="F174" s="178">
        <f>E174*D174</f>
        <v>0</v>
      </c>
      <c r="G174" s="75"/>
      <c r="H174" s="75"/>
      <c r="I174" s="75"/>
      <c r="J174" s="75"/>
      <c r="K174" s="75"/>
      <c r="L174" s="75"/>
      <c r="M174" s="75"/>
    </row>
    <row r="175" spans="1:13" s="64" customFormat="1" ht="13.5">
      <c r="A175" s="162"/>
      <c r="B175" s="166"/>
      <c r="C175" s="167"/>
      <c r="D175" s="167"/>
      <c r="E175" s="187"/>
      <c r="F175" s="178"/>
      <c r="G175" s="75"/>
      <c r="H175" s="75"/>
      <c r="I175" s="75"/>
      <c r="J175" s="75"/>
      <c r="K175" s="75"/>
      <c r="L175" s="75"/>
      <c r="M175" s="75"/>
    </row>
    <row r="176" spans="1:13" s="64" customFormat="1" ht="24">
      <c r="A176" s="162" t="s">
        <v>164</v>
      </c>
      <c r="B176" s="163" t="s">
        <v>165</v>
      </c>
      <c r="C176" s="164"/>
      <c r="D176" s="164"/>
      <c r="E176" s="187"/>
      <c r="F176" s="178"/>
      <c r="G176" s="75"/>
      <c r="H176" s="75"/>
      <c r="I176" s="75"/>
      <c r="J176" s="75"/>
      <c r="K176" s="75"/>
      <c r="L176" s="75"/>
      <c r="M176" s="75"/>
    </row>
    <row r="177" spans="1:13" s="64" customFormat="1" ht="13.5">
      <c r="A177" s="162"/>
      <c r="B177" s="163" t="s">
        <v>166</v>
      </c>
      <c r="C177" s="164" t="s">
        <v>1031</v>
      </c>
      <c r="D177" s="164">
        <v>10</v>
      </c>
      <c r="E177" s="187"/>
      <c r="F177" s="178">
        <f>E177*D177</f>
        <v>0</v>
      </c>
      <c r="G177" s="75"/>
      <c r="H177" s="75"/>
      <c r="I177" s="75"/>
      <c r="J177" s="75"/>
      <c r="K177" s="75"/>
      <c r="L177" s="75"/>
      <c r="M177" s="75"/>
    </row>
    <row r="178" spans="1:13" s="64" customFormat="1" ht="13.5">
      <c r="A178" s="162"/>
      <c r="B178" s="163"/>
      <c r="C178" s="164"/>
      <c r="D178" s="164"/>
      <c r="E178" s="187"/>
      <c r="F178" s="178"/>
      <c r="G178" s="75"/>
      <c r="H178" s="75"/>
      <c r="I178" s="75"/>
      <c r="J178" s="75"/>
      <c r="K178" s="75"/>
      <c r="L178" s="75"/>
      <c r="M178" s="75"/>
    </row>
    <row r="179" spans="1:13" s="64" customFormat="1" ht="13.5">
      <c r="A179" s="162" t="s">
        <v>167</v>
      </c>
      <c r="B179" s="163" t="s">
        <v>168</v>
      </c>
      <c r="C179" s="164"/>
      <c r="D179" s="164"/>
      <c r="E179" s="187"/>
      <c r="F179" s="178"/>
      <c r="G179" s="75"/>
      <c r="H179" s="75"/>
      <c r="I179" s="75"/>
      <c r="J179" s="75"/>
      <c r="K179" s="75"/>
      <c r="L179" s="75"/>
      <c r="M179" s="75"/>
    </row>
    <row r="180" spans="1:13" s="64" customFormat="1" ht="13.5">
      <c r="A180" s="162"/>
      <c r="B180" s="163" t="s">
        <v>169</v>
      </c>
      <c r="C180" s="164" t="s">
        <v>1031</v>
      </c>
      <c r="D180" s="164">
        <v>8</v>
      </c>
      <c r="E180" s="187"/>
      <c r="F180" s="178">
        <f>E180*D180</f>
        <v>0</v>
      </c>
      <c r="G180" s="75"/>
      <c r="H180" s="75"/>
      <c r="I180" s="75"/>
      <c r="J180" s="75"/>
      <c r="K180" s="75"/>
      <c r="L180" s="75"/>
      <c r="M180" s="75"/>
    </row>
    <row r="181" spans="1:13" s="64" customFormat="1" ht="13.5">
      <c r="A181" s="162"/>
      <c r="B181" s="163"/>
      <c r="C181" s="164"/>
      <c r="D181" s="164"/>
      <c r="E181" s="187"/>
      <c r="F181" s="178"/>
      <c r="G181" s="75"/>
      <c r="H181" s="75"/>
      <c r="I181" s="75"/>
      <c r="J181" s="75"/>
      <c r="K181" s="75"/>
      <c r="L181" s="75"/>
      <c r="M181" s="75"/>
    </row>
    <row r="182" spans="1:13" s="64" customFormat="1" ht="24">
      <c r="A182" s="162" t="s">
        <v>170</v>
      </c>
      <c r="B182" s="163" t="s">
        <v>171</v>
      </c>
      <c r="C182" s="164"/>
      <c r="D182" s="164"/>
      <c r="E182" s="187"/>
      <c r="F182" s="178"/>
      <c r="G182" s="75"/>
      <c r="H182" s="75"/>
      <c r="I182" s="75"/>
      <c r="J182" s="75"/>
      <c r="K182" s="75"/>
      <c r="L182" s="75"/>
      <c r="M182" s="75"/>
    </row>
    <row r="183" spans="1:13" s="64" customFormat="1" ht="13.5">
      <c r="A183" s="162"/>
      <c r="B183" s="163" t="s">
        <v>172</v>
      </c>
      <c r="C183" s="164" t="s">
        <v>1031</v>
      </c>
      <c r="D183" s="164">
        <v>10</v>
      </c>
      <c r="E183" s="187"/>
      <c r="F183" s="178">
        <f>E183*D183</f>
        <v>0</v>
      </c>
      <c r="G183" s="75"/>
      <c r="H183" s="75"/>
      <c r="I183" s="75"/>
      <c r="J183" s="75"/>
      <c r="K183" s="75"/>
      <c r="L183" s="75"/>
      <c r="M183" s="75"/>
    </row>
    <row r="184" spans="1:13" s="64" customFormat="1" ht="13.5">
      <c r="A184" s="162"/>
      <c r="B184" s="163"/>
      <c r="C184" s="164"/>
      <c r="D184" s="164"/>
      <c r="E184" s="188"/>
      <c r="F184" s="178"/>
      <c r="G184" s="75"/>
      <c r="H184" s="75"/>
      <c r="I184" s="75"/>
      <c r="J184" s="75"/>
      <c r="K184" s="75"/>
      <c r="L184" s="75"/>
      <c r="M184" s="75"/>
    </row>
    <row r="185" spans="1:13" s="64" customFormat="1" ht="13.5">
      <c r="A185" s="162" t="s">
        <v>173</v>
      </c>
      <c r="B185" s="163" t="s">
        <v>174</v>
      </c>
      <c r="C185" s="164"/>
      <c r="D185" s="164"/>
      <c r="E185" s="187"/>
      <c r="F185" s="178"/>
      <c r="G185" s="75"/>
      <c r="H185" s="75"/>
      <c r="I185" s="75"/>
      <c r="J185" s="75"/>
      <c r="K185" s="75"/>
      <c r="L185" s="75"/>
      <c r="M185" s="75"/>
    </row>
    <row r="186" spans="1:13" s="64" customFormat="1" ht="13.5">
      <c r="A186" s="162"/>
      <c r="B186" s="163" t="s">
        <v>175</v>
      </c>
      <c r="C186" s="164"/>
      <c r="D186" s="164"/>
      <c r="E186" s="188"/>
      <c r="F186" s="178"/>
      <c r="G186" s="75"/>
      <c r="H186" s="75"/>
      <c r="I186" s="75"/>
      <c r="J186" s="75"/>
      <c r="K186" s="75"/>
      <c r="L186" s="75"/>
      <c r="M186" s="75"/>
    </row>
    <row r="187" spans="1:13" s="64" customFormat="1" ht="13.5">
      <c r="A187" s="162"/>
      <c r="B187" s="163" t="s">
        <v>176</v>
      </c>
      <c r="C187" s="164" t="s">
        <v>996</v>
      </c>
      <c r="D187" s="164">
        <v>3</v>
      </c>
      <c r="E187" s="187"/>
      <c r="F187" s="178">
        <f>E187*D187</f>
        <v>0</v>
      </c>
      <c r="G187" s="75"/>
      <c r="H187" s="75"/>
      <c r="I187" s="75"/>
      <c r="J187" s="75"/>
      <c r="K187" s="75"/>
      <c r="L187" s="75"/>
      <c r="M187" s="75"/>
    </row>
    <row r="188" spans="1:13" s="64" customFormat="1" ht="13.5">
      <c r="A188" s="162"/>
      <c r="B188" s="163" t="s">
        <v>177</v>
      </c>
      <c r="C188" s="164" t="s">
        <v>1031</v>
      </c>
      <c r="D188" s="164">
        <v>4</v>
      </c>
      <c r="E188" s="187"/>
      <c r="F188" s="178">
        <f>E188*D188</f>
        <v>0</v>
      </c>
      <c r="G188" s="75"/>
      <c r="H188" s="75"/>
      <c r="I188" s="75"/>
      <c r="J188" s="75"/>
      <c r="K188" s="75"/>
      <c r="L188" s="75"/>
      <c r="M188" s="75"/>
    </row>
    <row r="189" spans="1:13" s="64" customFormat="1" ht="13.5">
      <c r="A189" s="162"/>
      <c r="B189" s="163" t="s">
        <v>178</v>
      </c>
      <c r="C189" s="164" t="s">
        <v>1031</v>
      </c>
      <c r="D189" s="164">
        <v>0</v>
      </c>
      <c r="E189" s="187"/>
      <c r="F189" s="178">
        <f>E189*D189</f>
        <v>0</v>
      </c>
      <c r="G189" s="75"/>
      <c r="H189" s="75"/>
      <c r="I189" s="75"/>
      <c r="J189" s="75"/>
      <c r="K189" s="75"/>
      <c r="L189" s="75"/>
      <c r="M189" s="75"/>
    </row>
    <row r="190" spans="1:13" s="64" customFormat="1" ht="13.5">
      <c r="A190" s="162"/>
      <c r="B190" s="163" t="s">
        <v>179</v>
      </c>
      <c r="C190" s="164" t="s">
        <v>1031</v>
      </c>
      <c r="D190" s="164">
        <v>4</v>
      </c>
      <c r="E190" s="187"/>
      <c r="F190" s="178">
        <f>E190*D190</f>
        <v>0</v>
      </c>
      <c r="G190" s="75"/>
      <c r="H190" s="75"/>
      <c r="I190" s="75"/>
      <c r="J190" s="75"/>
      <c r="K190" s="75"/>
      <c r="L190" s="75"/>
      <c r="M190" s="75"/>
    </row>
    <row r="191" spans="1:13" s="64" customFormat="1" ht="13.5">
      <c r="A191" s="162"/>
      <c r="B191" s="163"/>
      <c r="C191" s="164"/>
      <c r="D191" s="164"/>
      <c r="E191" s="187"/>
      <c r="F191" s="178"/>
      <c r="G191" s="75"/>
      <c r="H191" s="75"/>
      <c r="I191" s="75"/>
      <c r="J191" s="75"/>
      <c r="K191" s="75"/>
      <c r="L191" s="75"/>
      <c r="M191" s="75"/>
    </row>
    <row r="192" spans="1:13" s="64" customFormat="1" ht="13.5">
      <c r="A192" s="162" t="s">
        <v>180</v>
      </c>
      <c r="B192" s="163" t="s">
        <v>181</v>
      </c>
      <c r="C192" s="164"/>
      <c r="D192" s="164"/>
      <c r="E192" s="187"/>
      <c r="F192" s="178"/>
      <c r="G192" s="75"/>
      <c r="H192" s="75"/>
      <c r="I192" s="75"/>
      <c r="J192" s="75"/>
      <c r="K192" s="75"/>
      <c r="L192" s="75"/>
      <c r="M192" s="75"/>
    </row>
    <row r="193" spans="1:13" s="64" customFormat="1" ht="13.5">
      <c r="A193" s="162"/>
      <c r="B193" s="163"/>
      <c r="C193" s="164" t="s">
        <v>1031</v>
      </c>
      <c r="D193" s="164">
        <v>5</v>
      </c>
      <c r="E193" s="187"/>
      <c r="F193" s="178">
        <f>E193*D193</f>
        <v>0</v>
      </c>
      <c r="G193" s="75"/>
      <c r="H193" s="75"/>
      <c r="I193" s="75"/>
      <c r="J193" s="75"/>
      <c r="K193" s="75"/>
      <c r="L193" s="75"/>
      <c r="M193" s="75"/>
    </row>
    <row r="194" spans="1:13" s="64" customFormat="1" ht="12.75">
      <c r="A194" s="162"/>
      <c r="B194" s="163"/>
      <c r="C194" s="164"/>
      <c r="D194" s="164"/>
      <c r="E194" s="79"/>
      <c r="F194" s="178"/>
      <c r="G194" s="75"/>
      <c r="H194" s="75"/>
      <c r="I194" s="75"/>
      <c r="J194" s="75"/>
      <c r="K194" s="75"/>
      <c r="L194" s="75"/>
      <c r="M194" s="75"/>
    </row>
    <row r="195" spans="1:13" s="64" customFormat="1" ht="12.75">
      <c r="A195" s="179" t="s">
        <v>1060</v>
      </c>
      <c r="B195" s="180" t="s">
        <v>146</v>
      </c>
      <c r="C195" s="181"/>
      <c r="D195" s="181"/>
      <c r="E195" s="79"/>
      <c r="F195" s="178"/>
      <c r="G195" s="75"/>
      <c r="H195" s="75"/>
      <c r="I195" s="75"/>
      <c r="J195" s="75"/>
      <c r="K195" s="75"/>
      <c r="L195" s="75"/>
      <c r="M195" s="75"/>
    </row>
    <row r="196" spans="1:13" s="64" customFormat="1" ht="12.75">
      <c r="A196" s="162"/>
      <c r="B196" s="163"/>
      <c r="C196" s="164"/>
      <c r="D196" s="164"/>
      <c r="E196" s="184"/>
      <c r="F196" s="185">
        <f>SUM(F154:F193)</f>
        <v>0</v>
      </c>
      <c r="G196" s="75"/>
      <c r="H196" s="75"/>
      <c r="I196" s="75"/>
      <c r="J196" s="75"/>
      <c r="K196" s="75"/>
      <c r="L196" s="75"/>
      <c r="M196" s="75"/>
    </row>
    <row r="197" spans="1:13" s="64" customFormat="1" ht="12.75">
      <c r="A197" s="162"/>
      <c r="B197" s="163"/>
      <c r="C197" s="164"/>
      <c r="D197" s="164"/>
      <c r="E197" s="79"/>
      <c r="F197" s="178"/>
      <c r="G197" s="75"/>
      <c r="H197" s="75"/>
      <c r="I197" s="75"/>
      <c r="J197" s="75"/>
      <c r="K197" s="75"/>
      <c r="L197" s="75"/>
      <c r="M197" s="75"/>
    </row>
    <row r="198" spans="1:13" s="64" customFormat="1" ht="24">
      <c r="A198" s="149" t="s">
        <v>182</v>
      </c>
      <c r="B198" s="150" t="s">
        <v>183</v>
      </c>
      <c r="C198" s="164"/>
      <c r="D198" s="164"/>
      <c r="E198" s="79"/>
      <c r="F198" s="178"/>
      <c r="G198" s="75"/>
      <c r="H198" s="75"/>
      <c r="I198" s="75"/>
      <c r="J198" s="75"/>
      <c r="K198" s="75"/>
      <c r="L198" s="75"/>
      <c r="M198" s="75"/>
    </row>
    <row r="199" spans="1:13" s="64" customFormat="1" ht="12.75">
      <c r="A199" s="162"/>
      <c r="B199" s="163"/>
      <c r="C199" s="164"/>
      <c r="D199" s="164"/>
      <c r="E199" s="79"/>
      <c r="F199" s="178"/>
      <c r="G199" s="75"/>
      <c r="H199" s="75"/>
      <c r="I199" s="75"/>
      <c r="J199" s="75"/>
      <c r="K199" s="75"/>
      <c r="L199" s="75"/>
      <c r="M199" s="75"/>
    </row>
    <row r="200" spans="1:13" s="64" customFormat="1" ht="12.75">
      <c r="A200" s="162"/>
      <c r="B200" s="163"/>
      <c r="C200" s="164"/>
      <c r="D200" s="164"/>
      <c r="E200" s="79"/>
      <c r="F200" s="178"/>
      <c r="G200" s="75"/>
      <c r="H200" s="75"/>
      <c r="I200" s="75"/>
      <c r="J200" s="75"/>
      <c r="K200" s="75"/>
      <c r="L200" s="75"/>
      <c r="M200" s="75"/>
    </row>
    <row r="201" spans="1:13" s="64" customFormat="1" ht="24">
      <c r="A201" s="162" t="s">
        <v>184</v>
      </c>
      <c r="B201" s="163" t="s">
        <v>185</v>
      </c>
      <c r="C201" s="164"/>
      <c r="D201" s="164"/>
      <c r="E201" s="79"/>
      <c r="F201" s="178"/>
      <c r="G201" s="75"/>
      <c r="H201" s="75"/>
      <c r="I201" s="75"/>
      <c r="J201" s="75"/>
      <c r="K201" s="75"/>
      <c r="L201" s="75"/>
      <c r="M201" s="75"/>
    </row>
    <row r="202" spans="1:13" s="64" customFormat="1" ht="24">
      <c r="A202" s="162"/>
      <c r="B202" s="163" t="s">
        <v>186</v>
      </c>
      <c r="C202" s="164"/>
      <c r="D202" s="164"/>
      <c r="E202" s="79"/>
      <c r="F202" s="178"/>
      <c r="G202" s="75"/>
      <c r="H202" s="75"/>
      <c r="I202" s="75"/>
      <c r="J202" s="75"/>
      <c r="K202" s="75"/>
      <c r="L202" s="75"/>
      <c r="M202" s="75"/>
    </row>
    <row r="203" spans="1:13" s="64" customFormat="1" ht="13.5">
      <c r="A203" s="162"/>
      <c r="B203" s="163"/>
      <c r="C203" s="164" t="s">
        <v>1031</v>
      </c>
      <c r="D203" s="164">
        <v>1</v>
      </c>
      <c r="E203" s="174"/>
      <c r="F203" s="178">
        <f>E203*D203</f>
        <v>0</v>
      </c>
      <c r="G203" s="75"/>
      <c r="H203" s="75"/>
      <c r="I203" s="75"/>
      <c r="J203" s="75"/>
      <c r="K203" s="75"/>
      <c r="L203" s="75"/>
      <c r="M203" s="75"/>
    </row>
    <row r="204" spans="1:13" s="64" customFormat="1" ht="13.5">
      <c r="A204" s="162"/>
      <c r="B204" s="163"/>
      <c r="C204" s="164"/>
      <c r="D204" s="164"/>
      <c r="E204" s="174"/>
      <c r="F204" s="178"/>
      <c r="G204" s="75"/>
      <c r="H204" s="75"/>
      <c r="I204" s="75"/>
      <c r="J204" s="75"/>
      <c r="K204" s="75"/>
      <c r="L204" s="75"/>
      <c r="M204" s="75"/>
    </row>
    <row r="205" spans="1:13" s="64" customFormat="1" ht="24">
      <c r="A205" s="162" t="s">
        <v>187</v>
      </c>
      <c r="B205" s="163" t="s">
        <v>188</v>
      </c>
      <c r="C205" s="164"/>
      <c r="D205" s="164"/>
      <c r="E205" s="174"/>
      <c r="F205" s="178"/>
      <c r="G205" s="75"/>
      <c r="H205" s="75"/>
      <c r="I205" s="75"/>
      <c r="J205" s="75"/>
      <c r="K205" s="75"/>
      <c r="L205" s="75"/>
      <c r="M205" s="75"/>
    </row>
    <row r="206" spans="1:13" s="64" customFormat="1" ht="24">
      <c r="A206" s="162"/>
      <c r="B206" s="163" t="s">
        <v>189</v>
      </c>
      <c r="C206" s="164"/>
      <c r="D206" s="164"/>
      <c r="E206" s="174"/>
      <c r="F206" s="178"/>
      <c r="G206" s="75"/>
      <c r="H206" s="75"/>
      <c r="I206" s="75"/>
      <c r="J206" s="75"/>
      <c r="K206" s="75"/>
      <c r="L206" s="75"/>
      <c r="M206" s="75"/>
    </row>
    <row r="207" spans="1:13" s="64" customFormat="1" ht="13.5">
      <c r="A207" s="162"/>
      <c r="B207" s="163"/>
      <c r="C207" s="164" t="s">
        <v>1031</v>
      </c>
      <c r="D207" s="164">
        <v>3</v>
      </c>
      <c r="E207" s="174"/>
      <c r="F207" s="178">
        <f>E207*D207</f>
        <v>0</v>
      </c>
      <c r="G207" s="75"/>
      <c r="H207" s="75"/>
      <c r="I207" s="75"/>
      <c r="J207" s="75"/>
      <c r="K207" s="75"/>
      <c r="L207" s="75"/>
      <c r="M207" s="75"/>
    </row>
    <row r="208" spans="1:13" s="64" customFormat="1" ht="13.5">
      <c r="A208" s="162"/>
      <c r="B208" s="163"/>
      <c r="C208" s="164"/>
      <c r="D208" s="164"/>
      <c r="E208" s="174"/>
      <c r="F208" s="178"/>
      <c r="G208" s="75"/>
      <c r="H208" s="75"/>
      <c r="I208" s="75"/>
      <c r="J208" s="75"/>
      <c r="K208" s="75"/>
      <c r="L208" s="75"/>
      <c r="M208" s="75"/>
    </row>
    <row r="209" spans="1:13" s="64" customFormat="1" ht="24">
      <c r="A209" s="162" t="s">
        <v>190</v>
      </c>
      <c r="B209" s="163" t="s">
        <v>191</v>
      </c>
      <c r="C209" s="164"/>
      <c r="D209" s="164"/>
      <c r="E209" s="174"/>
      <c r="F209" s="178"/>
      <c r="G209" s="75"/>
      <c r="H209" s="75"/>
      <c r="I209" s="75"/>
      <c r="J209" s="75"/>
      <c r="K209" s="75"/>
      <c r="L209" s="75"/>
      <c r="M209" s="75"/>
    </row>
    <row r="210" spans="1:13" s="64" customFormat="1" ht="13.5">
      <c r="A210" s="162"/>
      <c r="B210" s="163" t="s">
        <v>192</v>
      </c>
      <c r="C210" s="164"/>
      <c r="D210" s="164"/>
      <c r="E210" s="174"/>
      <c r="F210" s="178"/>
      <c r="G210" s="75"/>
      <c r="H210" s="75"/>
      <c r="I210" s="75"/>
      <c r="J210" s="75"/>
      <c r="K210" s="75"/>
      <c r="L210" s="75"/>
      <c r="M210" s="75"/>
    </row>
    <row r="211" spans="1:13" s="64" customFormat="1" ht="13.5">
      <c r="A211" s="162"/>
      <c r="B211" s="163"/>
      <c r="C211" s="164" t="s">
        <v>1031</v>
      </c>
      <c r="D211" s="164">
        <v>50</v>
      </c>
      <c r="E211" s="174"/>
      <c r="F211" s="178">
        <f>E211*D211</f>
        <v>0</v>
      </c>
      <c r="G211" s="75"/>
      <c r="H211" s="75"/>
      <c r="I211" s="75"/>
      <c r="J211" s="75"/>
      <c r="K211" s="75"/>
      <c r="L211" s="75"/>
      <c r="M211" s="75"/>
    </row>
    <row r="212" spans="1:13" s="64" customFormat="1" ht="12.75">
      <c r="A212" s="162"/>
      <c r="B212" s="163"/>
      <c r="C212" s="164"/>
      <c r="D212" s="164"/>
      <c r="E212" s="79"/>
      <c r="F212" s="178"/>
      <c r="G212" s="75"/>
      <c r="H212" s="75"/>
      <c r="I212" s="75"/>
      <c r="J212" s="75"/>
      <c r="K212" s="75"/>
      <c r="L212" s="75"/>
      <c r="M212" s="75"/>
    </row>
    <row r="213" spans="1:13" s="64" customFormat="1" ht="12.75">
      <c r="A213" s="179" t="s">
        <v>1060</v>
      </c>
      <c r="B213" s="180" t="s">
        <v>182</v>
      </c>
      <c r="C213" s="181"/>
      <c r="D213" s="181"/>
      <c r="E213" s="79"/>
      <c r="F213" s="178"/>
      <c r="G213" s="75"/>
      <c r="H213" s="75"/>
      <c r="I213" s="75"/>
      <c r="J213" s="75"/>
      <c r="K213" s="75"/>
      <c r="L213" s="75"/>
      <c r="M213" s="75"/>
    </row>
    <row r="214" spans="1:13" s="64" customFormat="1" ht="12.75">
      <c r="A214" s="182"/>
      <c r="B214" s="163"/>
      <c r="C214" s="189"/>
      <c r="D214" s="189"/>
      <c r="E214" s="184"/>
      <c r="F214" s="185">
        <f>SUM(F203:F211)</f>
        <v>0</v>
      </c>
      <c r="G214" s="75"/>
      <c r="H214" s="75"/>
      <c r="I214" s="75"/>
      <c r="J214" s="75"/>
      <c r="K214" s="75"/>
      <c r="L214" s="75"/>
      <c r="M214" s="75"/>
    </row>
    <row r="215" spans="1:13" s="64" customFormat="1" ht="12.75">
      <c r="A215" s="182"/>
      <c r="B215" s="163"/>
      <c r="C215" s="189"/>
      <c r="D215" s="189"/>
      <c r="E215" s="79"/>
      <c r="F215" s="178"/>
      <c r="G215" s="75"/>
      <c r="H215" s="75"/>
      <c r="I215" s="75"/>
      <c r="J215" s="75"/>
      <c r="K215" s="75"/>
      <c r="L215" s="75"/>
      <c r="M215" s="75"/>
    </row>
    <row r="216" spans="1:13" s="64" customFormat="1" ht="12.75">
      <c r="A216" s="149" t="s">
        <v>193</v>
      </c>
      <c r="B216" s="150" t="s">
        <v>194</v>
      </c>
      <c r="C216" s="189"/>
      <c r="D216" s="189"/>
      <c r="E216" s="79"/>
      <c r="F216" s="178"/>
      <c r="G216" s="75"/>
      <c r="H216" s="75"/>
      <c r="I216" s="75"/>
      <c r="J216" s="75"/>
      <c r="K216" s="75"/>
      <c r="L216" s="75"/>
      <c r="M216" s="75"/>
    </row>
    <row r="217" spans="1:13" s="64" customFormat="1" ht="12.75">
      <c r="A217" s="182"/>
      <c r="B217" s="163"/>
      <c r="C217" s="189"/>
      <c r="D217" s="189"/>
      <c r="E217" s="79"/>
      <c r="F217" s="178"/>
      <c r="G217" s="75"/>
      <c r="H217" s="75"/>
      <c r="I217" s="75"/>
      <c r="J217" s="75"/>
      <c r="K217" s="75"/>
      <c r="L217" s="75"/>
      <c r="M217" s="75"/>
    </row>
    <row r="218" spans="1:13" s="64" customFormat="1" ht="12.75">
      <c r="A218" s="162" t="s">
        <v>195</v>
      </c>
      <c r="B218" s="163" t="s">
        <v>196</v>
      </c>
      <c r="C218" s="189"/>
      <c r="D218" s="189"/>
      <c r="E218" s="79"/>
      <c r="F218" s="178"/>
      <c r="G218" s="75"/>
      <c r="H218" s="75"/>
      <c r="I218" s="75"/>
      <c r="J218" s="75"/>
      <c r="K218" s="75"/>
      <c r="L218" s="75"/>
      <c r="M218" s="75"/>
    </row>
    <row r="219" spans="1:13" s="64" customFormat="1" ht="12.75">
      <c r="A219" s="162"/>
      <c r="B219" s="163" t="s">
        <v>197</v>
      </c>
      <c r="C219" s="164"/>
      <c r="D219" s="164"/>
      <c r="E219" s="79"/>
      <c r="F219" s="178"/>
      <c r="G219" s="75"/>
      <c r="H219" s="75"/>
      <c r="I219" s="75"/>
      <c r="J219" s="75"/>
      <c r="K219" s="75"/>
      <c r="L219" s="75"/>
      <c r="M219" s="75"/>
    </row>
    <row r="220" spans="1:13" s="64" customFormat="1" ht="12.75">
      <c r="A220" s="151"/>
      <c r="B220" s="164" t="s">
        <v>198</v>
      </c>
      <c r="C220" s="164" t="s">
        <v>1031</v>
      </c>
      <c r="D220" s="164">
        <v>1</v>
      </c>
      <c r="E220" s="79"/>
      <c r="F220" s="178">
        <f>E220*D220</f>
        <v>0</v>
      </c>
      <c r="G220" s="75"/>
      <c r="H220" s="75"/>
      <c r="I220" s="75"/>
      <c r="J220" s="75"/>
      <c r="K220" s="75"/>
      <c r="L220" s="75"/>
      <c r="M220" s="75"/>
    </row>
    <row r="221" spans="1:13" s="64" customFormat="1" ht="12.75">
      <c r="A221" s="151"/>
      <c r="B221" s="164" t="s">
        <v>199</v>
      </c>
      <c r="C221" s="164" t="s">
        <v>843</v>
      </c>
      <c r="D221" s="164">
        <v>1</v>
      </c>
      <c r="E221" s="79"/>
      <c r="F221" s="178">
        <f>E221*D221</f>
        <v>0</v>
      </c>
      <c r="G221" s="75"/>
      <c r="H221" s="75"/>
      <c r="I221" s="75"/>
      <c r="J221" s="75"/>
      <c r="K221" s="75"/>
      <c r="L221" s="75"/>
      <c r="M221" s="75"/>
    </row>
    <row r="222" spans="1:13" s="64" customFormat="1" ht="12.75">
      <c r="A222" s="151"/>
      <c r="B222" s="164" t="s">
        <v>200</v>
      </c>
      <c r="C222" s="164"/>
      <c r="D222" s="164"/>
      <c r="E222" s="79"/>
      <c r="F222" s="178"/>
      <c r="G222" s="75"/>
      <c r="H222" s="75"/>
      <c r="I222" s="75"/>
      <c r="J222" s="75"/>
      <c r="K222" s="75"/>
      <c r="L222" s="75"/>
      <c r="M222" s="75"/>
    </row>
    <row r="223" spans="1:13" s="64" customFormat="1" ht="12.75">
      <c r="A223" s="151"/>
      <c r="B223" s="164" t="s">
        <v>201</v>
      </c>
      <c r="C223" s="164"/>
      <c r="D223" s="164"/>
      <c r="E223" s="79"/>
      <c r="F223" s="178"/>
      <c r="G223" s="75"/>
      <c r="H223" s="75"/>
      <c r="I223" s="75"/>
      <c r="J223" s="75"/>
      <c r="K223" s="75"/>
      <c r="L223" s="75"/>
      <c r="M223" s="75"/>
    </row>
    <row r="224" spans="1:13" s="64" customFormat="1" ht="13.5">
      <c r="A224" s="162"/>
      <c r="B224" s="164"/>
      <c r="C224" s="167" t="s">
        <v>843</v>
      </c>
      <c r="D224" s="167">
        <v>1</v>
      </c>
      <c r="E224" s="174"/>
      <c r="F224" s="178">
        <f>E224*D224</f>
        <v>0</v>
      </c>
      <c r="G224" s="75"/>
      <c r="H224" s="75"/>
      <c r="I224" s="75"/>
      <c r="J224" s="75"/>
      <c r="K224" s="75"/>
      <c r="L224" s="75"/>
      <c r="M224" s="75"/>
    </row>
    <row r="225" spans="1:13" s="64" customFormat="1" ht="13.5">
      <c r="A225" s="162"/>
      <c r="B225" s="163"/>
      <c r="C225" s="189"/>
      <c r="D225" s="189"/>
      <c r="E225" s="174"/>
      <c r="F225" s="178"/>
      <c r="G225" s="75"/>
      <c r="H225" s="75"/>
      <c r="I225" s="75"/>
      <c r="J225" s="75"/>
      <c r="K225" s="75"/>
      <c r="L225" s="75"/>
      <c r="M225" s="75"/>
    </row>
    <row r="226" spans="1:13" s="64" customFormat="1" ht="13.5">
      <c r="A226" s="162" t="s">
        <v>202</v>
      </c>
      <c r="B226" s="163" t="s">
        <v>203</v>
      </c>
      <c r="C226" s="189"/>
      <c r="D226" s="189"/>
      <c r="E226" s="174"/>
      <c r="F226" s="178"/>
      <c r="G226" s="75"/>
      <c r="H226" s="75"/>
      <c r="I226" s="75"/>
      <c r="J226" s="75"/>
      <c r="K226" s="75"/>
      <c r="L226" s="75"/>
      <c r="M226" s="75"/>
    </row>
    <row r="227" spans="1:13" s="64" customFormat="1" ht="13.5">
      <c r="A227" s="162"/>
      <c r="B227" s="163"/>
      <c r="C227" s="167" t="s">
        <v>1031</v>
      </c>
      <c r="D227" s="167">
        <v>3</v>
      </c>
      <c r="E227" s="174"/>
      <c r="F227" s="178">
        <f>E227*D227</f>
        <v>0</v>
      </c>
      <c r="G227" s="75"/>
      <c r="H227" s="75"/>
      <c r="I227" s="75"/>
      <c r="J227" s="75"/>
      <c r="K227" s="75"/>
      <c r="L227" s="75"/>
      <c r="M227" s="75"/>
    </row>
    <row r="228" spans="1:13" s="64" customFormat="1" ht="13.5">
      <c r="A228" s="162"/>
      <c r="B228" s="163"/>
      <c r="C228" s="167"/>
      <c r="D228" s="167"/>
      <c r="E228" s="174"/>
      <c r="F228" s="178"/>
      <c r="G228" s="75"/>
      <c r="H228" s="75"/>
      <c r="I228" s="75"/>
      <c r="J228" s="75"/>
      <c r="K228" s="75"/>
      <c r="L228" s="75"/>
      <c r="M228" s="75"/>
    </row>
    <row r="229" spans="1:13" s="64" customFormat="1" ht="24">
      <c r="A229" s="162" t="s">
        <v>100</v>
      </c>
      <c r="B229" s="163" t="s">
        <v>106</v>
      </c>
      <c r="C229" s="164"/>
      <c r="D229" s="164"/>
      <c r="E229" s="174"/>
      <c r="F229" s="178"/>
      <c r="G229" s="75"/>
      <c r="H229" s="75"/>
      <c r="I229" s="75"/>
      <c r="J229" s="75"/>
      <c r="K229" s="75"/>
      <c r="L229" s="75"/>
      <c r="M229" s="75"/>
    </row>
    <row r="230" spans="1:13" s="64" customFormat="1" ht="13.5">
      <c r="A230" s="162"/>
      <c r="B230" s="163" t="s">
        <v>107</v>
      </c>
      <c r="C230" s="164"/>
      <c r="D230" s="164"/>
      <c r="E230" s="174"/>
      <c r="F230" s="178">
        <f>E231*D230</f>
        <v>0</v>
      </c>
      <c r="G230" s="75"/>
      <c r="H230" s="75"/>
      <c r="I230" s="75"/>
      <c r="J230" s="75"/>
      <c r="K230" s="75"/>
      <c r="L230" s="75"/>
      <c r="M230" s="75"/>
    </row>
    <row r="231" spans="1:13" s="64" customFormat="1" ht="13.5">
      <c r="A231" s="162"/>
      <c r="B231" s="164" t="s">
        <v>110</v>
      </c>
      <c r="C231" s="164" t="s">
        <v>996</v>
      </c>
      <c r="D231" s="164">
        <v>60</v>
      </c>
      <c r="E231" s="174"/>
      <c r="F231" s="178">
        <f>E232*D231</f>
        <v>0</v>
      </c>
      <c r="G231" s="75"/>
      <c r="H231" s="75"/>
      <c r="I231" s="75"/>
      <c r="J231" s="75"/>
      <c r="K231" s="75"/>
      <c r="L231" s="75"/>
      <c r="M231" s="75"/>
    </row>
    <row r="232" spans="1:13" s="64" customFormat="1" ht="13.5">
      <c r="A232" s="162"/>
      <c r="B232" s="164"/>
      <c r="C232" s="164"/>
      <c r="D232" s="164"/>
      <c r="E232" s="174"/>
      <c r="F232" s="178"/>
      <c r="G232" s="75"/>
      <c r="H232" s="75"/>
      <c r="I232" s="75"/>
      <c r="J232" s="75"/>
      <c r="K232" s="75"/>
      <c r="L232" s="75"/>
      <c r="M232" s="75"/>
    </row>
    <row r="233" spans="1:13" s="64" customFormat="1" ht="13.5">
      <c r="A233" s="162" t="s">
        <v>204</v>
      </c>
      <c r="B233" s="163" t="s">
        <v>205</v>
      </c>
      <c r="C233" s="167"/>
      <c r="D233" s="167"/>
      <c r="E233" s="174"/>
      <c r="F233" s="178"/>
      <c r="G233" s="75"/>
      <c r="H233" s="75"/>
      <c r="I233" s="75"/>
      <c r="J233" s="75"/>
      <c r="K233" s="75"/>
      <c r="L233" s="75"/>
      <c r="M233" s="75"/>
    </row>
    <row r="234" spans="1:13" s="64" customFormat="1" ht="13.5">
      <c r="A234" s="162"/>
      <c r="B234" s="163"/>
      <c r="C234" s="167" t="s">
        <v>996</v>
      </c>
      <c r="D234" s="167">
        <v>100</v>
      </c>
      <c r="E234" s="174"/>
      <c r="F234" s="178">
        <f>E235*D234</f>
        <v>0</v>
      </c>
      <c r="G234" s="75"/>
      <c r="H234" s="75"/>
      <c r="I234" s="75"/>
      <c r="J234" s="75"/>
      <c r="K234" s="75"/>
      <c r="L234" s="75"/>
      <c r="M234" s="75"/>
    </row>
    <row r="235" spans="1:13" s="64" customFormat="1" ht="13.5">
      <c r="A235" s="162"/>
      <c r="B235" s="163"/>
      <c r="C235" s="167"/>
      <c r="D235" s="167"/>
      <c r="E235" s="174"/>
      <c r="F235" s="178"/>
      <c r="G235" s="75"/>
      <c r="H235" s="75"/>
      <c r="I235" s="75"/>
      <c r="J235" s="75"/>
      <c r="K235" s="75"/>
      <c r="L235" s="75"/>
      <c r="M235" s="75"/>
    </row>
    <row r="236" spans="1:13" s="64" customFormat="1" ht="13.5">
      <c r="A236" s="162" t="s">
        <v>206</v>
      </c>
      <c r="B236" s="163" t="s">
        <v>207</v>
      </c>
      <c r="C236" s="167"/>
      <c r="D236" s="167"/>
      <c r="E236" s="174"/>
      <c r="F236" s="178"/>
      <c r="G236" s="75"/>
      <c r="H236" s="75"/>
      <c r="I236" s="75"/>
      <c r="J236" s="75"/>
      <c r="K236" s="75"/>
      <c r="L236" s="75"/>
      <c r="M236" s="75"/>
    </row>
    <row r="237" spans="1:13" s="64" customFormat="1" ht="13.5">
      <c r="A237" s="162"/>
      <c r="B237" s="163" t="s">
        <v>208</v>
      </c>
      <c r="C237" s="167" t="s">
        <v>996</v>
      </c>
      <c r="D237" s="167">
        <v>300</v>
      </c>
      <c r="E237" s="174"/>
      <c r="F237" s="178">
        <f>E238*D237</f>
        <v>0</v>
      </c>
      <c r="G237" s="75"/>
      <c r="H237" s="75"/>
      <c r="I237" s="75"/>
      <c r="J237" s="75"/>
      <c r="K237" s="75"/>
      <c r="L237" s="75"/>
      <c r="M237" s="75"/>
    </row>
    <row r="238" spans="1:13" s="64" customFormat="1" ht="13.5">
      <c r="A238" s="162"/>
      <c r="B238" s="163"/>
      <c r="C238" s="167"/>
      <c r="D238" s="167"/>
      <c r="E238" s="174"/>
      <c r="F238" s="178"/>
      <c r="G238" s="75"/>
      <c r="H238" s="75"/>
      <c r="I238" s="75"/>
      <c r="J238" s="75"/>
      <c r="K238" s="75"/>
      <c r="L238" s="75"/>
      <c r="M238" s="75"/>
    </row>
    <row r="239" spans="1:13" s="64" customFormat="1" ht="24">
      <c r="A239" s="162" t="s">
        <v>209</v>
      </c>
      <c r="B239" s="163" t="s">
        <v>210</v>
      </c>
      <c r="C239" s="167"/>
      <c r="D239" s="167"/>
      <c r="E239" s="174"/>
      <c r="F239" s="178"/>
      <c r="G239" s="75"/>
      <c r="H239" s="75"/>
      <c r="I239" s="75"/>
      <c r="J239" s="75"/>
      <c r="K239" s="75"/>
      <c r="L239" s="75"/>
      <c r="M239" s="75"/>
    </row>
    <row r="240" spans="1:13" s="64" customFormat="1" ht="13.5">
      <c r="A240" s="162"/>
      <c r="B240" s="163" t="s">
        <v>211</v>
      </c>
      <c r="C240" s="167" t="s">
        <v>843</v>
      </c>
      <c r="D240" s="167">
        <v>2</v>
      </c>
      <c r="E240" s="174"/>
      <c r="F240" s="178">
        <f>E241*D240</f>
        <v>0</v>
      </c>
      <c r="G240" s="75"/>
      <c r="H240" s="75"/>
      <c r="I240" s="75"/>
      <c r="J240" s="75"/>
      <c r="K240" s="75"/>
      <c r="L240" s="75"/>
      <c r="M240" s="75"/>
    </row>
    <row r="241" spans="1:13" s="64" customFormat="1" ht="13.5">
      <c r="A241" s="162"/>
      <c r="B241" s="163"/>
      <c r="C241" s="167"/>
      <c r="D241" s="167"/>
      <c r="E241" s="174"/>
      <c r="F241" s="178"/>
      <c r="G241" s="75"/>
      <c r="H241" s="75"/>
      <c r="I241" s="75"/>
      <c r="J241" s="75"/>
      <c r="K241" s="75"/>
      <c r="L241" s="75"/>
      <c r="M241" s="75"/>
    </row>
    <row r="242" spans="1:13" s="64" customFormat="1" ht="24">
      <c r="A242" s="162" t="s">
        <v>212</v>
      </c>
      <c r="B242" s="163" t="s">
        <v>213</v>
      </c>
      <c r="C242" s="167"/>
      <c r="D242" s="167"/>
      <c r="E242" s="174"/>
      <c r="F242" s="178"/>
      <c r="G242" s="75"/>
      <c r="H242" s="75"/>
      <c r="I242" s="75"/>
      <c r="J242" s="75"/>
      <c r="K242" s="75"/>
      <c r="L242" s="75"/>
      <c r="M242" s="75"/>
    </row>
    <row r="243" spans="1:13" s="64" customFormat="1" ht="13.5">
      <c r="A243" s="162"/>
      <c r="B243" s="163" t="s">
        <v>211</v>
      </c>
      <c r="C243" s="167" t="s">
        <v>843</v>
      </c>
      <c r="D243" s="167">
        <v>2</v>
      </c>
      <c r="E243" s="174"/>
      <c r="F243" s="178">
        <f>E243*D243</f>
        <v>0</v>
      </c>
      <c r="G243" s="75"/>
      <c r="H243" s="75"/>
      <c r="I243" s="75"/>
      <c r="J243" s="75"/>
      <c r="K243" s="75"/>
      <c r="L243" s="75"/>
      <c r="M243" s="75"/>
    </row>
    <row r="244" spans="1:13" s="64" customFormat="1" ht="12.75">
      <c r="A244" s="182"/>
      <c r="B244" s="163"/>
      <c r="C244" s="167"/>
      <c r="D244" s="167"/>
      <c r="E244" s="79"/>
      <c r="F244" s="178"/>
      <c r="G244" s="75"/>
      <c r="H244" s="75"/>
      <c r="I244" s="75"/>
      <c r="J244" s="75"/>
      <c r="K244" s="75"/>
      <c r="L244" s="75"/>
      <c r="M244" s="75"/>
    </row>
    <row r="245" spans="1:13" s="64" customFormat="1" ht="12.75">
      <c r="A245" s="179" t="s">
        <v>1060</v>
      </c>
      <c r="B245" s="180" t="s">
        <v>193</v>
      </c>
      <c r="C245" s="181"/>
      <c r="D245" s="181"/>
      <c r="E245" s="79"/>
      <c r="F245" s="178"/>
      <c r="G245" s="75"/>
      <c r="H245" s="75"/>
      <c r="I245" s="75"/>
      <c r="J245" s="75"/>
      <c r="K245" s="75"/>
      <c r="L245" s="75"/>
      <c r="M245" s="75"/>
    </row>
    <row r="246" spans="1:13" s="64" customFormat="1" ht="12.75">
      <c r="A246" s="182"/>
      <c r="B246" s="163"/>
      <c r="C246" s="167"/>
      <c r="D246" s="167"/>
      <c r="E246" s="184"/>
      <c r="F246" s="185">
        <f>SUM(F220:F243)</f>
        <v>0</v>
      </c>
      <c r="G246" s="75"/>
      <c r="H246" s="75"/>
      <c r="I246" s="75"/>
      <c r="J246" s="75"/>
      <c r="K246" s="75"/>
      <c r="L246" s="75"/>
      <c r="M246" s="75"/>
    </row>
    <row r="247" spans="1:13" s="64" customFormat="1" ht="12.75">
      <c r="A247" s="182"/>
      <c r="B247" s="163"/>
      <c r="C247" s="167"/>
      <c r="D247" s="167"/>
      <c r="E247" s="79"/>
      <c r="F247" s="178"/>
      <c r="G247" s="75"/>
      <c r="H247" s="75"/>
      <c r="I247" s="75"/>
      <c r="J247" s="75"/>
      <c r="K247" s="75"/>
      <c r="L247" s="75"/>
      <c r="M247" s="75"/>
    </row>
    <row r="248" spans="1:13" s="64" customFormat="1" ht="12.75">
      <c r="A248" s="149" t="s">
        <v>214</v>
      </c>
      <c r="B248" s="150" t="s">
        <v>215</v>
      </c>
      <c r="C248" s="189"/>
      <c r="D248" s="189"/>
      <c r="E248" s="79"/>
      <c r="F248" s="178"/>
      <c r="G248" s="75"/>
      <c r="H248" s="75"/>
      <c r="I248" s="75"/>
      <c r="J248" s="75"/>
      <c r="K248" s="75"/>
      <c r="L248" s="75"/>
      <c r="M248" s="75"/>
    </row>
    <row r="249" spans="1:13" s="64" customFormat="1" ht="12.75">
      <c r="A249" s="182"/>
      <c r="B249" s="163"/>
      <c r="C249" s="189"/>
      <c r="D249" s="189"/>
      <c r="E249" s="79"/>
      <c r="F249" s="178"/>
      <c r="G249" s="75"/>
      <c r="H249" s="75"/>
      <c r="I249" s="75"/>
      <c r="J249" s="75"/>
      <c r="K249" s="75"/>
      <c r="L249" s="75"/>
      <c r="M249" s="75"/>
    </row>
    <row r="250" spans="1:13" s="64" customFormat="1" ht="12.75">
      <c r="A250" s="162" t="s">
        <v>216</v>
      </c>
      <c r="B250" s="163" t="s">
        <v>196</v>
      </c>
      <c r="C250" s="189"/>
      <c r="D250" s="189"/>
      <c r="E250" s="79"/>
      <c r="F250" s="178"/>
      <c r="G250" s="75"/>
      <c r="H250" s="75"/>
      <c r="I250" s="75"/>
      <c r="J250" s="75"/>
      <c r="K250" s="75"/>
      <c r="L250" s="75"/>
      <c r="M250" s="75"/>
    </row>
    <row r="251" spans="1:13" s="64" customFormat="1" ht="12.75">
      <c r="A251" s="162"/>
      <c r="B251" s="163" t="s">
        <v>197</v>
      </c>
      <c r="C251" s="164"/>
      <c r="D251" s="164"/>
      <c r="E251" s="79"/>
      <c r="F251" s="178"/>
      <c r="G251" s="75"/>
      <c r="H251" s="75"/>
      <c r="I251" s="75"/>
      <c r="J251" s="75"/>
      <c r="K251" s="75"/>
      <c r="L251" s="75"/>
      <c r="M251" s="75"/>
    </row>
    <row r="252" spans="1:13" s="64" customFormat="1" ht="12.75">
      <c r="A252" s="151"/>
      <c r="B252" s="164" t="s">
        <v>199</v>
      </c>
      <c r="C252" s="164" t="s">
        <v>843</v>
      </c>
      <c r="D252" s="164">
        <v>1</v>
      </c>
      <c r="E252"/>
      <c r="F252" s="178">
        <f>E258*D252</f>
        <v>0</v>
      </c>
      <c r="G252" s="75"/>
      <c r="H252" s="75"/>
      <c r="I252" s="75"/>
      <c r="J252" s="75"/>
      <c r="K252" s="75"/>
      <c r="L252" s="75"/>
      <c r="M252" s="75"/>
    </row>
    <row r="253" spans="1:13" s="64" customFormat="1" ht="12.75">
      <c r="A253" s="151"/>
      <c r="B253" s="164" t="s">
        <v>200</v>
      </c>
      <c r="C253" s="164"/>
      <c r="D253" s="164"/>
      <c r="E253"/>
      <c r="F253" s="178"/>
      <c r="G253" s="75"/>
      <c r="H253" s="75"/>
      <c r="I253" s="75"/>
      <c r="J253" s="75"/>
      <c r="K253" s="75"/>
      <c r="L253" s="75"/>
      <c r="M253" s="75"/>
    </row>
    <row r="254" spans="1:13" s="64" customFormat="1" ht="12.75">
      <c r="A254" s="151"/>
      <c r="B254" s="164" t="s">
        <v>201</v>
      </c>
      <c r="C254" s="164"/>
      <c r="D254" s="164"/>
      <c r="E254"/>
      <c r="F254" s="178"/>
      <c r="G254" s="75"/>
      <c r="H254" s="75"/>
      <c r="I254" s="75"/>
      <c r="J254" s="75"/>
      <c r="K254" s="75"/>
      <c r="L254" s="75"/>
      <c r="M254" s="75"/>
    </row>
    <row r="255" spans="1:13" s="64" customFormat="1" ht="13.5">
      <c r="A255" s="162"/>
      <c r="B255" s="164"/>
      <c r="C255" s="167" t="s">
        <v>843</v>
      </c>
      <c r="D255" s="167">
        <v>1</v>
      </c>
      <c r="E255" s="174"/>
      <c r="F255" s="178">
        <f>E261*D255</f>
        <v>0</v>
      </c>
      <c r="G255" s="75"/>
      <c r="H255" s="75"/>
      <c r="I255" s="75"/>
      <c r="J255" s="75"/>
      <c r="K255" s="75"/>
      <c r="L255" s="75"/>
      <c r="M255" s="75"/>
    </row>
    <row r="256" spans="1:13" s="64" customFormat="1" ht="13.5">
      <c r="A256" s="162"/>
      <c r="B256" s="163"/>
      <c r="C256" s="167"/>
      <c r="D256" s="167"/>
      <c r="E256" s="174"/>
      <c r="F256" s="178"/>
      <c r="G256" s="75"/>
      <c r="H256" s="75"/>
      <c r="I256" s="75"/>
      <c r="J256" s="75"/>
      <c r="K256" s="75"/>
      <c r="L256" s="75"/>
      <c r="M256" s="75"/>
    </row>
    <row r="257" spans="1:13" s="64" customFormat="1" ht="13.5">
      <c r="A257" s="162" t="s">
        <v>217</v>
      </c>
      <c r="B257" s="163" t="s">
        <v>218</v>
      </c>
      <c r="C257" s="189"/>
      <c r="D257" s="189"/>
      <c r="E257" s="174"/>
      <c r="F257" s="178"/>
      <c r="G257" s="75"/>
      <c r="H257" s="75"/>
      <c r="I257" s="75"/>
      <c r="J257" s="75"/>
      <c r="K257" s="75"/>
      <c r="L257" s="75"/>
      <c r="M257" s="75"/>
    </row>
    <row r="258" spans="1:13" s="64" customFormat="1" ht="13.5">
      <c r="A258" s="162"/>
      <c r="B258" s="163"/>
      <c r="C258" s="167" t="s">
        <v>996</v>
      </c>
      <c r="D258" s="167">
        <v>80</v>
      </c>
      <c r="E258" s="174"/>
      <c r="F258" s="178">
        <f>E264*D258</f>
        <v>0</v>
      </c>
      <c r="G258" s="75"/>
      <c r="H258" s="75"/>
      <c r="I258" s="75"/>
      <c r="J258" s="75"/>
      <c r="K258" s="75"/>
      <c r="L258" s="75"/>
      <c r="M258" s="75"/>
    </row>
    <row r="259" spans="1:13" s="64" customFormat="1" ht="13.5">
      <c r="A259" s="162"/>
      <c r="B259" s="163"/>
      <c r="C259" s="167"/>
      <c r="D259" s="167"/>
      <c r="E259" s="174"/>
      <c r="F259" s="178"/>
      <c r="G259" s="75"/>
      <c r="H259" s="75"/>
      <c r="I259" s="75"/>
      <c r="J259" s="75"/>
      <c r="K259" s="75"/>
      <c r="L259" s="75"/>
      <c r="M259" s="75"/>
    </row>
    <row r="260" spans="1:13" s="64" customFormat="1" ht="13.5">
      <c r="A260" s="162" t="s">
        <v>219</v>
      </c>
      <c r="B260" s="163" t="s">
        <v>207</v>
      </c>
      <c r="C260" s="167"/>
      <c r="D260" s="167"/>
      <c r="E260" s="174"/>
      <c r="F260" s="178"/>
      <c r="G260" s="75"/>
      <c r="H260" s="75"/>
      <c r="I260" s="75"/>
      <c r="J260" s="75"/>
      <c r="K260" s="75"/>
      <c r="L260" s="75"/>
      <c r="M260" s="75"/>
    </row>
    <row r="261" spans="1:13" s="64" customFormat="1" ht="13.5">
      <c r="A261" s="162"/>
      <c r="B261" s="163" t="s">
        <v>208</v>
      </c>
      <c r="C261" s="167" t="s">
        <v>996</v>
      </c>
      <c r="D261" s="167">
        <v>220</v>
      </c>
      <c r="E261" s="174"/>
      <c r="F261" s="178">
        <f>E267*D261</f>
        <v>0</v>
      </c>
      <c r="G261" s="75"/>
      <c r="H261" s="75"/>
      <c r="I261" s="75"/>
      <c r="J261" s="75"/>
      <c r="K261" s="75"/>
      <c r="L261" s="75"/>
      <c r="M261" s="75"/>
    </row>
    <row r="262" spans="1:13" s="64" customFormat="1" ht="13.5">
      <c r="A262" s="162"/>
      <c r="B262" s="163"/>
      <c r="C262" s="167"/>
      <c r="D262" s="167"/>
      <c r="E262" s="174"/>
      <c r="F262" s="178"/>
      <c r="G262" s="75"/>
      <c r="H262" s="75"/>
      <c r="I262" s="75"/>
      <c r="J262" s="75"/>
      <c r="K262" s="75"/>
      <c r="L262" s="75"/>
      <c r="M262" s="75"/>
    </row>
    <row r="263" spans="1:13" s="64" customFormat="1" ht="24">
      <c r="A263" s="162" t="s">
        <v>220</v>
      </c>
      <c r="B263" s="163" t="s">
        <v>221</v>
      </c>
      <c r="C263" s="167"/>
      <c r="D263" s="167"/>
      <c r="E263" s="174"/>
      <c r="F263" s="178"/>
      <c r="G263" s="75"/>
      <c r="H263" s="75"/>
      <c r="I263" s="75"/>
      <c r="J263" s="75"/>
      <c r="K263" s="75"/>
      <c r="L263" s="75"/>
      <c r="M263" s="75"/>
    </row>
    <row r="264" spans="1:13" s="64" customFormat="1" ht="13.5">
      <c r="A264" s="162"/>
      <c r="B264" s="163"/>
      <c r="C264" s="167" t="s">
        <v>843</v>
      </c>
      <c r="D264" s="167">
        <v>2</v>
      </c>
      <c r="E264" s="174"/>
      <c r="F264" s="178">
        <f>E267*D264</f>
        <v>0</v>
      </c>
      <c r="G264" s="75"/>
      <c r="H264" s="75"/>
      <c r="I264" s="75"/>
      <c r="J264" s="75"/>
      <c r="K264" s="75"/>
      <c r="L264" s="75"/>
      <c r="M264" s="75"/>
    </row>
    <row r="265" spans="1:13" s="64" customFormat="1" ht="13.5">
      <c r="A265" s="162"/>
      <c r="B265" s="163"/>
      <c r="C265" s="167"/>
      <c r="D265" s="167"/>
      <c r="E265" s="174"/>
      <c r="F265" s="178"/>
      <c r="G265" s="75"/>
      <c r="H265" s="75"/>
      <c r="I265" s="75"/>
      <c r="J265" s="75"/>
      <c r="K265" s="75"/>
      <c r="L265" s="75"/>
      <c r="M265" s="75"/>
    </row>
    <row r="266" spans="1:13" s="64" customFormat="1" ht="24">
      <c r="A266" s="162" t="s">
        <v>222</v>
      </c>
      <c r="B266" s="163" t="s">
        <v>223</v>
      </c>
      <c r="C266" s="167"/>
      <c r="D266" s="167"/>
      <c r="E266" s="174"/>
      <c r="F266" s="178"/>
      <c r="G266" s="75"/>
      <c r="H266" s="75"/>
      <c r="I266" s="75"/>
      <c r="J266" s="75"/>
      <c r="K266" s="75"/>
      <c r="L266" s="75"/>
      <c r="M266" s="75"/>
    </row>
    <row r="267" spans="1:13" s="64" customFormat="1" ht="13.5">
      <c r="A267" s="162"/>
      <c r="B267" s="163"/>
      <c r="C267" s="167" t="s">
        <v>843</v>
      </c>
      <c r="D267" s="167">
        <v>1</v>
      </c>
      <c r="E267" s="174"/>
      <c r="F267" s="178">
        <f>E267*D267</f>
        <v>0</v>
      </c>
      <c r="G267" s="75"/>
      <c r="H267" s="75"/>
      <c r="I267" s="75"/>
      <c r="J267" s="75"/>
      <c r="K267" s="75"/>
      <c r="L267" s="75"/>
      <c r="M267" s="75"/>
    </row>
    <row r="268" spans="1:13" s="64" customFormat="1" ht="12.75">
      <c r="A268" s="162"/>
      <c r="B268" s="163"/>
      <c r="C268" s="167"/>
      <c r="D268" s="167"/>
      <c r="E268" s="79"/>
      <c r="F268" s="178"/>
      <c r="G268" s="75"/>
      <c r="H268" s="75"/>
      <c r="I268" s="75"/>
      <c r="J268" s="75"/>
      <c r="K268" s="75"/>
      <c r="L268" s="75"/>
      <c r="M268" s="75"/>
    </row>
    <row r="269" spans="1:13" s="64" customFormat="1" ht="12.75">
      <c r="A269" s="179" t="s">
        <v>1060</v>
      </c>
      <c r="B269" s="180" t="s">
        <v>214</v>
      </c>
      <c r="C269" s="181"/>
      <c r="D269" s="181"/>
      <c r="E269" s="79"/>
      <c r="F269" s="178"/>
      <c r="G269" s="75"/>
      <c r="H269" s="75"/>
      <c r="I269" s="75"/>
      <c r="J269" s="75"/>
      <c r="K269" s="75"/>
      <c r="L269" s="75"/>
      <c r="M269" s="75"/>
    </row>
    <row r="270" spans="1:13" s="64" customFormat="1" ht="12.75">
      <c r="A270" s="182"/>
      <c r="B270" s="183"/>
      <c r="C270" s="167"/>
      <c r="D270" s="167"/>
      <c r="E270" s="184"/>
      <c r="F270" s="185">
        <f>SUM(F252:F267)</f>
        <v>0</v>
      </c>
      <c r="G270" s="75"/>
      <c r="H270" s="75"/>
      <c r="I270" s="75"/>
      <c r="J270" s="75"/>
      <c r="K270" s="75"/>
      <c r="L270" s="75"/>
      <c r="M270" s="75"/>
    </row>
    <row r="271" spans="1:13" s="64" customFormat="1" ht="12.75">
      <c r="A271" s="182"/>
      <c r="B271" s="183"/>
      <c r="C271" s="167"/>
      <c r="D271" s="167"/>
      <c r="E271" s="79"/>
      <c r="F271" s="178"/>
      <c r="G271" s="75"/>
      <c r="H271" s="75"/>
      <c r="I271" s="75"/>
      <c r="J271" s="75"/>
      <c r="K271" s="75"/>
      <c r="L271" s="75"/>
      <c r="M271" s="75"/>
    </row>
    <row r="272" spans="1:13" s="64" customFormat="1" ht="12.75">
      <c r="A272" s="149" t="s">
        <v>224</v>
      </c>
      <c r="B272" s="150" t="s">
        <v>225</v>
      </c>
      <c r="C272" s="189"/>
      <c r="D272" s="189"/>
      <c r="E272" s="79"/>
      <c r="F272" s="178"/>
      <c r="G272" s="75"/>
      <c r="H272" s="75"/>
      <c r="I272" s="75"/>
      <c r="J272" s="75"/>
      <c r="K272" s="75"/>
      <c r="L272" s="75"/>
      <c r="M272" s="75"/>
    </row>
    <row r="273" spans="1:13" s="64" customFormat="1" ht="12.75">
      <c r="A273" s="182"/>
      <c r="B273" s="163"/>
      <c r="C273" s="189"/>
      <c r="D273" s="189"/>
      <c r="E273" s="79"/>
      <c r="F273" s="178"/>
      <c r="G273" s="75"/>
      <c r="H273" s="75"/>
      <c r="I273" s="75"/>
      <c r="J273" s="75"/>
      <c r="K273" s="75"/>
      <c r="L273" s="75"/>
      <c r="M273" s="75"/>
    </row>
    <row r="274" spans="1:13" s="64" customFormat="1" ht="12.75">
      <c r="A274" s="162" t="s">
        <v>226</v>
      </c>
      <c r="B274" s="163" t="s">
        <v>205</v>
      </c>
      <c r="C274" s="167"/>
      <c r="D274" s="167"/>
      <c r="E274" s="79"/>
      <c r="F274" s="178"/>
      <c r="G274" s="75"/>
      <c r="H274" s="75"/>
      <c r="I274" s="75"/>
      <c r="J274" s="75"/>
      <c r="K274" s="75"/>
      <c r="L274" s="75"/>
      <c r="M274" s="75"/>
    </row>
    <row r="275" spans="1:13" s="64" customFormat="1" ht="13.5">
      <c r="A275" s="162"/>
      <c r="B275" s="163"/>
      <c r="C275" s="167" t="s">
        <v>996</v>
      </c>
      <c r="D275" s="167">
        <v>250</v>
      </c>
      <c r="E275" s="174"/>
      <c r="F275" s="178">
        <f>E275*D275</f>
        <v>0</v>
      </c>
      <c r="G275" s="75"/>
      <c r="H275" s="75"/>
      <c r="I275" s="75"/>
      <c r="J275" s="75"/>
      <c r="K275" s="75"/>
      <c r="L275" s="75"/>
      <c r="M275" s="75"/>
    </row>
    <row r="276" spans="1:13" s="64" customFormat="1" ht="13.5">
      <c r="A276" s="162"/>
      <c r="B276" s="163"/>
      <c r="C276" s="167"/>
      <c r="D276" s="167"/>
      <c r="E276" s="174"/>
      <c r="F276" s="178"/>
      <c r="G276" s="75"/>
      <c r="H276" s="75"/>
      <c r="I276" s="75"/>
      <c r="J276" s="75"/>
      <c r="K276" s="75"/>
      <c r="L276" s="75"/>
      <c r="M276" s="75"/>
    </row>
    <row r="277" spans="1:13" s="64" customFormat="1" ht="13.5">
      <c r="A277" s="162" t="s">
        <v>227</v>
      </c>
      <c r="B277" s="163" t="s">
        <v>228</v>
      </c>
      <c r="C277" s="167"/>
      <c r="D277" s="167"/>
      <c r="E277" s="174"/>
      <c r="F277" s="178"/>
      <c r="G277" s="75"/>
      <c r="H277" s="75"/>
      <c r="I277" s="75"/>
      <c r="J277" s="75"/>
      <c r="K277" s="75"/>
      <c r="L277" s="75"/>
      <c r="M277" s="75"/>
    </row>
    <row r="278" spans="1:13" s="64" customFormat="1" ht="13.5">
      <c r="A278" s="162"/>
      <c r="B278" s="163" t="s">
        <v>208</v>
      </c>
      <c r="C278" s="167" t="s">
        <v>996</v>
      </c>
      <c r="D278" s="167">
        <v>260</v>
      </c>
      <c r="E278" s="174"/>
      <c r="F278" s="178">
        <f>E278*D278</f>
        <v>0</v>
      </c>
      <c r="G278" s="75"/>
      <c r="H278" s="75"/>
      <c r="I278" s="75"/>
      <c r="J278" s="75"/>
      <c r="K278" s="75"/>
      <c r="L278" s="75"/>
      <c r="M278" s="75"/>
    </row>
    <row r="279" spans="1:13" s="64" customFormat="1" ht="13.5">
      <c r="A279" s="162"/>
      <c r="B279" s="163"/>
      <c r="C279" s="167"/>
      <c r="D279" s="167"/>
      <c r="E279" s="174"/>
      <c r="F279" s="178"/>
      <c r="G279" s="75"/>
      <c r="H279" s="75"/>
      <c r="I279" s="75"/>
      <c r="J279" s="75"/>
      <c r="K279" s="75"/>
      <c r="L279" s="75"/>
      <c r="M279" s="75"/>
    </row>
    <row r="280" spans="1:13" s="64" customFormat="1" ht="13.5">
      <c r="A280" s="162" t="s">
        <v>229</v>
      </c>
      <c r="B280" s="163" t="s">
        <v>230</v>
      </c>
      <c r="C280" s="167"/>
      <c r="D280" s="167"/>
      <c r="E280" s="174"/>
      <c r="F280" s="178"/>
      <c r="G280" s="75"/>
      <c r="H280" s="75"/>
      <c r="I280" s="75"/>
      <c r="J280" s="75"/>
      <c r="K280" s="75"/>
      <c r="L280" s="75"/>
      <c r="M280" s="75"/>
    </row>
    <row r="281" spans="1:13" s="64" customFormat="1" ht="13.5">
      <c r="A281" s="162"/>
      <c r="B281" s="163"/>
      <c r="C281" s="167" t="s">
        <v>843</v>
      </c>
      <c r="D281" s="167">
        <v>3</v>
      </c>
      <c r="E281" s="174"/>
      <c r="F281" s="178">
        <f>E281*D281</f>
        <v>0</v>
      </c>
      <c r="G281" s="75"/>
      <c r="H281" s="75"/>
      <c r="I281" s="75"/>
      <c r="J281" s="75"/>
      <c r="K281" s="75"/>
      <c r="L281" s="75"/>
      <c r="M281" s="75"/>
    </row>
    <row r="282" spans="1:13" s="64" customFormat="1" ht="12.75">
      <c r="A282" s="162"/>
      <c r="B282" s="163"/>
      <c r="C282" s="167"/>
      <c r="D282" s="167"/>
      <c r="E282" s="79"/>
      <c r="F282" s="178"/>
      <c r="G282" s="75"/>
      <c r="H282" s="75"/>
      <c r="I282" s="75"/>
      <c r="J282" s="75"/>
      <c r="K282" s="75"/>
      <c r="L282" s="75"/>
      <c r="M282" s="75"/>
    </row>
    <row r="283" spans="1:13" s="64" customFormat="1" ht="12.75">
      <c r="A283" s="179" t="s">
        <v>1060</v>
      </c>
      <c r="B283" s="180" t="s">
        <v>224</v>
      </c>
      <c r="C283" s="181"/>
      <c r="D283" s="181"/>
      <c r="E283" s="79"/>
      <c r="F283" s="178"/>
      <c r="G283" s="75"/>
      <c r="H283" s="75"/>
      <c r="I283" s="75"/>
      <c r="J283" s="75"/>
      <c r="K283" s="75"/>
      <c r="L283" s="75"/>
      <c r="M283" s="75"/>
    </row>
    <row r="284" spans="1:13" s="64" customFormat="1" ht="12.75">
      <c r="A284" s="182"/>
      <c r="B284" s="163"/>
      <c r="C284" s="167"/>
      <c r="D284" s="167"/>
      <c r="E284" s="184"/>
      <c r="F284" s="185">
        <f>SUM(F275:F281)</f>
        <v>0</v>
      </c>
      <c r="G284" s="75"/>
      <c r="H284" s="75"/>
      <c r="I284" s="75"/>
      <c r="J284" s="75"/>
      <c r="K284" s="75"/>
      <c r="L284" s="75"/>
      <c r="M284" s="75"/>
    </row>
    <row r="285" spans="1:13" s="64" customFormat="1" ht="12.75">
      <c r="A285" s="182"/>
      <c r="B285" s="163"/>
      <c r="C285" s="167"/>
      <c r="D285" s="167"/>
      <c r="E285" s="79"/>
      <c r="F285" s="178"/>
      <c r="G285" s="75"/>
      <c r="H285" s="75"/>
      <c r="I285" s="75"/>
      <c r="J285" s="75"/>
      <c r="K285" s="75"/>
      <c r="L285" s="75"/>
      <c r="M285" s="75"/>
    </row>
    <row r="286" spans="1:13" s="64" customFormat="1" ht="12.75">
      <c r="A286" s="149" t="s">
        <v>231</v>
      </c>
      <c r="B286" s="150" t="s">
        <v>232</v>
      </c>
      <c r="C286" s="189"/>
      <c r="D286" s="189"/>
      <c r="E286" s="79"/>
      <c r="F286" s="178"/>
      <c r="G286" s="75"/>
      <c r="H286" s="75"/>
      <c r="I286" s="75"/>
      <c r="J286" s="75"/>
      <c r="K286" s="75"/>
      <c r="L286" s="75"/>
      <c r="M286" s="75"/>
    </row>
    <row r="287" spans="1:13" s="64" customFormat="1" ht="12.75">
      <c r="A287" s="182"/>
      <c r="B287" s="163"/>
      <c r="C287" s="189"/>
      <c r="D287" s="189"/>
      <c r="E287" s="79"/>
      <c r="F287" s="178"/>
      <c r="G287" s="75"/>
      <c r="H287" s="75"/>
      <c r="I287" s="75"/>
      <c r="J287" s="75"/>
      <c r="K287" s="75"/>
      <c r="L287" s="75"/>
      <c r="M287" s="75"/>
    </row>
    <row r="288" spans="1:13" s="64" customFormat="1" ht="12.75">
      <c r="A288" s="162" t="s">
        <v>233</v>
      </c>
      <c r="B288" s="163" t="s">
        <v>234</v>
      </c>
      <c r="C288" s="164"/>
      <c r="D288" s="164"/>
      <c r="E288" s="79"/>
      <c r="F288" s="178"/>
      <c r="G288" s="75"/>
      <c r="H288" s="75"/>
      <c r="I288" s="75"/>
      <c r="J288" s="75"/>
      <c r="K288" s="75"/>
      <c r="L288" s="75"/>
      <c r="M288" s="75"/>
    </row>
    <row r="289" spans="1:13" s="64" customFormat="1" ht="12.75">
      <c r="A289" s="162"/>
      <c r="B289" s="163" t="s">
        <v>235</v>
      </c>
      <c r="C289" s="164"/>
      <c r="D289" s="164"/>
      <c r="E289" s="79"/>
      <c r="F289" s="178"/>
      <c r="G289" s="75"/>
      <c r="H289" s="75"/>
      <c r="I289" s="75"/>
      <c r="J289" s="75"/>
      <c r="K289" s="75"/>
      <c r="L289" s="75"/>
      <c r="M289" s="75"/>
    </row>
    <row r="290" spans="1:13" s="64" customFormat="1" ht="12.75">
      <c r="A290" s="162"/>
      <c r="B290" s="163" t="s">
        <v>236</v>
      </c>
      <c r="C290" s="164"/>
      <c r="D290" s="164"/>
      <c r="E290" s="79"/>
      <c r="F290" s="178"/>
      <c r="G290" s="75"/>
      <c r="H290" s="75"/>
      <c r="I290" s="75"/>
      <c r="J290" s="75"/>
      <c r="K290" s="75"/>
      <c r="L290" s="75"/>
      <c r="M290" s="75"/>
    </row>
    <row r="291" spans="1:13" s="64" customFormat="1" ht="13.5">
      <c r="A291" s="162"/>
      <c r="B291" s="163" t="s">
        <v>237</v>
      </c>
      <c r="C291" s="164" t="s">
        <v>843</v>
      </c>
      <c r="D291" s="164">
        <v>1</v>
      </c>
      <c r="E291" s="174"/>
      <c r="F291" s="178">
        <f>E291*D291</f>
        <v>0</v>
      </c>
      <c r="G291" s="75"/>
      <c r="H291" s="75"/>
      <c r="I291" s="75"/>
      <c r="J291" s="75"/>
      <c r="K291" s="75"/>
      <c r="L291" s="75"/>
      <c r="M291" s="75"/>
    </row>
    <row r="292" spans="1:13" s="64" customFormat="1" ht="13.5">
      <c r="A292" s="162"/>
      <c r="B292" s="163"/>
      <c r="C292" s="164"/>
      <c r="D292" s="164"/>
      <c r="E292" s="174"/>
      <c r="F292" s="178"/>
      <c r="G292" s="75"/>
      <c r="H292" s="75"/>
      <c r="I292" s="75"/>
      <c r="J292" s="75"/>
      <c r="K292" s="75"/>
      <c r="L292" s="75"/>
      <c r="M292" s="75"/>
    </row>
    <row r="293" spans="1:13" s="64" customFormat="1" ht="13.5">
      <c r="A293" s="162" t="s">
        <v>238</v>
      </c>
      <c r="B293" s="163" t="s">
        <v>239</v>
      </c>
      <c r="C293" s="164"/>
      <c r="D293" s="164"/>
      <c r="E293" s="174"/>
      <c r="F293" s="178"/>
      <c r="G293" s="75"/>
      <c r="H293" s="75"/>
      <c r="I293" s="75"/>
      <c r="J293" s="75"/>
      <c r="K293" s="75"/>
      <c r="L293" s="75"/>
      <c r="M293" s="75"/>
    </row>
    <row r="294" spans="1:13" s="64" customFormat="1" ht="13.5">
      <c r="A294" s="162"/>
      <c r="B294" s="163" t="s">
        <v>236</v>
      </c>
      <c r="C294" s="164"/>
      <c r="D294" s="164"/>
      <c r="E294" s="174"/>
      <c r="F294" s="178"/>
      <c r="G294" s="75"/>
      <c r="H294" s="75"/>
      <c r="I294" s="75"/>
      <c r="J294" s="75"/>
      <c r="K294" s="75"/>
      <c r="L294" s="75"/>
      <c r="M294" s="75"/>
    </row>
    <row r="295" spans="1:13" s="64" customFormat="1" ht="13.5">
      <c r="A295" s="162"/>
      <c r="B295" s="163" t="s">
        <v>237</v>
      </c>
      <c r="C295" s="164" t="s">
        <v>1031</v>
      </c>
      <c r="D295" s="164">
        <v>13</v>
      </c>
      <c r="E295" s="174"/>
      <c r="F295" s="178">
        <f>E295*D295</f>
        <v>0</v>
      </c>
      <c r="G295" s="75"/>
      <c r="H295" s="75"/>
      <c r="I295" s="75"/>
      <c r="J295" s="75"/>
      <c r="K295" s="75"/>
      <c r="L295" s="75"/>
      <c r="M295" s="75"/>
    </row>
    <row r="296" spans="1:13" s="64" customFormat="1" ht="13.5">
      <c r="A296" s="162"/>
      <c r="B296" s="163"/>
      <c r="C296" s="164"/>
      <c r="D296" s="164"/>
      <c r="E296" s="174"/>
      <c r="F296" s="178"/>
      <c r="G296" s="75"/>
      <c r="H296" s="75"/>
      <c r="I296" s="75"/>
      <c r="J296" s="75"/>
      <c r="K296" s="75"/>
      <c r="L296" s="75"/>
      <c r="M296" s="75"/>
    </row>
    <row r="297" spans="1:13" s="64" customFormat="1" ht="13.5">
      <c r="A297" s="162" t="s">
        <v>240</v>
      </c>
      <c r="B297" s="163" t="s">
        <v>241</v>
      </c>
      <c r="C297" s="164"/>
      <c r="D297" s="164"/>
      <c r="E297" s="174"/>
      <c r="F297" s="178"/>
      <c r="G297" s="75"/>
      <c r="H297" s="75"/>
      <c r="I297" s="75"/>
      <c r="J297" s="75"/>
      <c r="K297" s="75"/>
      <c r="L297" s="75"/>
      <c r="M297" s="75"/>
    </row>
    <row r="298" spans="1:13" s="64" customFormat="1" ht="13.5">
      <c r="A298" s="162"/>
      <c r="B298" s="163" t="s">
        <v>236</v>
      </c>
      <c r="C298" s="164"/>
      <c r="D298" s="164"/>
      <c r="E298" s="174"/>
      <c r="F298" s="178"/>
      <c r="G298" s="75"/>
      <c r="H298" s="75"/>
      <c r="I298" s="75"/>
      <c r="J298" s="75"/>
      <c r="K298" s="75"/>
      <c r="L298" s="75"/>
      <c r="M298" s="75"/>
    </row>
    <row r="299" spans="1:13" s="64" customFormat="1" ht="13.5">
      <c r="A299" s="162"/>
      <c r="B299" s="163" t="s">
        <v>237</v>
      </c>
      <c r="C299" s="164" t="s">
        <v>1031</v>
      </c>
      <c r="D299" s="164">
        <v>1</v>
      </c>
      <c r="E299" s="174"/>
      <c r="F299" s="178">
        <f>E299*D299</f>
        <v>0</v>
      </c>
      <c r="G299" s="75"/>
      <c r="H299" s="75"/>
      <c r="I299" s="75"/>
      <c r="J299" s="75"/>
      <c r="K299" s="75"/>
      <c r="L299" s="75"/>
      <c r="M299" s="75"/>
    </row>
    <row r="300" spans="1:13" s="64" customFormat="1" ht="13.5">
      <c r="A300" s="162"/>
      <c r="B300" s="163"/>
      <c r="C300" s="164"/>
      <c r="D300" s="164"/>
      <c r="E300" s="174"/>
      <c r="F300" s="178"/>
      <c r="G300" s="75"/>
      <c r="H300" s="75"/>
      <c r="I300" s="75"/>
      <c r="J300" s="75"/>
      <c r="K300" s="75"/>
      <c r="L300" s="75"/>
      <c r="M300" s="75"/>
    </row>
    <row r="301" spans="1:13" s="64" customFormat="1" ht="13.5">
      <c r="A301" s="162" t="s">
        <v>242</v>
      </c>
      <c r="B301" s="163" t="s">
        <v>205</v>
      </c>
      <c r="C301" s="167"/>
      <c r="D301" s="167"/>
      <c r="E301" s="174"/>
      <c r="F301" s="178"/>
      <c r="G301" s="75"/>
      <c r="H301" s="75"/>
      <c r="I301" s="75"/>
      <c r="J301" s="75"/>
      <c r="K301" s="75"/>
      <c r="L301" s="75"/>
      <c r="M301" s="75"/>
    </row>
    <row r="302" spans="1:13" s="64" customFormat="1" ht="13.5">
      <c r="A302" s="162"/>
      <c r="B302" s="163"/>
      <c r="C302" s="167" t="s">
        <v>996</v>
      </c>
      <c r="D302" s="167">
        <v>500</v>
      </c>
      <c r="E302" s="174"/>
      <c r="F302" s="178">
        <f>E302*D302</f>
        <v>0</v>
      </c>
      <c r="G302" s="75"/>
      <c r="H302" s="75"/>
      <c r="I302" s="75"/>
      <c r="J302" s="75"/>
      <c r="K302" s="75"/>
      <c r="L302" s="75"/>
      <c r="M302" s="75"/>
    </row>
    <row r="303" spans="1:13" s="64" customFormat="1" ht="12.75">
      <c r="A303" s="162"/>
      <c r="B303" s="163"/>
      <c r="C303" s="167"/>
      <c r="D303" s="167"/>
      <c r="E303" s="46"/>
      <c r="F303" s="178"/>
      <c r="G303" s="75"/>
      <c r="H303" s="75"/>
      <c r="I303" s="75"/>
      <c r="J303" s="75"/>
      <c r="K303" s="75"/>
      <c r="L303" s="75"/>
      <c r="M303" s="75"/>
    </row>
    <row r="304" spans="1:13" s="64" customFormat="1" ht="12.75">
      <c r="A304" s="162" t="s">
        <v>243</v>
      </c>
      <c r="B304" s="163" t="s">
        <v>244</v>
      </c>
      <c r="C304" s="167"/>
      <c r="D304" s="167"/>
      <c r="E304" s="46"/>
      <c r="F304" s="178"/>
      <c r="G304" s="75"/>
      <c r="H304" s="75"/>
      <c r="I304" s="75"/>
      <c r="J304" s="75"/>
      <c r="K304" s="75"/>
      <c r="L304" s="75"/>
      <c r="M304" s="75"/>
    </row>
    <row r="305" spans="1:13" s="64" customFormat="1" ht="13.5">
      <c r="A305" s="162"/>
      <c r="B305" s="163" t="s">
        <v>208</v>
      </c>
      <c r="C305" s="167" t="s">
        <v>996</v>
      </c>
      <c r="D305" s="167">
        <v>1000</v>
      </c>
      <c r="E305" s="174"/>
      <c r="F305" s="178">
        <f>E305*D305</f>
        <v>0</v>
      </c>
      <c r="G305" s="75"/>
      <c r="H305" s="75"/>
      <c r="I305" s="75"/>
      <c r="J305" s="75"/>
      <c r="K305" s="75"/>
      <c r="L305" s="75"/>
      <c r="M305" s="75"/>
    </row>
    <row r="306" spans="1:13" s="64" customFormat="1" ht="13.5">
      <c r="A306" s="162"/>
      <c r="B306" s="163"/>
      <c r="C306" s="167"/>
      <c r="D306" s="167"/>
      <c r="E306" s="174"/>
      <c r="F306" s="178"/>
      <c r="G306" s="75"/>
      <c r="H306" s="75"/>
      <c r="I306" s="75"/>
      <c r="J306" s="75"/>
      <c r="K306" s="75"/>
      <c r="L306" s="75"/>
      <c r="M306" s="75"/>
    </row>
    <row r="307" spans="1:13" s="64" customFormat="1" ht="13.5">
      <c r="A307" s="179" t="s">
        <v>1060</v>
      </c>
      <c r="B307" s="180" t="s">
        <v>231</v>
      </c>
      <c r="C307" s="181"/>
      <c r="D307" s="181"/>
      <c r="E307" s="190"/>
      <c r="F307" s="178"/>
      <c r="G307" s="75"/>
      <c r="H307" s="75"/>
      <c r="I307" s="75"/>
      <c r="J307" s="75"/>
      <c r="K307" s="75"/>
      <c r="L307" s="75"/>
      <c r="M307" s="75"/>
    </row>
    <row r="308" spans="1:13" s="64" customFormat="1" ht="13.5">
      <c r="A308" s="182"/>
      <c r="B308" s="183"/>
      <c r="C308" s="167"/>
      <c r="D308" s="167"/>
      <c r="E308" s="191"/>
      <c r="F308" s="185">
        <f>SUM(F291:F305)</f>
        <v>0</v>
      </c>
      <c r="G308" s="75"/>
      <c r="H308" s="75"/>
      <c r="I308" s="75"/>
      <c r="J308" s="75"/>
      <c r="K308" s="75"/>
      <c r="L308" s="75"/>
      <c r="M308" s="75"/>
    </row>
    <row r="309" spans="1:13" s="64" customFormat="1" ht="13.5">
      <c r="A309" s="182"/>
      <c r="B309" s="183"/>
      <c r="C309" s="167"/>
      <c r="D309" s="167"/>
      <c r="E309" s="174"/>
      <c r="F309" s="178"/>
      <c r="G309" s="75"/>
      <c r="H309" s="75"/>
      <c r="I309" s="75"/>
      <c r="J309" s="75"/>
      <c r="K309" s="75"/>
      <c r="L309" s="75"/>
      <c r="M309" s="75"/>
    </row>
    <row r="310" spans="1:13" s="64" customFormat="1" ht="13.5">
      <c r="A310" s="149" t="s">
        <v>245</v>
      </c>
      <c r="B310" s="150" t="s">
        <v>246</v>
      </c>
      <c r="C310" s="189"/>
      <c r="D310" s="189"/>
      <c r="E310" s="174"/>
      <c r="F310" s="178"/>
      <c r="G310" s="75"/>
      <c r="H310" s="75"/>
      <c r="I310" s="75"/>
      <c r="J310" s="75"/>
      <c r="K310" s="75"/>
      <c r="L310" s="75"/>
      <c r="M310" s="75"/>
    </row>
    <row r="311" spans="1:13" s="64" customFormat="1" ht="13.5">
      <c r="A311" s="182"/>
      <c r="B311" s="163"/>
      <c r="C311" s="189"/>
      <c r="D311" s="189"/>
      <c r="E311" s="187"/>
      <c r="F311" s="178"/>
      <c r="G311" s="75"/>
      <c r="H311" s="75"/>
      <c r="I311" s="75"/>
      <c r="J311" s="75"/>
      <c r="K311" s="75"/>
      <c r="L311" s="75"/>
      <c r="M311" s="75"/>
    </row>
    <row r="312" spans="1:13" s="64" customFormat="1" ht="12.75">
      <c r="A312" s="162" t="s">
        <v>233</v>
      </c>
      <c r="B312" s="163" t="s">
        <v>247</v>
      </c>
      <c r="C312" s="164"/>
      <c r="D312" s="164"/>
      <c r="E312"/>
      <c r="F312" s="178"/>
      <c r="G312" s="75"/>
      <c r="H312" s="75"/>
      <c r="I312" s="75"/>
      <c r="J312" s="75"/>
      <c r="K312" s="75"/>
      <c r="L312" s="75"/>
      <c r="M312" s="75"/>
    </row>
    <row r="313" spans="1:13" s="64" customFormat="1" ht="24">
      <c r="A313" s="162"/>
      <c r="B313" s="163" t="s">
        <v>248</v>
      </c>
      <c r="C313" s="164" t="s">
        <v>843</v>
      </c>
      <c r="D313" s="164">
        <v>1</v>
      </c>
      <c r="E313" s="174"/>
      <c r="F313" s="178">
        <f>E314*D313</f>
        <v>0</v>
      </c>
      <c r="G313" s="75"/>
      <c r="H313" s="75"/>
      <c r="I313" s="75"/>
      <c r="J313" s="75"/>
      <c r="K313" s="75"/>
      <c r="L313" s="75"/>
      <c r="M313" s="75"/>
    </row>
    <row r="314" spans="1:13" s="64" customFormat="1" ht="13.5">
      <c r="A314" s="162"/>
      <c r="B314" s="163" t="s">
        <v>249</v>
      </c>
      <c r="C314" s="164" t="s">
        <v>843</v>
      </c>
      <c r="D314" s="164">
        <v>1</v>
      </c>
      <c r="E314" s="174"/>
      <c r="F314" s="178">
        <f>E315*D314</f>
        <v>0</v>
      </c>
      <c r="G314" s="75"/>
      <c r="H314" s="75"/>
      <c r="I314" s="75"/>
      <c r="J314" s="75"/>
      <c r="K314" s="75"/>
      <c r="L314" s="75"/>
      <c r="M314" s="75"/>
    </row>
    <row r="315" spans="1:13" s="64" customFormat="1" ht="13.5">
      <c r="A315" s="162"/>
      <c r="B315" s="163" t="s">
        <v>250</v>
      </c>
      <c r="C315" s="164" t="s">
        <v>843</v>
      </c>
      <c r="D315" s="164">
        <v>1</v>
      </c>
      <c r="E315" s="174"/>
      <c r="F315" s="178">
        <f>E316*D315</f>
        <v>0</v>
      </c>
      <c r="G315" s="75"/>
      <c r="H315" s="75"/>
      <c r="I315" s="75"/>
      <c r="J315" s="75"/>
      <c r="K315" s="75"/>
      <c r="L315" s="75"/>
      <c r="M315" s="75"/>
    </row>
    <row r="316" spans="1:13" s="64" customFormat="1" ht="13.5">
      <c r="A316" s="162"/>
      <c r="B316" s="163" t="s">
        <v>251</v>
      </c>
      <c r="C316" s="164" t="s">
        <v>843</v>
      </c>
      <c r="D316" s="164">
        <v>3</v>
      </c>
      <c r="E316" s="174"/>
      <c r="F316" s="178">
        <f>E317*D316</f>
        <v>0</v>
      </c>
      <c r="G316" s="75"/>
      <c r="H316" s="75"/>
      <c r="I316" s="75"/>
      <c r="J316" s="75"/>
      <c r="K316" s="75"/>
      <c r="L316" s="75"/>
      <c r="M316" s="75"/>
    </row>
    <row r="317" spans="1:13" s="64" customFormat="1" ht="13.5">
      <c r="A317" s="162"/>
      <c r="B317" s="163" t="s">
        <v>252</v>
      </c>
      <c r="C317" s="164" t="s">
        <v>843</v>
      </c>
      <c r="D317" s="164">
        <v>1</v>
      </c>
      <c r="E317" s="174"/>
      <c r="F317" s="178">
        <f>E317*D317</f>
        <v>0</v>
      </c>
      <c r="G317" s="75"/>
      <c r="H317" s="75"/>
      <c r="I317" s="75"/>
      <c r="J317" s="75"/>
      <c r="K317" s="75"/>
      <c r="L317" s="75"/>
      <c r="M317" s="75"/>
    </row>
    <row r="318" spans="1:13" s="64" customFormat="1" ht="12.75">
      <c r="A318" s="162"/>
      <c r="B318" s="163"/>
      <c r="C318" s="164"/>
      <c r="D318" s="164"/>
      <c r="E318" s="46"/>
      <c r="F318" s="178"/>
      <c r="G318" s="75"/>
      <c r="H318" s="75"/>
      <c r="I318" s="75"/>
      <c r="J318" s="75"/>
      <c r="K318" s="75"/>
      <c r="L318" s="75"/>
      <c r="M318" s="75"/>
    </row>
    <row r="319" spans="1:13" s="64" customFormat="1" ht="12.75">
      <c r="A319" s="162"/>
      <c r="B319" s="163"/>
      <c r="C319" s="164"/>
      <c r="D319" s="164"/>
      <c r="E319" s="46"/>
      <c r="F319" s="178"/>
      <c r="G319" s="75"/>
      <c r="H319" s="75"/>
      <c r="I319" s="75"/>
      <c r="J319" s="75"/>
      <c r="K319" s="75"/>
      <c r="L319" s="75"/>
      <c r="M319" s="75"/>
    </row>
    <row r="320" spans="1:13" s="64" customFormat="1" ht="12.75">
      <c r="A320" s="162" t="s">
        <v>238</v>
      </c>
      <c r="B320" s="163" t="s">
        <v>205</v>
      </c>
      <c r="C320" s="167"/>
      <c r="D320" s="167"/>
      <c r="E320" s="46"/>
      <c r="F320" s="178"/>
      <c r="G320" s="75"/>
      <c r="H320" s="75"/>
      <c r="I320" s="75"/>
      <c r="J320" s="75"/>
      <c r="K320" s="75"/>
      <c r="L320" s="75"/>
      <c r="M320" s="75"/>
    </row>
    <row r="321" spans="1:13" s="64" customFormat="1" ht="13.5">
      <c r="A321" s="162"/>
      <c r="B321" s="163"/>
      <c r="C321" s="167" t="s">
        <v>996</v>
      </c>
      <c r="D321" s="167">
        <v>80</v>
      </c>
      <c r="E321" s="174"/>
      <c r="F321" s="178">
        <f>E321*D321</f>
        <v>0</v>
      </c>
      <c r="G321" s="75"/>
      <c r="H321" s="75"/>
      <c r="I321" s="75"/>
      <c r="J321" s="75"/>
      <c r="K321" s="75"/>
      <c r="L321" s="75"/>
      <c r="M321" s="75"/>
    </row>
    <row r="322" spans="1:13" s="64" customFormat="1" ht="13.5">
      <c r="A322" s="162"/>
      <c r="B322" s="163"/>
      <c r="C322" s="167"/>
      <c r="D322" s="167"/>
      <c r="E322" s="174"/>
      <c r="F322" s="178"/>
      <c r="G322" s="75"/>
      <c r="H322" s="75"/>
      <c r="I322" s="75"/>
      <c r="J322" s="75"/>
      <c r="K322" s="75"/>
      <c r="L322" s="75"/>
      <c r="M322" s="75"/>
    </row>
    <row r="323" spans="1:13" s="64" customFormat="1" ht="13.5">
      <c r="A323" s="162" t="s">
        <v>240</v>
      </c>
      <c r="B323" s="163" t="s">
        <v>253</v>
      </c>
      <c r="C323" s="167" t="s">
        <v>996</v>
      </c>
      <c r="D323" s="167">
        <v>80</v>
      </c>
      <c r="E323" s="174"/>
      <c r="F323" s="178">
        <f>E323*D323</f>
        <v>0</v>
      </c>
      <c r="G323" s="75"/>
      <c r="H323" s="75"/>
      <c r="I323" s="75"/>
      <c r="J323" s="75"/>
      <c r="K323" s="75"/>
      <c r="L323" s="75"/>
      <c r="M323" s="75"/>
    </row>
    <row r="324" spans="1:13" s="64" customFormat="1" ht="13.5">
      <c r="A324" s="162"/>
      <c r="B324" s="163"/>
      <c r="C324" s="164"/>
      <c r="D324" s="164"/>
      <c r="E324" s="188"/>
      <c r="F324" s="178"/>
      <c r="G324" s="75"/>
      <c r="H324" s="75"/>
      <c r="I324" s="75"/>
      <c r="J324" s="75"/>
      <c r="K324" s="75"/>
      <c r="L324" s="75"/>
      <c r="M324" s="75"/>
    </row>
    <row r="325" spans="1:13" s="64" customFormat="1" ht="15.75">
      <c r="A325" s="162"/>
      <c r="B325" s="164" t="s">
        <v>83</v>
      </c>
      <c r="C325" s="164" t="s">
        <v>996</v>
      </c>
      <c r="D325" s="164">
        <v>5</v>
      </c>
      <c r="E325" s="174"/>
      <c r="F325" s="178">
        <f>E325*D325</f>
        <v>0</v>
      </c>
      <c r="G325" s="75"/>
      <c r="H325" s="75"/>
      <c r="I325" s="75"/>
      <c r="J325" s="75"/>
      <c r="K325" s="75"/>
      <c r="L325" s="75"/>
      <c r="M325" s="75"/>
    </row>
    <row r="326" spans="1:13" s="64" customFormat="1" ht="12.75">
      <c r="A326" s="162"/>
      <c r="B326" s="163"/>
      <c r="C326" s="167"/>
      <c r="D326" s="167"/>
      <c r="E326" s="79"/>
      <c r="F326" s="178"/>
      <c r="G326" s="75"/>
      <c r="H326" s="75"/>
      <c r="I326" s="75"/>
      <c r="J326" s="75"/>
      <c r="K326" s="75"/>
      <c r="L326" s="75"/>
      <c r="M326" s="75"/>
    </row>
    <row r="327" spans="1:13" s="64" customFormat="1" ht="12.75">
      <c r="A327" s="179" t="s">
        <v>1060</v>
      </c>
      <c r="B327" s="180" t="s">
        <v>245</v>
      </c>
      <c r="C327" s="181"/>
      <c r="D327" s="181"/>
      <c r="E327" s="79"/>
      <c r="F327" s="178"/>
      <c r="G327" s="75"/>
      <c r="H327" s="75"/>
      <c r="I327" s="75"/>
      <c r="J327" s="75"/>
      <c r="K327" s="75"/>
      <c r="L327" s="75"/>
      <c r="M327" s="75"/>
    </row>
    <row r="328" spans="1:13" s="64" customFormat="1" ht="12.75">
      <c r="A328" s="182"/>
      <c r="B328" s="183"/>
      <c r="C328" s="167"/>
      <c r="D328" s="167"/>
      <c r="E328" s="184"/>
      <c r="F328" s="185">
        <f>SUM(F313:F325)</f>
        <v>0</v>
      </c>
      <c r="G328" s="75"/>
      <c r="H328" s="75"/>
      <c r="I328" s="75"/>
      <c r="J328" s="75"/>
      <c r="K328" s="75"/>
      <c r="L328" s="75"/>
      <c r="M328" s="75"/>
    </row>
    <row r="329" spans="1:13" s="64" customFormat="1" ht="12.75">
      <c r="A329" s="182"/>
      <c r="B329" s="183"/>
      <c r="C329" s="167"/>
      <c r="D329" s="167"/>
      <c r="E329" s="79"/>
      <c r="F329" s="178"/>
      <c r="G329" s="75"/>
      <c r="H329" s="75"/>
      <c r="I329" s="75"/>
      <c r="J329" s="75"/>
      <c r="K329" s="75"/>
      <c r="L329" s="75"/>
      <c r="M329" s="75"/>
    </row>
    <row r="330" spans="1:13" s="64" customFormat="1" ht="12.75">
      <c r="A330" s="149" t="s">
        <v>254</v>
      </c>
      <c r="B330" s="150" t="s">
        <v>255</v>
      </c>
      <c r="C330" s="189"/>
      <c r="D330" s="189"/>
      <c r="E330" s="79"/>
      <c r="F330" s="178"/>
      <c r="G330" s="75"/>
      <c r="H330" s="75"/>
      <c r="I330" s="75"/>
      <c r="J330" s="75"/>
      <c r="K330" s="75"/>
      <c r="L330" s="75"/>
      <c r="M330" s="75"/>
    </row>
    <row r="331" spans="1:13" s="64" customFormat="1" ht="12.75">
      <c r="A331" s="182"/>
      <c r="B331" s="163"/>
      <c r="C331" s="189"/>
      <c r="D331" s="189"/>
      <c r="E331" s="79"/>
      <c r="F331" s="178"/>
      <c r="G331" s="75"/>
      <c r="H331" s="75"/>
      <c r="I331" s="75"/>
      <c r="J331" s="75"/>
      <c r="K331" s="75"/>
      <c r="L331" s="75"/>
      <c r="M331" s="75"/>
    </row>
    <row r="332" spans="1:13" s="64" customFormat="1" ht="12.75">
      <c r="A332" s="162" t="s">
        <v>256</v>
      </c>
      <c r="B332" s="163" t="s">
        <v>257</v>
      </c>
      <c r="C332" s="164"/>
      <c r="D332" s="164"/>
      <c r="E332" s="79"/>
      <c r="F332" s="178"/>
      <c r="G332" s="75"/>
      <c r="H332" s="75"/>
      <c r="I332" s="75"/>
      <c r="J332" s="75"/>
      <c r="K332" s="75"/>
      <c r="L332" s="75"/>
      <c r="M332" s="75"/>
    </row>
    <row r="333" spans="1:13" s="64" customFormat="1" ht="12.75">
      <c r="A333" s="162"/>
      <c r="B333" s="163" t="s">
        <v>258</v>
      </c>
      <c r="C333" s="164"/>
      <c r="D333" s="164"/>
      <c r="E333" s="79"/>
      <c r="F333" s="178"/>
      <c r="G333" s="75"/>
      <c r="H333" s="75"/>
      <c r="I333" s="75"/>
      <c r="J333" s="75"/>
      <c r="K333" s="75"/>
      <c r="L333" s="75"/>
      <c r="M333" s="75"/>
    </row>
    <row r="334" spans="1:13" s="64" customFormat="1" ht="24">
      <c r="A334" s="162"/>
      <c r="B334" s="163" t="s">
        <v>259</v>
      </c>
      <c r="C334" s="164"/>
      <c r="D334" s="164"/>
      <c r="E334" s="79"/>
      <c r="F334" s="178"/>
      <c r="G334" s="75"/>
      <c r="H334" s="75"/>
      <c r="I334" s="75"/>
      <c r="J334" s="75"/>
      <c r="K334" s="75"/>
      <c r="L334" s="75"/>
      <c r="M334" s="75"/>
    </row>
    <row r="335" spans="1:13" s="64" customFormat="1" ht="13.5">
      <c r="A335" s="162"/>
      <c r="B335" s="163" t="s">
        <v>237</v>
      </c>
      <c r="C335" s="164" t="s">
        <v>1031</v>
      </c>
      <c r="D335" s="164">
        <v>1</v>
      </c>
      <c r="E335" s="187"/>
      <c r="F335" s="178">
        <f>E335*D335</f>
        <v>0</v>
      </c>
      <c r="G335" s="75"/>
      <c r="H335" s="75"/>
      <c r="I335" s="75"/>
      <c r="J335" s="75"/>
      <c r="K335" s="75"/>
      <c r="L335" s="75"/>
      <c r="M335" s="75"/>
    </row>
    <row r="336" spans="1:13" s="64" customFormat="1" ht="13.5">
      <c r="A336" s="162"/>
      <c r="B336" s="163"/>
      <c r="C336" s="164"/>
      <c r="D336" s="164"/>
      <c r="E336" s="188"/>
      <c r="F336" s="178"/>
      <c r="G336" s="75"/>
      <c r="H336" s="75"/>
      <c r="I336" s="75"/>
      <c r="J336" s="75"/>
      <c r="K336" s="75"/>
      <c r="L336" s="75"/>
      <c r="M336" s="75"/>
    </row>
    <row r="337" spans="1:13" s="64" customFormat="1" ht="24">
      <c r="A337" s="162" t="s">
        <v>260</v>
      </c>
      <c r="B337" s="163" t="s">
        <v>261</v>
      </c>
      <c r="C337" s="164"/>
      <c r="D337" s="164"/>
      <c r="E337" s="187"/>
      <c r="F337" s="178"/>
      <c r="G337" s="75"/>
      <c r="H337" s="75"/>
      <c r="I337" s="75"/>
      <c r="J337" s="75"/>
      <c r="K337" s="75"/>
      <c r="L337" s="75"/>
      <c r="M337" s="75"/>
    </row>
    <row r="338" spans="1:13" s="64" customFormat="1" ht="13.5">
      <c r="A338" s="162"/>
      <c r="B338" s="163" t="s">
        <v>262</v>
      </c>
      <c r="C338" s="164"/>
      <c r="D338" s="164"/>
      <c r="E338" s="187"/>
      <c r="F338" s="178"/>
      <c r="G338" s="75"/>
      <c r="H338" s="75"/>
      <c r="I338" s="75"/>
      <c r="J338" s="75"/>
      <c r="K338" s="75"/>
      <c r="L338" s="75"/>
      <c r="M338" s="75"/>
    </row>
    <row r="339" spans="1:13" s="64" customFormat="1" ht="13.5">
      <c r="A339" s="162"/>
      <c r="B339" s="163" t="s">
        <v>237</v>
      </c>
      <c r="C339" s="164" t="s">
        <v>1031</v>
      </c>
      <c r="D339" s="164">
        <v>12</v>
      </c>
      <c r="E339" s="187"/>
      <c r="F339" s="178">
        <f>E339*D339</f>
        <v>0</v>
      </c>
      <c r="G339" s="75"/>
      <c r="H339" s="75"/>
      <c r="I339" s="75"/>
      <c r="J339" s="75"/>
      <c r="K339" s="75"/>
      <c r="L339" s="75"/>
      <c r="M339" s="75"/>
    </row>
    <row r="340" spans="1:13" s="64" customFormat="1" ht="13.5">
      <c r="A340" s="162"/>
      <c r="B340" s="163"/>
      <c r="C340" s="164"/>
      <c r="D340" s="164"/>
      <c r="E340" s="188"/>
      <c r="F340" s="178"/>
      <c r="G340" s="75"/>
      <c r="H340" s="75"/>
      <c r="I340" s="75"/>
      <c r="J340" s="75"/>
      <c r="K340" s="75"/>
      <c r="L340" s="75"/>
      <c r="M340" s="75"/>
    </row>
    <row r="341" spans="1:13" s="64" customFormat="1" ht="24">
      <c r="A341" s="162" t="s">
        <v>263</v>
      </c>
      <c r="B341" s="163" t="s">
        <v>264</v>
      </c>
      <c r="C341" s="164"/>
      <c r="D341" s="164"/>
      <c r="E341" s="187"/>
      <c r="F341" s="178"/>
      <c r="G341" s="75"/>
      <c r="H341" s="75"/>
      <c r="I341" s="75"/>
      <c r="J341" s="75"/>
      <c r="K341" s="75"/>
      <c r="L341" s="75"/>
      <c r="M341" s="75"/>
    </row>
    <row r="342" spans="1:13" s="64" customFormat="1" ht="13.5">
      <c r="A342" s="162"/>
      <c r="B342" s="163" t="s">
        <v>236</v>
      </c>
      <c r="C342" s="164"/>
      <c r="D342" s="164"/>
      <c r="E342" s="187"/>
      <c r="F342" s="178"/>
      <c r="G342" s="75"/>
      <c r="H342" s="75"/>
      <c r="I342" s="75"/>
      <c r="J342" s="75"/>
      <c r="K342" s="75"/>
      <c r="L342" s="75"/>
      <c r="M342" s="75"/>
    </row>
    <row r="343" spans="1:13" s="64" customFormat="1" ht="13.5">
      <c r="A343" s="162"/>
      <c r="B343" s="163" t="s">
        <v>237</v>
      </c>
      <c r="C343" s="164" t="s">
        <v>1031</v>
      </c>
      <c r="D343" s="164">
        <v>1</v>
      </c>
      <c r="E343" s="187"/>
      <c r="F343" s="178">
        <f>E343*D343</f>
        <v>0</v>
      </c>
      <c r="G343" s="75"/>
      <c r="H343" s="75"/>
      <c r="I343" s="75"/>
      <c r="J343" s="75"/>
      <c r="K343" s="75"/>
      <c r="L343" s="75"/>
      <c r="M343" s="75"/>
    </row>
    <row r="344" spans="1:13" s="64" customFormat="1" ht="13.5">
      <c r="A344" s="162"/>
      <c r="B344" s="163"/>
      <c r="C344" s="164"/>
      <c r="D344" s="164"/>
      <c r="E344" s="188"/>
      <c r="F344" s="178"/>
      <c r="G344" s="75"/>
      <c r="H344" s="75"/>
      <c r="I344" s="75"/>
      <c r="J344" s="75"/>
      <c r="K344" s="75"/>
      <c r="L344" s="75"/>
      <c r="M344" s="75"/>
    </row>
    <row r="345" spans="1:13" s="64" customFormat="1" ht="24">
      <c r="A345" s="162" t="s">
        <v>265</v>
      </c>
      <c r="B345" s="163" t="s">
        <v>266</v>
      </c>
      <c r="C345" s="164"/>
      <c r="D345" s="164"/>
      <c r="E345" s="187"/>
      <c r="F345" s="178"/>
      <c r="G345" s="75"/>
      <c r="H345" s="75"/>
      <c r="I345" s="75"/>
      <c r="J345" s="75"/>
      <c r="K345" s="75"/>
      <c r="L345" s="75"/>
      <c r="M345" s="75"/>
    </row>
    <row r="346" spans="1:13" s="64" customFormat="1" ht="13.5">
      <c r="A346" s="162"/>
      <c r="B346" s="163" t="s">
        <v>236</v>
      </c>
      <c r="C346" s="164"/>
      <c r="D346" s="164"/>
      <c r="E346" s="187"/>
      <c r="F346" s="178"/>
      <c r="G346" s="75"/>
      <c r="H346" s="75"/>
      <c r="I346" s="75"/>
      <c r="J346" s="75"/>
      <c r="K346" s="75"/>
      <c r="L346" s="75"/>
      <c r="M346" s="75"/>
    </row>
    <row r="347" spans="1:13" s="64" customFormat="1" ht="13.5">
      <c r="A347" s="162"/>
      <c r="B347" s="163" t="s">
        <v>237</v>
      </c>
      <c r="C347" s="164" t="s">
        <v>1031</v>
      </c>
      <c r="D347" s="164">
        <v>2</v>
      </c>
      <c r="E347" s="187"/>
      <c r="F347" s="178">
        <f>E347*D347</f>
        <v>0</v>
      </c>
      <c r="G347" s="75"/>
      <c r="H347" s="75"/>
      <c r="I347" s="75"/>
      <c r="J347" s="75"/>
      <c r="K347" s="75"/>
      <c r="L347" s="75"/>
      <c r="M347" s="75"/>
    </row>
    <row r="348" spans="1:13" s="64" customFormat="1" ht="13.5">
      <c r="A348" s="162"/>
      <c r="B348" s="163"/>
      <c r="C348" s="164"/>
      <c r="D348" s="164"/>
      <c r="E348" s="188"/>
      <c r="F348" s="178"/>
      <c r="G348" s="75"/>
      <c r="H348" s="75"/>
      <c r="I348" s="75"/>
      <c r="J348" s="75"/>
      <c r="K348" s="75"/>
      <c r="L348" s="75"/>
      <c r="M348" s="75"/>
    </row>
    <row r="349" spans="1:13" s="64" customFormat="1" ht="13.5">
      <c r="A349" s="162" t="s">
        <v>267</v>
      </c>
      <c r="B349" s="163" t="s">
        <v>268</v>
      </c>
      <c r="C349" s="164"/>
      <c r="D349" s="164"/>
      <c r="E349" s="187"/>
      <c r="F349" s="178"/>
      <c r="G349" s="75"/>
      <c r="H349" s="75"/>
      <c r="I349" s="75"/>
      <c r="J349" s="75"/>
      <c r="K349" s="75"/>
      <c r="L349" s="75"/>
      <c r="M349" s="75"/>
    </row>
    <row r="350" spans="1:13" s="64" customFormat="1" ht="13.5">
      <c r="A350" s="162"/>
      <c r="B350" s="163" t="s">
        <v>237</v>
      </c>
      <c r="C350" s="164" t="s">
        <v>1031</v>
      </c>
      <c r="D350" s="164">
        <v>3</v>
      </c>
      <c r="E350" s="187"/>
      <c r="F350" s="178">
        <f>E350*D350</f>
        <v>0</v>
      </c>
      <c r="G350" s="75"/>
      <c r="H350" s="75"/>
      <c r="I350" s="75"/>
      <c r="J350" s="75"/>
      <c r="K350" s="75"/>
      <c r="L350" s="75"/>
      <c r="M350" s="75"/>
    </row>
    <row r="351" spans="1:13" s="64" customFormat="1" ht="12.75">
      <c r="A351" s="162"/>
      <c r="B351" s="163"/>
      <c r="C351" s="164"/>
      <c r="D351" s="164"/>
      <c r="E351" s="46"/>
      <c r="F351" s="178"/>
      <c r="G351" s="75"/>
      <c r="H351" s="75"/>
      <c r="I351" s="75"/>
      <c r="J351" s="75"/>
      <c r="K351" s="75"/>
      <c r="L351" s="75"/>
      <c r="M351" s="75"/>
    </row>
    <row r="352" spans="1:13" s="64" customFormat="1" ht="12.75">
      <c r="A352" s="162" t="s">
        <v>269</v>
      </c>
      <c r="B352" s="163" t="s">
        <v>270</v>
      </c>
      <c r="C352" s="164"/>
      <c r="D352" s="164"/>
      <c r="E352" s="46"/>
      <c r="F352" s="178"/>
      <c r="G352" s="75"/>
      <c r="H352" s="75"/>
      <c r="I352" s="75"/>
      <c r="J352" s="75"/>
      <c r="K352" s="75"/>
      <c r="L352" s="75"/>
      <c r="M352" s="75"/>
    </row>
    <row r="353" spans="1:13" s="64" customFormat="1" ht="12.75">
      <c r="A353" s="162"/>
      <c r="B353" s="163" t="s">
        <v>236</v>
      </c>
      <c r="C353" s="164"/>
      <c r="D353" s="164"/>
      <c r="E353" s="46"/>
      <c r="F353" s="178"/>
      <c r="G353" s="75"/>
      <c r="H353" s="75"/>
      <c r="I353" s="75"/>
      <c r="J353" s="75"/>
      <c r="K353" s="75"/>
      <c r="L353" s="75"/>
      <c r="M353" s="75"/>
    </row>
    <row r="354" spans="1:13" s="64" customFormat="1" ht="13.5">
      <c r="A354" s="162"/>
      <c r="B354" s="163" t="s">
        <v>237</v>
      </c>
      <c r="C354" s="164" t="s">
        <v>1031</v>
      </c>
      <c r="D354" s="164">
        <v>1</v>
      </c>
      <c r="E354" s="187"/>
      <c r="F354" s="178">
        <f>E354*D354</f>
        <v>0</v>
      </c>
      <c r="G354" s="75"/>
      <c r="H354" s="75"/>
      <c r="I354" s="75"/>
      <c r="J354" s="75"/>
      <c r="K354" s="75"/>
      <c r="L354" s="75"/>
      <c r="M354" s="75"/>
    </row>
    <row r="355" spans="1:13" s="64" customFormat="1" ht="13.5">
      <c r="A355" s="162"/>
      <c r="B355" s="163"/>
      <c r="C355" s="164"/>
      <c r="D355" s="164"/>
      <c r="E355" s="188"/>
      <c r="F355" s="178"/>
      <c r="G355" s="75"/>
      <c r="H355" s="75"/>
      <c r="I355" s="75"/>
      <c r="J355" s="75"/>
      <c r="K355" s="75"/>
      <c r="L355" s="75"/>
      <c r="M355" s="75"/>
    </row>
    <row r="356" spans="1:13" s="64" customFormat="1" ht="13.5">
      <c r="A356" s="162" t="s">
        <v>271</v>
      </c>
      <c r="B356" s="163" t="s">
        <v>272</v>
      </c>
      <c r="C356" s="164"/>
      <c r="D356" s="164"/>
      <c r="E356" s="187"/>
      <c r="F356" s="178"/>
      <c r="G356" s="75"/>
      <c r="H356" s="75"/>
      <c r="I356" s="75"/>
      <c r="J356" s="75"/>
      <c r="K356" s="75"/>
      <c r="L356" s="75"/>
      <c r="M356" s="75"/>
    </row>
    <row r="357" spans="1:13" s="64" customFormat="1" ht="13.5">
      <c r="A357" s="162"/>
      <c r="B357" s="163" t="s">
        <v>273</v>
      </c>
      <c r="C357" s="164"/>
      <c r="D357" s="164"/>
      <c r="E357" s="187"/>
      <c r="F357" s="178"/>
      <c r="G357" s="75"/>
      <c r="H357" s="75"/>
      <c r="I357" s="75"/>
      <c r="J357" s="75"/>
      <c r="K357" s="75"/>
      <c r="L357" s="75"/>
      <c r="M357" s="75"/>
    </row>
    <row r="358" spans="1:13" s="64" customFormat="1" ht="13.5">
      <c r="A358" s="162"/>
      <c r="B358" s="163" t="s">
        <v>237</v>
      </c>
      <c r="C358" s="164" t="s">
        <v>1031</v>
      </c>
      <c r="D358" s="164">
        <v>4</v>
      </c>
      <c r="E358" s="187"/>
      <c r="F358" s="178">
        <f>E358*D358</f>
        <v>0</v>
      </c>
      <c r="G358" s="75"/>
      <c r="H358" s="75"/>
      <c r="I358" s="75"/>
      <c r="J358" s="75"/>
      <c r="K358" s="75"/>
      <c r="L358" s="75"/>
      <c r="M358" s="75"/>
    </row>
    <row r="359" spans="1:13" s="64" customFormat="1" ht="13.5">
      <c r="A359" s="162"/>
      <c r="B359" s="163"/>
      <c r="C359" s="164"/>
      <c r="D359" s="164"/>
      <c r="E359" s="187"/>
      <c r="F359" s="178"/>
      <c r="G359" s="75"/>
      <c r="H359" s="75"/>
      <c r="I359" s="75"/>
      <c r="J359" s="75"/>
      <c r="K359" s="75"/>
      <c r="L359" s="75"/>
      <c r="M359" s="75"/>
    </row>
    <row r="360" spans="1:13" s="64" customFormat="1" ht="24">
      <c r="A360" s="162" t="s">
        <v>274</v>
      </c>
      <c r="B360" s="163" t="s">
        <v>275</v>
      </c>
      <c r="C360" s="164"/>
      <c r="D360" s="164"/>
      <c r="E360" s="187"/>
      <c r="F360" s="178"/>
      <c r="G360" s="75"/>
      <c r="H360" s="75"/>
      <c r="I360" s="75"/>
      <c r="J360" s="75"/>
      <c r="K360" s="75"/>
      <c r="L360" s="75"/>
      <c r="M360" s="75"/>
    </row>
    <row r="361" spans="1:13" s="64" customFormat="1" ht="13.5">
      <c r="A361" s="162"/>
      <c r="B361" s="163" t="s">
        <v>276</v>
      </c>
      <c r="C361" s="164" t="s">
        <v>996</v>
      </c>
      <c r="D361" s="164">
        <v>120</v>
      </c>
      <c r="E361" s="187"/>
      <c r="F361" s="178">
        <f>E361*D361</f>
        <v>0</v>
      </c>
      <c r="G361" s="75"/>
      <c r="H361" s="75"/>
      <c r="I361" s="75"/>
      <c r="J361" s="75"/>
      <c r="K361" s="75"/>
      <c r="L361" s="75"/>
      <c r="M361" s="75"/>
    </row>
    <row r="362" spans="1:13" s="64" customFormat="1" ht="15.75">
      <c r="A362" s="162"/>
      <c r="B362" s="164" t="s">
        <v>277</v>
      </c>
      <c r="C362" s="164" t="s">
        <v>996</v>
      </c>
      <c r="D362" s="164">
        <v>0</v>
      </c>
      <c r="E362" s="187"/>
      <c r="F362" s="178">
        <f>E362*D362</f>
        <v>0</v>
      </c>
      <c r="G362" s="75"/>
      <c r="H362" s="75"/>
      <c r="I362" s="75"/>
      <c r="J362" s="75"/>
      <c r="K362" s="75"/>
      <c r="L362" s="75"/>
      <c r="M362" s="75"/>
    </row>
    <row r="363" spans="1:13" s="64" customFormat="1" ht="15.75">
      <c r="A363" s="162"/>
      <c r="B363" s="164" t="s">
        <v>278</v>
      </c>
      <c r="C363" s="164" t="s">
        <v>996</v>
      </c>
      <c r="D363" s="164">
        <v>20</v>
      </c>
      <c r="E363" s="187"/>
      <c r="F363" s="178">
        <f>E363*D363</f>
        <v>0</v>
      </c>
      <c r="G363" s="75"/>
      <c r="H363" s="75"/>
      <c r="I363" s="75"/>
      <c r="J363" s="75"/>
      <c r="K363" s="75"/>
      <c r="L363" s="75"/>
      <c r="M363" s="75"/>
    </row>
    <row r="364" spans="1:13" s="64" customFormat="1" ht="13.5">
      <c r="A364" s="162"/>
      <c r="B364" s="163" t="s">
        <v>279</v>
      </c>
      <c r="C364" s="164" t="s">
        <v>996</v>
      </c>
      <c r="D364" s="164">
        <v>65</v>
      </c>
      <c r="E364" s="187"/>
      <c r="F364" s="178">
        <f>E364*D364</f>
        <v>0</v>
      </c>
      <c r="G364" s="75"/>
      <c r="H364" s="75"/>
      <c r="I364" s="75"/>
      <c r="J364" s="75"/>
      <c r="K364" s="75"/>
      <c r="L364" s="75"/>
      <c r="M364" s="75"/>
    </row>
    <row r="365" spans="1:13" s="64" customFormat="1" ht="12.75">
      <c r="A365" s="162"/>
      <c r="B365" s="163"/>
      <c r="C365" s="164"/>
      <c r="D365" s="164"/>
      <c r="E365" s="46"/>
      <c r="F365" s="178"/>
      <c r="G365" s="75"/>
      <c r="H365" s="75"/>
      <c r="I365" s="75"/>
      <c r="J365" s="75"/>
      <c r="K365" s="75"/>
      <c r="L365" s="75"/>
      <c r="M365" s="75"/>
    </row>
    <row r="366" spans="1:13" s="64" customFormat="1" ht="24">
      <c r="A366" s="162" t="s">
        <v>280</v>
      </c>
      <c r="B366" s="163" t="s">
        <v>281</v>
      </c>
      <c r="C366" s="164"/>
      <c r="D366" s="164"/>
      <c r="E366" s="46"/>
      <c r="F366" s="178"/>
      <c r="G366" s="75"/>
      <c r="H366" s="75"/>
      <c r="I366" s="75"/>
      <c r="J366" s="75"/>
      <c r="K366" s="75"/>
      <c r="L366" s="75"/>
      <c r="M366" s="75"/>
    </row>
    <row r="367" spans="1:13" s="64" customFormat="1" ht="13.5">
      <c r="A367" s="162"/>
      <c r="B367" s="164" t="s">
        <v>282</v>
      </c>
      <c r="C367" s="164" t="s">
        <v>996</v>
      </c>
      <c r="D367" s="186">
        <v>205</v>
      </c>
      <c r="E367" s="187"/>
      <c r="F367" s="178">
        <f>E367*D367</f>
        <v>0</v>
      </c>
      <c r="G367" s="75"/>
      <c r="H367" s="75"/>
      <c r="I367" s="75"/>
      <c r="J367" s="75"/>
      <c r="K367" s="75"/>
      <c r="L367" s="75"/>
      <c r="M367" s="75"/>
    </row>
    <row r="368" spans="1:13" s="64" customFormat="1" ht="13.5">
      <c r="A368" s="162"/>
      <c r="B368" s="164"/>
      <c r="C368" s="164"/>
      <c r="D368" s="186"/>
      <c r="E368" s="187"/>
      <c r="F368" s="178"/>
      <c r="G368" s="75"/>
      <c r="H368" s="75"/>
      <c r="I368" s="75"/>
      <c r="J368" s="75"/>
      <c r="K368" s="75"/>
      <c r="L368" s="75"/>
      <c r="M368" s="75"/>
    </row>
    <row r="369" spans="1:13" s="64" customFormat="1" ht="13.5">
      <c r="A369" s="162" t="s">
        <v>283</v>
      </c>
      <c r="B369" s="163" t="s">
        <v>101</v>
      </c>
      <c r="C369" s="164"/>
      <c r="D369" s="164"/>
      <c r="E369" s="187"/>
      <c r="F369" s="178"/>
      <c r="G369" s="75"/>
      <c r="H369" s="75"/>
      <c r="I369" s="75"/>
      <c r="J369" s="75"/>
      <c r="K369" s="75"/>
      <c r="L369" s="75"/>
      <c r="M369" s="75"/>
    </row>
    <row r="370" spans="1:13" s="64" customFormat="1" ht="13.5">
      <c r="A370" s="162"/>
      <c r="B370" s="164" t="s">
        <v>284</v>
      </c>
      <c r="C370" s="164" t="s">
        <v>1031</v>
      </c>
      <c r="D370" s="164">
        <v>10</v>
      </c>
      <c r="E370" s="187"/>
      <c r="F370" s="178">
        <f>E370*D370</f>
        <v>0</v>
      </c>
      <c r="G370" s="75"/>
      <c r="H370" s="75"/>
      <c r="I370" s="75"/>
      <c r="J370" s="75"/>
      <c r="K370" s="75"/>
      <c r="L370" s="75"/>
      <c r="M370" s="75"/>
    </row>
    <row r="371" spans="1:13" s="64" customFormat="1" ht="13.5">
      <c r="A371" s="162"/>
      <c r="B371" s="164" t="s">
        <v>285</v>
      </c>
      <c r="C371" s="164" t="s">
        <v>1031</v>
      </c>
      <c r="D371" s="164">
        <v>10</v>
      </c>
      <c r="E371" s="187"/>
      <c r="F371" s="178">
        <f>E371*D371</f>
        <v>0</v>
      </c>
      <c r="G371" s="75"/>
      <c r="H371" s="75"/>
      <c r="I371" s="75"/>
      <c r="J371" s="75"/>
      <c r="K371" s="75"/>
      <c r="L371" s="75"/>
      <c r="M371" s="75"/>
    </row>
    <row r="372" spans="1:13" s="64" customFormat="1" ht="13.5">
      <c r="A372" s="162"/>
      <c r="B372" s="164"/>
      <c r="C372" s="164"/>
      <c r="D372" s="186"/>
      <c r="E372" s="187"/>
      <c r="F372" s="178"/>
      <c r="G372" s="75"/>
      <c r="H372" s="75"/>
      <c r="I372" s="75"/>
      <c r="J372" s="75"/>
      <c r="K372" s="75"/>
      <c r="L372" s="75"/>
      <c r="M372" s="75"/>
    </row>
    <row r="373" spans="1:13" s="64" customFormat="1" ht="13.5">
      <c r="A373" s="162" t="s">
        <v>286</v>
      </c>
      <c r="B373" s="163" t="s">
        <v>287</v>
      </c>
      <c r="C373" s="164"/>
      <c r="D373" s="164"/>
      <c r="E373" s="187"/>
      <c r="F373" s="178"/>
      <c r="G373" s="75"/>
      <c r="H373" s="75"/>
      <c r="I373" s="75"/>
      <c r="J373" s="75"/>
      <c r="K373" s="75"/>
      <c r="L373" s="75"/>
      <c r="M373" s="75"/>
    </row>
    <row r="374" spans="1:13" s="64" customFormat="1" ht="13.5">
      <c r="A374" s="162"/>
      <c r="B374" s="163"/>
      <c r="C374" s="164" t="s">
        <v>843</v>
      </c>
      <c r="D374" s="164">
        <v>1</v>
      </c>
      <c r="E374" s="187"/>
      <c r="F374" s="178">
        <f>E374*D374</f>
        <v>0</v>
      </c>
      <c r="G374" s="75"/>
      <c r="H374" s="75"/>
      <c r="I374" s="75"/>
      <c r="J374" s="75"/>
      <c r="K374" s="75"/>
      <c r="L374" s="75"/>
      <c r="M374" s="75"/>
    </row>
    <row r="375" spans="1:13" s="64" customFormat="1" ht="12.75">
      <c r="A375" s="162"/>
      <c r="B375" s="163"/>
      <c r="C375" s="164"/>
      <c r="D375" s="164"/>
      <c r="E375" s="79"/>
      <c r="F375" s="178"/>
      <c r="G375" s="75"/>
      <c r="H375" s="75"/>
      <c r="I375" s="75"/>
      <c r="J375" s="75"/>
      <c r="K375" s="75"/>
      <c r="L375" s="75"/>
      <c r="M375" s="75"/>
    </row>
    <row r="376" spans="1:13" s="64" customFormat="1" ht="12.75">
      <c r="A376" s="179" t="s">
        <v>1060</v>
      </c>
      <c r="B376" s="180" t="s">
        <v>254</v>
      </c>
      <c r="C376" s="181"/>
      <c r="D376" s="181"/>
      <c r="E376" s="79"/>
      <c r="F376" s="178"/>
      <c r="G376" s="75"/>
      <c r="H376" s="75"/>
      <c r="I376" s="75"/>
      <c r="J376" s="75"/>
      <c r="K376" s="75"/>
      <c r="L376" s="75"/>
      <c r="M376" s="75"/>
    </row>
    <row r="377" spans="1:13" s="64" customFormat="1" ht="12.75">
      <c r="A377" s="182"/>
      <c r="B377" s="183"/>
      <c r="C377" s="167"/>
      <c r="D377" s="167"/>
      <c r="E377" s="184"/>
      <c r="F377" s="185">
        <f>SUM(F335:F374)</f>
        <v>0</v>
      </c>
      <c r="G377" s="75"/>
      <c r="H377" s="75"/>
      <c r="I377" s="75"/>
      <c r="J377" s="75"/>
      <c r="K377" s="75"/>
      <c r="L377" s="75"/>
      <c r="M377" s="75"/>
    </row>
    <row r="378" spans="1:13" s="64" customFormat="1" ht="12.75">
      <c r="A378" s="182"/>
      <c r="B378" s="183"/>
      <c r="C378" s="167"/>
      <c r="D378" s="167"/>
      <c r="E378" s="184"/>
      <c r="F378" s="185"/>
      <c r="G378" s="75"/>
      <c r="H378" s="75"/>
      <c r="I378" s="75"/>
      <c r="J378" s="75"/>
      <c r="K378" s="75"/>
      <c r="L378" s="75"/>
      <c r="M378" s="75"/>
    </row>
    <row r="379" spans="1:13" s="64" customFormat="1" ht="12.75">
      <c r="A379" s="149" t="s">
        <v>288</v>
      </c>
      <c r="B379" s="150" t="s">
        <v>289</v>
      </c>
      <c r="C379" s="164"/>
      <c r="D379" s="164"/>
      <c r="E379" s="79"/>
      <c r="F379" s="178"/>
      <c r="G379" s="75"/>
      <c r="H379" s="75"/>
      <c r="I379" s="75"/>
      <c r="J379" s="75"/>
      <c r="K379" s="75"/>
      <c r="L379" s="75"/>
      <c r="M379" s="75"/>
    </row>
    <row r="380" spans="1:13" s="64" customFormat="1" ht="12.75">
      <c r="A380" s="162"/>
      <c r="B380" s="163"/>
      <c r="C380" s="164"/>
      <c r="D380" s="164"/>
      <c r="E380" s="79"/>
      <c r="F380" s="178"/>
      <c r="G380" s="75"/>
      <c r="H380" s="75"/>
      <c r="I380" s="75"/>
      <c r="J380" s="75"/>
      <c r="K380" s="75"/>
      <c r="L380" s="75"/>
      <c r="M380" s="75"/>
    </row>
    <row r="381" spans="1:13" s="64" customFormat="1" ht="12.75">
      <c r="A381" s="162" t="s">
        <v>290</v>
      </c>
      <c r="B381" s="163" t="s">
        <v>291</v>
      </c>
      <c r="C381" s="164"/>
      <c r="D381" s="164"/>
      <c r="E381" s="79"/>
      <c r="F381" s="178"/>
      <c r="G381" s="75"/>
      <c r="H381" s="75"/>
      <c r="I381" s="75"/>
      <c r="J381" s="75"/>
      <c r="K381" s="75"/>
      <c r="L381" s="75"/>
      <c r="M381" s="75"/>
    </row>
    <row r="382" spans="1:13" s="64" customFormat="1" ht="12.75">
      <c r="A382" s="162"/>
      <c r="B382" s="163" t="s">
        <v>292</v>
      </c>
      <c r="C382" s="164"/>
      <c r="D382" s="164"/>
      <c r="E382" s="79"/>
      <c r="F382" s="178"/>
      <c r="G382" s="75"/>
      <c r="H382" s="75"/>
      <c r="I382" s="75"/>
      <c r="J382" s="75"/>
      <c r="K382" s="75"/>
      <c r="L382" s="75"/>
      <c r="M382" s="75"/>
    </row>
    <row r="383" spans="1:13" s="64" customFormat="1" ht="13.5">
      <c r="A383" s="162"/>
      <c r="B383" s="163" t="s">
        <v>293</v>
      </c>
      <c r="C383" s="164" t="s">
        <v>996</v>
      </c>
      <c r="D383" s="164">
        <v>170</v>
      </c>
      <c r="E383" s="187"/>
      <c r="F383" s="178">
        <f>E383*D383</f>
        <v>0</v>
      </c>
      <c r="G383" s="75"/>
      <c r="H383" s="75"/>
      <c r="I383" s="75"/>
      <c r="J383" s="75"/>
      <c r="K383" s="75"/>
      <c r="L383" s="75"/>
      <c r="M383" s="75"/>
    </row>
    <row r="384" spans="1:13" s="64" customFormat="1" ht="13.5">
      <c r="A384" s="162"/>
      <c r="B384" s="163"/>
      <c r="C384" s="164"/>
      <c r="D384" s="164"/>
      <c r="E384" s="187"/>
      <c r="F384" s="178"/>
      <c r="G384" s="75"/>
      <c r="H384" s="75"/>
      <c r="I384" s="75"/>
      <c r="J384" s="75"/>
      <c r="K384" s="75"/>
      <c r="L384" s="75"/>
      <c r="M384" s="75"/>
    </row>
    <row r="385" spans="1:13" s="64" customFormat="1" ht="13.5">
      <c r="A385" s="162" t="s">
        <v>294</v>
      </c>
      <c r="B385" s="163" t="s">
        <v>295</v>
      </c>
      <c r="C385" s="164"/>
      <c r="D385" s="164"/>
      <c r="E385" s="187"/>
      <c r="F385" s="178"/>
      <c r="G385" s="75"/>
      <c r="H385" s="75"/>
      <c r="I385" s="75"/>
      <c r="J385" s="75"/>
      <c r="K385" s="75"/>
      <c r="L385" s="75"/>
      <c r="M385" s="75"/>
    </row>
    <row r="386" spans="1:13" s="64" customFormat="1" ht="13.5">
      <c r="A386" s="162"/>
      <c r="B386" s="163"/>
      <c r="C386" s="164" t="s">
        <v>843</v>
      </c>
      <c r="D386" s="164">
        <v>15</v>
      </c>
      <c r="E386" s="187"/>
      <c r="F386" s="178">
        <f>E386*D386</f>
        <v>0</v>
      </c>
      <c r="G386" s="75"/>
      <c r="H386" s="75"/>
      <c r="I386" s="75"/>
      <c r="J386" s="75"/>
      <c r="K386" s="75"/>
      <c r="L386" s="75"/>
      <c r="M386" s="75"/>
    </row>
    <row r="387" spans="1:13" s="64" customFormat="1" ht="13.5">
      <c r="A387" s="162"/>
      <c r="B387" s="163"/>
      <c r="C387" s="164"/>
      <c r="D387" s="164"/>
      <c r="E387" s="187"/>
      <c r="F387" s="178"/>
      <c r="G387" s="75"/>
      <c r="H387" s="75"/>
      <c r="I387" s="75"/>
      <c r="J387" s="75"/>
      <c r="K387" s="75"/>
      <c r="L387" s="75"/>
      <c r="M387" s="75"/>
    </row>
    <row r="388" spans="1:13" s="64" customFormat="1" ht="13.5">
      <c r="A388" s="162" t="s">
        <v>296</v>
      </c>
      <c r="B388" s="163" t="s">
        <v>297</v>
      </c>
      <c r="C388" s="164"/>
      <c r="D388" s="164"/>
      <c r="E388" s="187"/>
      <c r="F388" s="178"/>
      <c r="G388" s="75"/>
      <c r="H388" s="75"/>
      <c r="I388" s="75"/>
      <c r="J388" s="75"/>
      <c r="K388" s="75"/>
      <c r="L388" s="75"/>
      <c r="M388" s="75"/>
    </row>
    <row r="389" spans="1:13" s="64" customFormat="1" ht="13.5">
      <c r="A389" s="162"/>
      <c r="B389" s="163" t="s">
        <v>298</v>
      </c>
      <c r="C389" s="164"/>
      <c r="D389" s="164"/>
      <c r="E389" s="187"/>
      <c r="F389" s="178"/>
      <c r="G389" s="75"/>
      <c r="H389" s="75"/>
      <c r="I389" s="75"/>
      <c r="J389" s="75"/>
      <c r="K389" s="75"/>
      <c r="L389" s="75"/>
      <c r="M389" s="75"/>
    </row>
    <row r="390" spans="1:13" s="64" customFormat="1" ht="13.5">
      <c r="A390" s="162"/>
      <c r="B390" s="163"/>
      <c r="C390" s="164" t="s">
        <v>996</v>
      </c>
      <c r="D390" s="164">
        <v>150</v>
      </c>
      <c r="E390" s="187"/>
      <c r="F390" s="178">
        <f>E390*D390</f>
        <v>0</v>
      </c>
      <c r="G390" s="75"/>
      <c r="H390" s="75"/>
      <c r="I390" s="75"/>
      <c r="J390" s="75"/>
      <c r="K390" s="75"/>
      <c r="L390" s="75"/>
      <c r="M390" s="75"/>
    </row>
    <row r="391" spans="1:13" s="64" customFormat="1" ht="13.5">
      <c r="A391" s="162"/>
      <c r="B391" s="163"/>
      <c r="C391" s="164"/>
      <c r="D391" s="164"/>
      <c r="E391" s="187"/>
      <c r="F391" s="178"/>
      <c r="G391" s="75"/>
      <c r="H391" s="75"/>
      <c r="I391" s="75"/>
      <c r="J391" s="75"/>
      <c r="K391" s="75"/>
      <c r="L391" s="75"/>
      <c r="M391" s="75"/>
    </row>
    <row r="392" spans="1:13" s="64" customFormat="1" ht="13.5">
      <c r="A392" s="162" t="s">
        <v>299</v>
      </c>
      <c r="B392" s="163" t="s">
        <v>300</v>
      </c>
      <c r="C392" s="164"/>
      <c r="D392" s="164"/>
      <c r="E392" s="187"/>
      <c r="F392" s="178"/>
      <c r="G392" s="75"/>
      <c r="H392" s="75"/>
      <c r="I392" s="75"/>
      <c r="J392" s="75"/>
      <c r="K392" s="75"/>
      <c r="L392" s="75"/>
      <c r="M392" s="75"/>
    </row>
    <row r="393" spans="1:13" s="64" customFormat="1" ht="13.5">
      <c r="A393" s="162"/>
      <c r="B393" s="163" t="s">
        <v>301</v>
      </c>
      <c r="C393" s="164"/>
      <c r="D393" s="164"/>
      <c r="E393" s="187"/>
      <c r="F393" s="178"/>
      <c r="G393" s="75"/>
      <c r="H393" s="75"/>
      <c r="I393" s="75"/>
      <c r="J393" s="75"/>
      <c r="K393" s="75"/>
      <c r="L393" s="75"/>
      <c r="M393" s="75"/>
    </row>
    <row r="394" spans="1:13" s="64" customFormat="1" ht="13.5">
      <c r="A394" s="162"/>
      <c r="B394" s="163"/>
      <c r="C394" s="164" t="s">
        <v>1031</v>
      </c>
      <c r="D394" s="164">
        <v>150</v>
      </c>
      <c r="E394" s="187"/>
      <c r="F394" s="178">
        <f>E394*D394</f>
        <v>0</v>
      </c>
      <c r="G394" s="75"/>
      <c r="H394" s="75"/>
      <c r="I394" s="75"/>
      <c r="J394" s="75"/>
      <c r="K394" s="75"/>
      <c r="L394" s="75"/>
      <c r="M394" s="75"/>
    </row>
    <row r="395" spans="1:13" s="64" customFormat="1" ht="13.5">
      <c r="A395" s="162"/>
      <c r="B395" s="163"/>
      <c r="C395" s="164"/>
      <c r="D395" s="164"/>
      <c r="E395" s="187"/>
      <c r="F395" s="178"/>
      <c r="G395" s="75"/>
      <c r="H395" s="75"/>
      <c r="I395" s="75"/>
      <c r="J395" s="75"/>
      <c r="K395" s="75"/>
      <c r="L395" s="75"/>
      <c r="M395" s="75"/>
    </row>
    <row r="396" spans="1:13" s="64" customFormat="1" ht="13.5">
      <c r="A396" s="162" t="s">
        <v>302</v>
      </c>
      <c r="B396" s="163" t="s">
        <v>303</v>
      </c>
      <c r="C396" s="164"/>
      <c r="D396" s="164"/>
      <c r="E396" s="187"/>
      <c r="F396" s="178"/>
      <c r="G396" s="75"/>
      <c r="H396" s="75"/>
      <c r="I396" s="75"/>
      <c r="J396" s="75"/>
      <c r="K396" s="75"/>
      <c r="L396" s="75"/>
      <c r="M396" s="75"/>
    </row>
    <row r="397" spans="1:13" s="64" customFormat="1" ht="13.5">
      <c r="A397" s="162"/>
      <c r="B397" s="163" t="s">
        <v>304</v>
      </c>
      <c r="C397" s="164"/>
      <c r="D397" s="164"/>
      <c r="E397" s="187"/>
      <c r="F397" s="178"/>
      <c r="G397" s="75"/>
      <c r="H397" s="75"/>
      <c r="I397" s="75"/>
      <c r="J397" s="75"/>
      <c r="K397" s="75"/>
      <c r="L397" s="75"/>
      <c r="M397" s="75"/>
    </row>
    <row r="398" spans="1:13" s="64" customFormat="1" ht="13.5">
      <c r="A398" s="162"/>
      <c r="B398" s="163" t="s">
        <v>305</v>
      </c>
      <c r="C398" s="164" t="s">
        <v>996</v>
      </c>
      <c r="D398" s="164">
        <v>30</v>
      </c>
      <c r="E398" s="187"/>
      <c r="F398" s="178">
        <f>E398*D398</f>
        <v>0</v>
      </c>
      <c r="G398" s="75"/>
      <c r="H398" s="75"/>
      <c r="I398" s="75"/>
      <c r="J398" s="75"/>
      <c r="K398" s="75"/>
      <c r="L398" s="75"/>
      <c r="M398" s="75"/>
    </row>
    <row r="399" spans="1:13" s="64" customFormat="1" ht="13.5">
      <c r="A399" s="162"/>
      <c r="B399" s="163"/>
      <c r="C399" s="164"/>
      <c r="D399" s="164"/>
      <c r="E399" s="187"/>
      <c r="F399" s="178"/>
      <c r="G399" s="75"/>
      <c r="H399" s="75"/>
      <c r="I399" s="75"/>
      <c r="J399" s="75"/>
      <c r="K399" s="75"/>
      <c r="L399" s="75"/>
      <c r="M399" s="75"/>
    </row>
    <row r="400" spans="1:13" s="64" customFormat="1" ht="13.5">
      <c r="A400" s="162" t="s">
        <v>306</v>
      </c>
      <c r="B400" s="163" t="s">
        <v>307</v>
      </c>
      <c r="C400" s="164"/>
      <c r="D400" s="164"/>
      <c r="E400" s="187"/>
      <c r="F400" s="178"/>
      <c r="G400" s="75"/>
      <c r="H400" s="75"/>
      <c r="I400" s="75"/>
      <c r="J400" s="75"/>
      <c r="K400" s="75"/>
      <c r="L400" s="75"/>
      <c r="M400" s="75"/>
    </row>
    <row r="401" spans="1:13" s="64" customFormat="1" ht="13.5">
      <c r="A401" s="162"/>
      <c r="B401" s="163" t="s">
        <v>308</v>
      </c>
      <c r="C401" s="164" t="s">
        <v>1031</v>
      </c>
      <c r="D401" s="164">
        <v>20</v>
      </c>
      <c r="E401" s="187"/>
      <c r="F401" s="178">
        <f>E401*D401</f>
        <v>0</v>
      </c>
      <c r="G401" s="75"/>
      <c r="H401" s="75"/>
      <c r="I401" s="75"/>
      <c r="J401" s="75"/>
      <c r="K401" s="75"/>
      <c r="L401" s="75"/>
      <c r="M401" s="75"/>
    </row>
    <row r="402" spans="1:13" s="64" customFormat="1" ht="13.5">
      <c r="A402" s="162"/>
      <c r="B402" s="163"/>
      <c r="C402" s="164"/>
      <c r="D402" s="164"/>
      <c r="E402" s="187"/>
      <c r="F402" s="178"/>
      <c r="G402" s="75"/>
      <c r="H402" s="75"/>
      <c r="I402" s="75"/>
      <c r="J402" s="75"/>
      <c r="K402" s="75"/>
      <c r="L402" s="75"/>
      <c r="M402" s="75"/>
    </row>
    <row r="403" spans="1:13" s="64" customFormat="1" ht="13.5">
      <c r="A403" s="162" t="s">
        <v>309</v>
      </c>
      <c r="B403" s="163" t="s">
        <v>310</v>
      </c>
      <c r="C403" s="164"/>
      <c r="D403" s="164"/>
      <c r="E403" s="187"/>
      <c r="F403" s="178"/>
      <c r="G403" s="75"/>
      <c r="H403" s="75"/>
      <c r="I403" s="75"/>
      <c r="J403" s="75"/>
      <c r="K403" s="75"/>
      <c r="L403" s="75"/>
      <c r="M403" s="75"/>
    </row>
    <row r="404" spans="1:13" s="64" customFormat="1" ht="13.5">
      <c r="A404" s="162"/>
      <c r="B404" s="163"/>
      <c r="C404" s="164" t="s">
        <v>1031</v>
      </c>
      <c r="D404" s="164">
        <v>40</v>
      </c>
      <c r="E404" s="187"/>
      <c r="F404" s="178">
        <f>E404*D404</f>
        <v>0</v>
      </c>
      <c r="G404" s="75"/>
      <c r="H404" s="75"/>
      <c r="I404" s="75"/>
      <c r="J404" s="75"/>
      <c r="K404" s="75"/>
      <c r="L404" s="75"/>
      <c r="M404" s="75"/>
    </row>
    <row r="405" spans="1:13" s="64" customFormat="1" ht="13.5">
      <c r="A405" s="162"/>
      <c r="B405" s="163"/>
      <c r="C405" s="164"/>
      <c r="D405" s="164"/>
      <c r="E405" s="187"/>
      <c r="F405" s="178"/>
      <c r="G405" s="75"/>
      <c r="H405" s="75"/>
      <c r="I405" s="75"/>
      <c r="J405" s="75"/>
      <c r="K405" s="75"/>
      <c r="L405" s="75"/>
      <c r="M405" s="75"/>
    </row>
    <row r="406" spans="1:13" s="64" customFormat="1" ht="13.5">
      <c r="A406" s="162" t="s">
        <v>311</v>
      </c>
      <c r="B406" s="163" t="s">
        <v>312</v>
      </c>
      <c r="C406" s="164"/>
      <c r="D406" s="164"/>
      <c r="E406" s="187"/>
      <c r="F406" s="178"/>
      <c r="G406" s="75"/>
      <c r="H406" s="75"/>
      <c r="I406" s="75"/>
      <c r="J406" s="75"/>
      <c r="K406" s="75"/>
      <c r="L406" s="75"/>
      <c r="M406" s="75"/>
    </row>
    <row r="407" spans="1:13" s="64" customFormat="1" ht="13.5">
      <c r="A407" s="162"/>
      <c r="B407" s="163"/>
      <c r="C407" s="164" t="s">
        <v>1031</v>
      </c>
      <c r="D407" s="164">
        <v>30</v>
      </c>
      <c r="E407" s="187"/>
      <c r="F407" s="178">
        <f>E407*D407</f>
        <v>0</v>
      </c>
      <c r="G407" s="75"/>
      <c r="H407" s="75"/>
      <c r="I407" s="75"/>
      <c r="J407" s="75"/>
      <c r="K407" s="75"/>
      <c r="L407" s="75"/>
      <c r="M407" s="75"/>
    </row>
    <row r="408" spans="1:13" s="64" customFormat="1" ht="13.5">
      <c r="A408" s="162"/>
      <c r="B408" s="163"/>
      <c r="C408" s="164"/>
      <c r="D408" s="164"/>
      <c r="E408" s="187"/>
      <c r="F408" s="178"/>
      <c r="G408" s="75"/>
      <c r="H408" s="75"/>
      <c r="I408" s="75"/>
      <c r="J408" s="75"/>
      <c r="K408" s="75"/>
      <c r="L408" s="75"/>
      <c r="M408" s="75"/>
    </row>
    <row r="409" spans="1:13" s="64" customFormat="1" ht="13.5">
      <c r="A409" s="162" t="s">
        <v>313</v>
      </c>
      <c r="B409" s="163" t="s">
        <v>314</v>
      </c>
      <c r="C409" s="164"/>
      <c r="D409" s="164"/>
      <c r="E409" s="187"/>
      <c r="F409" s="178"/>
      <c r="G409" s="75"/>
      <c r="H409" s="75"/>
      <c r="I409" s="75"/>
      <c r="J409" s="75"/>
      <c r="K409" s="75"/>
      <c r="L409" s="75"/>
      <c r="M409" s="75"/>
    </row>
    <row r="410" spans="1:13" s="64" customFormat="1" ht="13.5">
      <c r="A410" s="162"/>
      <c r="B410" s="163"/>
      <c r="C410" s="164" t="s">
        <v>1031</v>
      </c>
      <c r="D410" s="164">
        <v>9</v>
      </c>
      <c r="E410" s="187"/>
      <c r="F410" s="178">
        <f>E410*D410</f>
        <v>0</v>
      </c>
      <c r="G410" s="75"/>
      <c r="H410" s="75"/>
      <c r="I410" s="75"/>
      <c r="J410" s="75"/>
      <c r="K410" s="75"/>
      <c r="L410" s="75"/>
      <c r="M410" s="75"/>
    </row>
    <row r="411" spans="1:13" s="64" customFormat="1" ht="13.5">
      <c r="A411" s="162"/>
      <c r="B411" s="163"/>
      <c r="C411" s="164"/>
      <c r="D411" s="164"/>
      <c r="E411" s="187"/>
      <c r="F411" s="178"/>
      <c r="G411" s="75"/>
      <c r="H411" s="75"/>
      <c r="I411" s="75"/>
      <c r="J411" s="75"/>
      <c r="K411" s="75"/>
      <c r="L411" s="75"/>
      <c r="M411" s="75"/>
    </row>
    <row r="412" spans="1:13" s="64" customFormat="1" ht="13.5">
      <c r="A412" s="162" t="s">
        <v>315</v>
      </c>
      <c r="B412" s="163" t="s">
        <v>316</v>
      </c>
      <c r="C412" s="164"/>
      <c r="D412" s="164"/>
      <c r="E412" s="187"/>
      <c r="F412" s="178"/>
      <c r="G412" s="75"/>
      <c r="H412" s="75"/>
      <c r="I412" s="75"/>
      <c r="J412" s="75"/>
      <c r="K412" s="75"/>
      <c r="L412" s="75"/>
      <c r="M412" s="75"/>
    </row>
    <row r="413" spans="1:13" s="64" customFormat="1" ht="13.5">
      <c r="A413" s="162"/>
      <c r="B413" s="163"/>
      <c r="C413" s="164" t="s">
        <v>1031</v>
      </c>
      <c r="D413" s="164">
        <v>15</v>
      </c>
      <c r="E413" s="187"/>
      <c r="F413" s="178">
        <f>E413*D413</f>
        <v>0</v>
      </c>
      <c r="G413" s="75"/>
      <c r="H413" s="75"/>
      <c r="I413" s="75"/>
      <c r="J413" s="75"/>
      <c r="K413" s="75"/>
      <c r="L413" s="75"/>
      <c r="M413" s="75"/>
    </row>
    <row r="414" spans="1:13" s="64" customFormat="1" ht="13.5">
      <c r="A414" s="162"/>
      <c r="B414" s="163"/>
      <c r="C414" s="164"/>
      <c r="D414" s="164"/>
      <c r="E414" s="187"/>
      <c r="F414" s="178"/>
      <c r="G414" s="75"/>
      <c r="H414" s="75"/>
      <c r="I414" s="75"/>
      <c r="J414" s="75"/>
      <c r="K414" s="75"/>
      <c r="L414" s="75"/>
      <c r="M414" s="75"/>
    </row>
    <row r="415" spans="1:13" s="64" customFormat="1" ht="13.5">
      <c r="A415" s="162" t="s">
        <v>317</v>
      </c>
      <c r="B415" s="163" t="s">
        <v>318</v>
      </c>
      <c r="C415" s="164"/>
      <c r="D415" s="164"/>
      <c r="E415" s="187"/>
      <c r="F415" s="178"/>
      <c r="G415" s="75"/>
      <c r="H415" s="75"/>
      <c r="I415" s="75"/>
      <c r="J415" s="75"/>
      <c r="K415" s="75"/>
      <c r="L415" s="75"/>
      <c r="M415" s="75"/>
    </row>
    <row r="416" spans="1:13" s="64" customFormat="1" ht="13.5">
      <c r="A416" s="162"/>
      <c r="B416" s="163"/>
      <c r="C416" s="164" t="s">
        <v>1031</v>
      </c>
      <c r="D416" s="164">
        <v>10</v>
      </c>
      <c r="E416" s="187"/>
      <c r="F416" s="178">
        <f>E416*D416</f>
        <v>0</v>
      </c>
      <c r="G416" s="75"/>
      <c r="H416" s="75"/>
      <c r="I416" s="75"/>
      <c r="J416" s="75"/>
      <c r="K416" s="75"/>
      <c r="L416" s="75"/>
      <c r="M416" s="75"/>
    </row>
    <row r="417" spans="1:13" s="64" customFormat="1" ht="13.5">
      <c r="A417" s="162"/>
      <c r="B417" s="163"/>
      <c r="C417" s="164"/>
      <c r="D417" s="164"/>
      <c r="E417" s="187"/>
      <c r="F417" s="178"/>
      <c r="G417" s="75"/>
      <c r="H417" s="75"/>
      <c r="I417" s="75"/>
      <c r="J417" s="75"/>
      <c r="K417" s="75"/>
      <c r="L417" s="75"/>
      <c r="M417" s="75"/>
    </row>
    <row r="418" spans="1:13" s="64" customFormat="1" ht="13.5">
      <c r="A418" s="162" t="s">
        <v>319</v>
      </c>
      <c r="B418" s="163" t="s">
        <v>320</v>
      </c>
      <c r="C418" s="164"/>
      <c r="D418" s="164"/>
      <c r="E418" s="187"/>
      <c r="F418" s="178"/>
      <c r="G418" s="75"/>
      <c r="H418" s="75"/>
      <c r="I418" s="75"/>
      <c r="J418" s="75"/>
      <c r="K418" s="75"/>
      <c r="L418" s="75"/>
      <c r="M418" s="75"/>
    </row>
    <row r="419" spans="1:13" s="64" customFormat="1" ht="13.5">
      <c r="A419" s="162"/>
      <c r="B419" s="163"/>
      <c r="C419" s="164" t="s">
        <v>1031</v>
      </c>
      <c r="D419" s="164">
        <v>7</v>
      </c>
      <c r="E419" s="187"/>
      <c r="F419" s="178">
        <f>E419*D419</f>
        <v>0</v>
      </c>
      <c r="G419" s="75"/>
      <c r="H419" s="75"/>
      <c r="I419" s="75"/>
      <c r="J419" s="75"/>
      <c r="K419" s="75"/>
      <c r="L419" s="75"/>
      <c r="M419" s="75"/>
    </row>
    <row r="420" spans="1:13" s="64" customFormat="1" ht="13.5">
      <c r="A420" s="162"/>
      <c r="B420" s="163"/>
      <c r="C420" s="164"/>
      <c r="D420" s="164"/>
      <c r="E420" s="187"/>
      <c r="F420" s="178"/>
      <c r="G420" s="75"/>
      <c r="H420" s="75"/>
      <c r="I420" s="75"/>
      <c r="J420" s="75"/>
      <c r="K420" s="75"/>
      <c r="L420" s="75"/>
      <c r="M420" s="75"/>
    </row>
    <row r="421" spans="1:13" s="64" customFormat="1" ht="13.5">
      <c r="A421" s="162" t="s">
        <v>321</v>
      </c>
      <c r="B421" s="163" t="s">
        <v>322</v>
      </c>
      <c r="C421" s="164"/>
      <c r="D421" s="164"/>
      <c r="E421" s="187"/>
      <c r="F421" s="178"/>
      <c r="G421" s="75"/>
      <c r="H421" s="75"/>
      <c r="I421" s="75"/>
      <c r="J421" s="75"/>
      <c r="K421" s="75"/>
      <c r="L421" s="75"/>
      <c r="M421" s="75"/>
    </row>
    <row r="422" spans="1:13" s="64" customFormat="1" ht="13.5">
      <c r="A422" s="162"/>
      <c r="B422" s="163"/>
      <c r="C422" s="164" t="s">
        <v>843</v>
      </c>
      <c r="D422" s="164">
        <v>1</v>
      </c>
      <c r="E422" s="187"/>
      <c r="F422" s="178">
        <f>E422*D422</f>
        <v>0</v>
      </c>
      <c r="G422" s="75"/>
      <c r="H422" s="75"/>
      <c r="I422" s="75"/>
      <c r="J422" s="75"/>
      <c r="K422" s="75"/>
      <c r="L422" s="75"/>
      <c r="M422" s="75"/>
    </row>
    <row r="423" spans="1:13" s="64" customFormat="1" ht="13.5">
      <c r="A423" s="162"/>
      <c r="B423" s="163"/>
      <c r="C423" s="164"/>
      <c r="D423" s="164"/>
      <c r="E423" s="187"/>
      <c r="F423" s="178"/>
      <c r="G423" s="75"/>
      <c r="H423" s="75"/>
      <c r="I423" s="75"/>
      <c r="J423" s="75"/>
      <c r="K423" s="75"/>
      <c r="L423" s="75"/>
      <c r="M423" s="75"/>
    </row>
    <row r="424" spans="1:13" s="64" customFormat="1" ht="13.5">
      <c r="A424" s="162" t="s">
        <v>323</v>
      </c>
      <c r="B424" s="163" t="s">
        <v>324</v>
      </c>
      <c r="C424" s="164"/>
      <c r="D424" s="164"/>
      <c r="E424" s="174"/>
      <c r="F424" s="178"/>
      <c r="G424" s="75"/>
      <c r="H424" s="75"/>
      <c r="I424" s="75"/>
      <c r="J424" s="75"/>
      <c r="K424" s="75"/>
      <c r="L424" s="75"/>
      <c r="M424" s="75"/>
    </row>
    <row r="425" spans="1:13" s="64" customFormat="1" ht="13.5">
      <c r="A425" s="162"/>
      <c r="B425" s="163"/>
      <c r="C425" s="164" t="s">
        <v>843</v>
      </c>
      <c r="D425" s="164">
        <v>1</v>
      </c>
      <c r="E425" s="174"/>
      <c r="F425" s="178">
        <f>E425*D425</f>
        <v>0</v>
      </c>
      <c r="G425" s="75"/>
      <c r="H425" s="75"/>
      <c r="I425" s="75"/>
      <c r="J425" s="75"/>
      <c r="K425" s="75"/>
      <c r="L425" s="75"/>
      <c r="M425" s="75"/>
    </row>
    <row r="426" spans="1:13" s="64" customFormat="1" ht="13.5">
      <c r="A426" s="162"/>
      <c r="B426" s="163"/>
      <c r="C426" s="164"/>
      <c r="D426" s="164"/>
      <c r="E426" s="174"/>
      <c r="F426" s="178"/>
      <c r="G426" s="75"/>
      <c r="H426" s="75"/>
      <c r="I426" s="75"/>
      <c r="J426" s="75"/>
      <c r="K426" s="75"/>
      <c r="L426" s="75"/>
      <c r="M426" s="75"/>
    </row>
    <row r="427" spans="1:13" s="64" customFormat="1" ht="24">
      <c r="A427" s="162" t="s">
        <v>325</v>
      </c>
      <c r="B427" s="163" t="s">
        <v>326</v>
      </c>
      <c r="C427" s="164"/>
      <c r="D427" s="164"/>
      <c r="E427" s="174"/>
      <c r="F427" s="178"/>
      <c r="G427" s="75"/>
      <c r="H427" s="75"/>
      <c r="I427" s="75"/>
      <c r="J427" s="75"/>
      <c r="K427" s="75"/>
      <c r="L427" s="75"/>
      <c r="M427" s="75"/>
    </row>
    <row r="428" spans="1:13" s="64" customFormat="1" ht="24">
      <c r="A428" s="162"/>
      <c r="B428" s="163" t="s">
        <v>327</v>
      </c>
      <c r="C428" s="164"/>
      <c r="D428" s="164"/>
      <c r="E428" s="174"/>
      <c r="F428" s="178"/>
      <c r="G428" s="75"/>
      <c r="H428" s="75"/>
      <c r="I428" s="75"/>
      <c r="J428" s="75"/>
      <c r="K428" s="75"/>
      <c r="L428" s="75"/>
      <c r="M428" s="75"/>
    </row>
    <row r="429" spans="1:13" s="64" customFormat="1" ht="13.5">
      <c r="A429" s="162"/>
      <c r="B429" s="163" t="s">
        <v>328</v>
      </c>
      <c r="C429" s="164" t="s">
        <v>843</v>
      </c>
      <c r="D429" s="164">
        <v>1</v>
      </c>
      <c r="E429" s="174"/>
      <c r="F429" s="178">
        <f>E429*D429</f>
        <v>0</v>
      </c>
      <c r="G429" s="75"/>
      <c r="H429" s="75"/>
      <c r="I429" s="75"/>
      <c r="J429" s="75"/>
      <c r="K429" s="75"/>
      <c r="L429" s="75"/>
      <c r="M429" s="75"/>
    </row>
    <row r="430" spans="1:13" s="64" customFormat="1" ht="12.75">
      <c r="A430" s="162"/>
      <c r="B430" s="163"/>
      <c r="C430" s="164"/>
      <c r="D430" s="164"/>
      <c r="E430" s="79"/>
      <c r="F430" s="178"/>
      <c r="G430" s="75"/>
      <c r="H430" s="75"/>
      <c r="I430" s="75"/>
      <c r="J430" s="75"/>
      <c r="K430" s="75"/>
      <c r="L430" s="75"/>
      <c r="M430" s="75"/>
    </row>
    <row r="431" spans="1:13" s="64" customFormat="1" ht="12.75">
      <c r="A431" s="179" t="s">
        <v>1060</v>
      </c>
      <c r="B431" s="180" t="s">
        <v>288</v>
      </c>
      <c r="C431" s="181"/>
      <c r="D431" s="181"/>
      <c r="E431" s="79"/>
      <c r="F431" s="178"/>
      <c r="G431" s="75"/>
      <c r="H431" s="75"/>
      <c r="I431" s="75"/>
      <c r="J431" s="75"/>
      <c r="K431" s="75"/>
      <c r="L431" s="75"/>
      <c r="M431" s="75"/>
    </row>
    <row r="432" spans="1:13" s="64" customFormat="1" ht="12.75">
      <c r="A432" s="182"/>
      <c r="B432" s="183"/>
      <c r="C432" s="167"/>
      <c r="D432" s="167"/>
      <c r="E432" s="184"/>
      <c r="F432" s="185">
        <f>SUM(F383:F429)</f>
        <v>0</v>
      </c>
      <c r="G432" s="75"/>
      <c r="H432" s="75"/>
      <c r="I432" s="75"/>
      <c r="J432" s="75"/>
      <c r="K432" s="75"/>
      <c r="L432" s="75"/>
      <c r="M432" s="75"/>
    </row>
    <row r="433" spans="1:13" s="64" customFormat="1" ht="12.75">
      <c r="A433" s="182"/>
      <c r="B433" s="183"/>
      <c r="C433" s="167"/>
      <c r="D433" s="167"/>
      <c r="E433" s="79"/>
      <c r="F433" s="178"/>
      <c r="G433" s="75"/>
      <c r="H433" s="75"/>
      <c r="I433" s="75"/>
      <c r="J433" s="75"/>
      <c r="K433" s="75"/>
      <c r="L433" s="75"/>
      <c r="M433" s="75"/>
    </row>
    <row r="434" spans="1:13" s="64" customFormat="1" ht="24">
      <c r="A434" s="149" t="s">
        <v>329</v>
      </c>
      <c r="B434" s="150" t="s">
        <v>330</v>
      </c>
      <c r="C434" s="164"/>
      <c r="D434" s="164"/>
      <c r="E434" s="79"/>
      <c r="F434" s="178"/>
      <c r="G434" s="75"/>
      <c r="H434" s="75"/>
      <c r="I434" s="75"/>
      <c r="J434" s="75"/>
      <c r="K434" s="75"/>
      <c r="L434" s="75"/>
      <c r="M434" s="75"/>
    </row>
    <row r="435" spans="1:13" s="64" customFormat="1" ht="12.75">
      <c r="A435" s="162"/>
      <c r="B435" s="163"/>
      <c r="C435" s="164"/>
      <c r="D435" s="164"/>
      <c r="E435" s="79"/>
      <c r="F435" s="178"/>
      <c r="G435" s="75"/>
      <c r="H435" s="75"/>
      <c r="I435" s="75"/>
      <c r="J435" s="75"/>
      <c r="K435" s="75"/>
      <c r="L435" s="75"/>
      <c r="M435" s="75"/>
    </row>
    <row r="436" spans="1:13" s="64" customFormat="1" ht="12.75">
      <c r="A436" s="162" t="s">
        <v>331</v>
      </c>
      <c r="B436" s="163" t="s">
        <v>332</v>
      </c>
      <c r="C436" s="164"/>
      <c r="D436" s="164"/>
      <c r="E436" s="79"/>
      <c r="F436" s="178"/>
      <c r="G436" s="75"/>
      <c r="H436" s="75"/>
      <c r="I436" s="75"/>
      <c r="J436" s="75"/>
      <c r="K436" s="75"/>
      <c r="L436" s="75"/>
      <c r="M436" s="75"/>
    </row>
    <row r="437" spans="1:13" s="64" customFormat="1" ht="12.75">
      <c r="A437" s="162"/>
      <c r="B437" s="163"/>
      <c r="C437" s="164"/>
      <c r="D437" s="164"/>
      <c r="E437" s="79"/>
      <c r="F437" s="178"/>
      <c r="G437" s="75"/>
      <c r="H437" s="75"/>
      <c r="I437" s="75"/>
      <c r="J437" s="75"/>
      <c r="K437" s="75"/>
      <c r="L437" s="75"/>
      <c r="M437" s="75"/>
    </row>
    <row r="438" spans="1:13" s="64" customFormat="1" ht="13.5">
      <c r="A438" s="162"/>
      <c r="B438" s="163"/>
      <c r="C438" s="164" t="s">
        <v>996</v>
      </c>
      <c r="D438" s="164">
        <v>200</v>
      </c>
      <c r="E438" s="174"/>
      <c r="F438" s="178">
        <f>E438*D438</f>
        <v>0</v>
      </c>
      <c r="G438" s="75"/>
      <c r="H438" s="75"/>
      <c r="I438" s="75"/>
      <c r="J438" s="75"/>
      <c r="K438" s="75"/>
      <c r="L438" s="75"/>
      <c r="M438" s="75"/>
    </row>
    <row r="439" spans="1:13" s="64" customFormat="1" ht="13.5">
      <c r="A439" s="162" t="s">
        <v>333</v>
      </c>
      <c r="B439" s="163" t="s">
        <v>334</v>
      </c>
      <c r="C439" s="164"/>
      <c r="D439" s="164"/>
      <c r="E439" s="174"/>
      <c r="F439" s="178"/>
      <c r="G439" s="75"/>
      <c r="H439" s="75"/>
      <c r="I439" s="75"/>
      <c r="J439" s="75"/>
      <c r="K439" s="75"/>
      <c r="L439" s="75"/>
      <c r="M439" s="75"/>
    </row>
    <row r="440" spans="1:13" s="64" customFormat="1" ht="13.5">
      <c r="A440" s="162"/>
      <c r="B440" s="163" t="s">
        <v>335</v>
      </c>
      <c r="C440" s="164"/>
      <c r="D440" s="164"/>
      <c r="E440" s="174"/>
      <c r="F440" s="178"/>
      <c r="G440" s="75"/>
      <c r="H440" s="75"/>
      <c r="I440" s="75"/>
      <c r="J440" s="75"/>
      <c r="K440" s="75"/>
      <c r="L440" s="75"/>
      <c r="M440" s="75"/>
    </row>
    <row r="441" spans="1:13" s="64" customFormat="1" ht="13.5">
      <c r="A441" s="162"/>
      <c r="B441" s="163"/>
      <c r="C441" s="164" t="s">
        <v>843</v>
      </c>
      <c r="D441" s="164">
        <v>1</v>
      </c>
      <c r="E441" s="174"/>
      <c r="F441" s="178">
        <f>E441*D441</f>
        <v>0</v>
      </c>
      <c r="G441" s="75"/>
      <c r="H441" s="75"/>
      <c r="I441" s="75"/>
      <c r="J441" s="75"/>
      <c r="K441" s="75"/>
      <c r="L441" s="75"/>
      <c r="M441" s="75"/>
    </row>
    <row r="442" spans="1:13" s="64" customFormat="1" ht="13.5">
      <c r="A442" s="162"/>
      <c r="B442" s="163"/>
      <c r="C442" s="164"/>
      <c r="D442" s="164"/>
      <c r="E442" s="174"/>
      <c r="F442" s="178"/>
      <c r="G442" s="75"/>
      <c r="H442" s="75"/>
      <c r="I442" s="75"/>
      <c r="J442" s="75"/>
      <c r="K442" s="75"/>
      <c r="L442" s="75"/>
      <c r="M442" s="75"/>
    </row>
    <row r="443" spans="1:13" s="64" customFormat="1" ht="13.5">
      <c r="A443" s="162" t="s">
        <v>336</v>
      </c>
      <c r="B443" s="163" t="s">
        <v>337</v>
      </c>
      <c r="C443" s="164"/>
      <c r="D443" s="164"/>
      <c r="E443" s="174"/>
      <c r="F443" s="178"/>
      <c r="G443" s="75"/>
      <c r="H443" s="75"/>
      <c r="I443" s="75"/>
      <c r="J443" s="75"/>
      <c r="K443" s="75"/>
      <c r="L443" s="75"/>
      <c r="M443" s="75"/>
    </row>
    <row r="444" spans="1:13" s="64" customFormat="1" ht="13.5">
      <c r="A444" s="162"/>
      <c r="B444" s="163"/>
      <c r="C444" s="164" t="s">
        <v>843</v>
      </c>
      <c r="D444" s="164">
        <v>1</v>
      </c>
      <c r="E444" s="174"/>
      <c r="F444" s="178">
        <f>E444*D444</f>
        <v>0</v>
      </c>
      <c r="G444" s="75"/>
      <c r="H444" s="75"/>
      <c r="I444" s="75"/>
      <c r="J444" s="75"/>
      <c r="K444" s="75"/>
      <c r="L444" s="75"/>
      <c r="M444" s="75"/>
    </row>
    <row r="445" spans="1:13" s="64" customFormat="1" ht="13.5">
      <c r="A445" s="162"/>
      <c r="B445" s="163"/>
      <c r="C445" s="164"/>
      <c r="D445" s="164"/>
      <c r="E445" s="174"/>
      <c r="F445" s="178"/>
      <c r="G445" s="75"/>
      <c r="H445" s="75"/>
      <c r="I445" s="75"/>
      <c r="J445" s="75"/>
      <c r="K445" s="75"/>
      <c r="L445" s="75"/>
      <c r="M445" s="75"/>
    </row>
    <row r="446" spans="1:13" s="64" customFormat="1" ht="13.5">
      <c r="A446" s="162" t="s">
        <v>338</v>
      </c>
      <c r="B446" s="163" t="s">
        <v>339</v>
      </c>
      <c r="C446" s="164"/>
      <c r="D446" s="164"/>
      <c r="E446" s="174"/>
      <c r="F446" s="178"/>
      <c r="G446" s="75"/>
      <c r="H446" s="75"/>
      <c r="I446" s="75"/>
      <c r="J446" s="75"/>
      <c r="K446" s="75"/>
      <c r="L446" s="75"/>
      <c r="M446" s="75"/>
    </row>
    <row r="447" spans="1:13" s="64" customFormat="1" ht="13.5">
      <c r="A447" s="162"/>
      <c r="B447" s="163"/>
      <c r="C447" s="164" t="s">
        <v>340</v>
      </c>
      <c r="D447" s="165">
        <v>0.03</v>
      </c>
      <c r="E447" s="174"/>
      <c r="F447" s="178">
        <f>E447*0.03</f>
        <v>0</v>
      </c>
      <c r="G447" s="75"/>
      <c r="H447" s="75"/>
      <c r="I447" s="75"/>
      <c r="J447" s="75"/>
      <c r="K447" s="75"/>
      <c r="L447" s="75"/>
      <c r="M447" s="75"/>
    </row>
    <row r="448" spans="1:13" s="64" customFormat="1" ht="13.5">
      <c r="A448" s="162"/>
      <c r="B448" s="163"/>
      <c r="C448" s="164"/>
      <c r="D448" s="164"/>
      <c r="E448" s="174"/>
      <c r="F448" s="178"/>
      <c r="G448" s="75"/>
      <c r="H448" s="75"/>
      <c r="I448" s="75"/>
      <c r="J448" s="75"/>
      <c r="K448" s="75"/>
      <c r="L448" s="75"/>
      <c r="M448" s="75"/>
    </row>
    <row r="449" spans="1:13" s="64" customFormat="1" ht="13.5">
      <c r="A449" s="162" t="s">
        <v>341</v>
      </c>
      <c r="B449" s="163" t="s">
        <v>342</v>
      </c>
      <c r="C449" s="164"/>
      <c r="D449" s="164"/>
      <c r="E449" s="174"/>
      <c r="F449" s="178"/>
      <c r="G449" s="75"/>
      <c r="H449" s="75"/>
      <c r="I449" s="75"/>
      <c r="J449" s="75"/>
      <c r="K449" s="75"/>
      <c r="L449" s="75"/>
      <c r="M449" s="75"/>
    </row>
    <row r="450" spans="1:6" s="64" customFormat="1" ht="13.5">
      <c r="A450" s="162"/>
      <c r="B450" s="172"/>
      <c r="C450" s="151"/>
      <c r="D450" s="151"/>
      <c r="E450" s="174"/>
      <c r="F450" s="178"/>
    </row>
    <row r="451" spans="1:6" s="64" customFormat="1" ht="13.5">
      <c r="A451" s="162"/>
      <c r="B451" s="172"/>
      <c r="C451" s="151" t="s">
        <v>340</v>
      </c>
      <c r="D451" s="192">
        <v>0.03</v>
      </c>
      <c r="E451" s="174"/>
      <c r="F451" s="178">
        <f>E451*0.03</f>
        <v>0</v>
      </c>
    </row>
    <row r="452" spans="1:6" s="64" customFormat="1" ht="12.75">
      <c r="A452" s="162"/>
      <c r="B452" s="172"/>
      <c r="E452" s="63"/>
      <c r="F452" s="170"/>
    </row>
    <row r="453" spans="1:6" s="64" customFormat="1" ht="12.75">
      <c r="A453" s="179" t="s">
        <v>1060</v>
      </c>
      <c r="B453" s="179" t="s">
        <v>329</v>
      </c>
      <c r="E453" s="63"/>
      <c r="F453" s="170"/>
    </row>
    <row r="454" spans="1:6" s="64" customFormat="1" ht="12.75">
      <c r="A454" s="182"/>
      <c r="B454" s="182"/>
      <c r="C454" s="193"/>
      <c r="D454" s="193"/>
      <c r="E454" s="194"/>
      <c r="F454" s="195">
        <f>SUM(F438:F451)</f>
        <v>0</v>
      </c>
    </row>
    <row r="455" spans="1:6" s="64" customFormat="1" ht="12.75">
      <c r="A455" s="162"/>
      <c r="B455" s="172"/>
      <c r="E455" s="63"/>
      <c r="F455" s="170"/>
    </row>
    <row r="456" spans="1:6" s="64" customFormat="1" ht="12.75">
      <c r="A456" s="26"/>
      <c r="B456" s="196"/>
      <c r="E456" s="63"/>
      <c r="F456" s="170"/>
    </row>
    <row r="457" spans="1:6" ht="12.75">
      <c r="A457" s="182" t="s">
        <v>343</v>
      </c>
      <c r="C457" s="197"/>
      <c r="D457" s="197"/>
      <c r="E457" s="198"/>
      <c r="F457" s="199">
        <f>SUM(F454,F432,F377,F328,F308,F284,F270,F246,F214,F196,F147,F111,F62)</f>
        <v>0</v>
      </c>
    </row>
  </sheetData>
  <mergeCells count="1">
    <mergeCell ref="B42:D42"/>
  </mergeCells>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rowBreaks count="5" manualBreakCount="5">
    <brk id="51" max="255" man="1"/>
    <brk id="104" max="255" man="1"/>
    <brk id="163" max="255" man="1"/>
    <brk id="279" max="255" man="1"/>
    <brk id="399" max="255" man="1"/>
  </rowBreaks>
</worksheet>
</file>

<file path=xl/worksheets/sheet8.xml><?xml version="1.0" encoding="utf-8"?>
<worksheet xmlns="http://schemas.openxmlformats.org/spreadsheetml/2006/main" xmlns:r="http://schemas.openxmlformats.org/officeDocument/2006/relationships">
  <dimension ref="A1:H215"/>
  <sheetViews>
    <sheetView view="pageBreakPreview" zoomScaleSheetLayoutView="100" workbookViewId="0" topLeftCell="A1">
      <selection activeCell="H146" sqref="H146"/>
    </sheetView>
  </sheetViews>
  <sheetFormatPr defaultColWidth="9.140625" defaultRowHeight="12.75"/>
  <cols>
    <col min="1" max="1" width="11.57421875" style="26" customWidth="1"/>
    <col min="2" max="2" width="38.28125" style="168" customWidth="1"/>
    <col min="3" max="3" width="6.421875" style="26" customWidth="1"/>
    <col min="4" max="4" width="7.7109375" style="26" customWidth="1"/>
    <col min="5" max="5" width="10.140625" style="46" customWidth="1"/>
    <col min="6" max="6" width="14.00390625" style="47" customWidth="1"/>
    <col min="7" max="16384" width="11.57421875" style="26" customWidth="1"/>
  </cols>
  <sheetData>
    <row r="1" ht="15">
      <c r="B1" s="200" t="s">
        <v>344</v>
      </c>
    </row>
    <row r="3" spans="1:8" ht="24">
      <c r="A3" s="201" t="s">
        <v>345</v>
      </c>
      <c r="B3" s="202" t="s">
        <v>346</v>
      </c>
      <c r="C3" s="203"/>
      <c r="D3" s="204"/>
      <c r="E3" s="204"/>
      <c r="F3" s="203"/>
      <c r="G3" s="203"/>
      <c r="H3" s="203"/>
    </row>
    <row r="4" spans="1:6" ht="24.75">
      <c r="A4" s="201"/>
      <c r="B4" s="202" t="s">
        <v>1026</v>
      </c>
      <c r="C4" s="203" t="s">
        <v>843</v>
      </c>
      <c r="D4" s="203">
        <v>1</v>
      </c>
      <c r="E4" s="173"/>
      <c r="F4" s="178">
        <f aca="true" t="shared" si="0" ref="F4:F32">E4*D4</f>
        <v>0</v>
      </c>
    </row>
    <row r="5" spans="1:6" ht="24.75">
      <c r="A5" s="201"/>
      <c r="B5" s="202" t="s">
        <v>347</v>
      </c>
      <c r="C5" s="203"/>
      <c r="D5" s="203"/>
      <c r="E5" s="173"/>
      <c r="F5" s="178">
        <f t="shared" si="0"/>
        <v>0</v>
      </c>
    </row>
    <row r="6" spans="1:6" ht="13.5">
      <c r="A6" s="201"/>
      <c r="B6" s="202" t="s">
        <v>348</v>
      </c>
      <c r="C6" s="203"/>
      <c r="D6" s="203"/>
      <c r="E6" s="173"/>
      <c r="F6" s="178">
        <f t="shared" si="0"/>
        <v>0</v>
      </c>
    </row>
    <row r="7" spans="1:6" ht="24.75">
      <c r="A7" s="201"/>
      <c r="B7" s="202" t="s">
        <v>1030</v>
      </c>
      <c r="C7" s="203" t="s">
        <v>1031</v>
      </c>
      <c r="D7" s="203">
        <v>1</v>
      </c>
      <c r="E7" s="173"/>
      <c r="F7" s="178">
        <f t="shared" si="0"/>
        <v>0</v>
      </c>
    </row>
    <row r="8" spans="1:6" ht="24.75">
      <c r="A8" s="201"/>
      <c r="B8" s="202" t="s">
        <v>1032</v>
      </c>
      <c r="C8" s="203"/>
      <c r="D8" s="203"/>
      <c r="E8" s="173"/>
      <c r="F8" s="178">
        <f t="shared" si="0"/>
        <v>0</v>
      </c>
    </row>
    <row r="9" spans="1:6" ht="13.5">
      <c r="A9" s="201"/>
      <c r="B9" s="202" t="s">
        <v>1033</v>
      </c>
      <c r="C9" s="203" t="s">
        <v>1031</v>
      </c>
      <c r="D9" s="203">
        <v>8</v>
      </c>
      <c r="E9" s="173"/>
      <c r="F9" s="178">
        <f t="shared" si="0"/>
        <v>0</v>
      </c>
    </row>
    <row r="10" spans="1:6" ht="24.75">
      <c r="A10" s="201"/>
      <c r="B10" s="202" t="s">
        <v>1032</v>
      </c>
      <c r="C10" s="203"/>
      <c r="D10" s="203"/>
      <c r="E10" s="173"/>
      <c r="F10" s="178">
        <f t="shared" si="0"/>
        <v>0</v>
      </c>
    </row>
    <row r="11" spans="1:6" ht="13.5">
      <c r="A11" s="201"/>
      <c r="B11" s="202" t="s">
        <v>44</v>
      </c>
      <c r="C11" s="203" t="s">
        <v>1031</v>
      </c>
      <c r="D11" s="203">
        <v>3</v>
      </c>
      <c r="E11" s="173"/>
      <c r="F11" s="178">
        <f t="shared" si="0"/>
        <v>0</v>
      </c>
    </row>
    <row r="12" spans="1:6" ht="13.5">
      <c r="A12" s="201"/>
      <c r="B12" s="202" t="s">
        <v>349</v>
      </c>
      <c r="C12" s="203"/>
      <c r="D12" s="203"/>
      <c r="E12" s="173"/>
      <c r="F12" s="178">
        <f t="shared" si="0"/>
        <v>0</v>
      </c>
    </row>
    <row r="13" spans="1:6" ht="13.5">
      <c r="A13" s="201"/>
      <c r="B13" s="202" t="s">
        <v>350</v>
      </c>
      <c r="C13" s="203" t="s">
        <v>1031</v>
      </c>
      <c r="D13" s="203">
        <v>1</v>
      </c>
      <c r="E13" s="173"/>
      <c r="F13" s="178">
        <f t="shared" si="0"/>
        <v>0</v>
      </c>
    </row>
    <row r="14" spans="1:6" ht="13.5">
      <c r="A14" s="201"/>
      <c r="B14" s="202" t="s">
        <v>351</v>
      </c>
      <c r="C14" s="203"/>
      <c r="D14" s="203"/>
      <c r="E14" s="173"/>
      <c r="F14" s="178">
        <f t="shared" si="0"/>
        <v>0</v>
      </c>
    </row>
    <row r="15" spans="1:6" ht="13.5">
      <c r="A15" s="201"/>
      <c r="B15" s="202" t="s">
        <v>352</v>
      </c>
      <c r="C15" s="203" t="s">
        <v>1031</v>
      </c>
      <c r="D15" s="203">
        <v>4</v>
      </c>
      <c r="E15" s="173"/>
      <c r="F15" s="178">
        <f t="shared" si="0"/>
        <v>0</v>
      </c>
    </row>
    <row r="16" spans="1:6" ht="13.5">
      <c r="A16" s="201"/>
      <c r="B16" s="202" t="s">
        <v>353</v>
      </c>
      <c r="C16" s="203"/>
      <c r="D16" s="203"/>
      <c r="E16" s="173"/>
      <c r="F16" s="178">
        <f t="shared" si="0"/>
        <v>0</v>
      </c>
    </row>
    <row r="17" spans="1:6" ht="13.5">
      <c r="A17" s="201"/>
      <c r="B17" s="202" t="s">
        <v>354</v>
      </c>
      <c r="C17" s="203" t="s">
        <v>1031</v>
      </c>
      <c r="D17" s="203">
        <v>4</v>
      </c>
      <c r="E17" s="173"/>
      <c r="F17" s="178">
        <f t="shared" si="0"/>
        <v>0</v>
      </c>
    </row>
    <row r="18" spans="1:6" ht="13.5">
      <c r="A18" s="201"/>
      <c r="B18" s="202" t="s">
        <v>355</v>
      </c>
      <c r="C18" s="203"/>
      <c r="D18" s="203"/>
      <c r="E18" s="173"/>
      <c r="F18" s="178">
        <f t="shared" si="0"/>
        <v>0</v>
      </c>
    </row>
    <row r="19" spans="1:6" ht="13.5">
      <c r="A19" s="201"/>
      <c r="B19" s="202" t="s">
        <v>356</v>
      </c>
      <c r="C19" s="203" t="s">
        <v>1031</v>
      </c>
      <c r="D19" s="203">
        <v>4</v>
      </c>
      <c r="E19" s="173"/>
      <c r="F19" s="178">
        <f t="shared" si="0"/>
        <v>0</v>
      </c>
    </row>
    <row r="20" spans="1:6" ht="13.5">
      <c r="A20" s="201"/>
      <c r="B20" s="202" t="s">
        <v>357</v>
      </c>
      <c r="C20" s="203"/>
      <c r="D20" s="203"/>
      <c r="E20" s="173"/>
      <c r="F20" s="178">
        <f t="shared" si="0"/>
        <v>0</v>
      </c>
    </row>
    <row r="21" spans="1:6" ht="13.5">
      <c r="A21" s="201"/>
      <c r="B21" s="202" t="s">
        <v>358</v>
      </c>
      <c r="C21" s="203" t="s">
        <v>1031</v>
      </c>
      <c r="D21" s="203">
        <v>1</v>
      </c>
      <c r="E21" s="173"/>
      <c r="F21" s="178">
        <f t="shared" si="0"/>
        <v>0</v>
      </c>
    </row>
    <row r="22" spans="1:6" ht="13.5">
      <c r="A22" s="201"/>
      <c r="B22" s="202" t="s">
        <v>359</v>
      </c>
      <c r="C22" s="203"/>
      <c r="D22" s="203"/>
      <c r="E22" s="173"/>
      <c r="F22" s="178">
        <f t="shared" si="0"/>
        <v>0</v>
      </c>
    </row>
    <row r="23" spans="1:6" ht="13.5">
      <c r="A23" s="201"/>
      <c r="B23" s="202" t="s">
        <v>356</v>
      </c>
      <c r="C23" s="203" t="s">
        <v>1031</v>
      </c>
      <c r="D23" s="203">
        <v>1</v>
      </c>
      <c r="E23" s="173"/>
      <c r="F23" s="178">
        <f t="shared" si="0"/>
        <v>0</v>
      </c>
    </row>
    <row r="24" spans="1:6" ht="13.5">
      <c r="A24" s="201"/>
      <c r="B24" s="202" t="s">
        <v>360</v>
      </c>
      <c r="C24" s="203"/>
      <c r="D24" s="203"/>
      <c r="E24" s="173"/>
      <c r="F24" s="178">
        <f t="shared" si="0"/>
        <v>0</v>
      </c>
    </row>
    <row r="25" spans="1:6" ht="13.5">
      <c r="A25" s="201"/>
      <c r="B25" s="202" t="s">
        <v>361</v>
      </c>
      <c r="C25" s="203" t="s">
        <v>1031</v>
      </c>
      <c r="D25" s="203">
        <v>1</v>
      </c>
      <c r="E25" s="173"/>
      <c r="F25" s="178">
        <f t="shared" si="0"/>
        <v>0</v>
      </c>
    </row>
    <row r="26" spans="1:6" ht="13.5">
      <c r="A26" s="201"/>
      <c r="B26" s="202" t="s">
        <v>362</v>
      </c>
      <c r="C26" s="203"/>
      <c r="D26" s="203"/>
      <c r="E26" s="173"/>
      <c r="F26" s="178">
        <f t="shared" si="0"/>
        <v>0</v>
      </c>
    </row>
    <row r="27" spans="1:6" ht="13.5">
      <c r="A27" s="201"/>
      <c r="B27" s="202" t="s">
        <v>363</v>
      </c>
      <c r="C27" s="203" t="s">
        <v>1031</v>
      </c>
      <c r="D27" s="203">
        <v>1</v>
      </c>
      <c r="E27" s="173"/>
      <c r="F27" s="178">
        <f t="shared" si="0"/>
        <v>0</v>
      </c>
    </row>
    <row r="28" spans="1:6" ht="13.5">
      <c r="A28" s="201"/>
      <c r="B28" s="202" t="s">
        <v>49</v>
      </c>
      <c r="C28" s="203" t="s">
        <v>843</v>
      </c>
      <c r="D28" s="203">
        <v>1</v>
      </c>
      <c r="E28" s="173"/>
      <c r="F28" s="178">
        <f t="shared" si="0"/>
        <v>0</v>
      </c>
    </row>
    <row r="29" spans="1:6" ht="13.5">
      <c r="A29" s="201"/>
      <c r="B29" s="202" t="s">
        <v>50</v>
      </c>
      <c r="C29" s="203" t="s">
        <v>843</v>
      </c>
      <c r="D29" s="203">
        <v>1</v>
      </c>
      <c r="E29" s="173"/>
      <c r="F29" s="178">
        <f t="shared" si="0"/>
        <v>0</v>
      </c>
    </row>
    <row r="30" spans="1:6" ht="13.5">
      <c r="A30" s="201"/>
      <c r="B30" s="202" t="s">
        <v>364</v>
      </c>
      <c r="C30" s="203" t="s">
        <v>1031</v>
      </c>
      <c r="D30" s="203">
        <v>20</v>
      </c>
      <c r="E30" s="173"/>
      <c r="F30" s="178">
        <f t="shared" si="0"/>
        <v>0</v>
      </c>
    </row>
    <row r="31" spans="1:6" ht="13.5">
      <c r="A31" s="201"/>
      <c r="B31" s="202" t="s">
        <v>365</v>
      </c>
      <c r="C31" s="203" t="s">
        <v>1031</v>
      </c>
      <c r="D31" s="203">
        <v>4</v>
      </c>
      <c r="E31" s="173"/>
      <c r="F31" s="178">
        <f t="shared" si="0"/>
        <v>0</v>
      </c>
    </row>
    <row r="32" spans="1:6" ht="13.5">
      <c r="A32" s="201"/>
      <c r="B32" s="202" t="s">
        <v>366</v>
      </c>
      <c r="C32" s="203" t="s">
        <v>843</v>
      </c>
      <c r="D32" s="203">
        <v>1</v>
      </c>
      <c r="E32" s="173"/>
      <c r="F32" s="178">
        <f t="shared" si="0"/>
        <v>0</v>
      </c>
    </row>
    <row r="33" spans="1:6" ht="13.5">
      <c r="A33" s="201"/>
      <c r="B33" s="202" t="s">
        <v>53</v>
      </c>
      <c r="C33" s="203"/>
      <c r="D33" s="203"/>
      <c r="E33" s="173"/>
      <c r="F33" s="178"/>
    </row>
    <row r="34" spans="1:6" ht="13.5">
      <c r="A34" s="201"/>
      <c r="B34" s="202" t="s">
        <v>54</v>
      </c>
      <c r="C34" s="203" t="s">
        <v>843</v>
      </c>
      <c r="D34" s="203">
        <v>1</v>
      </c>
      <c r="E34" s="173"/>
      <c r="F34" s="178">
        <f>E34*D34</f>
        <v>0</v>
      </c>
    </row>
    <row r="35" spans="1:6" ht="12.75">
      <c r="A35" s="201"/>
      <c r="B35" s="202"/>
      <c r="C35" s="203"/>
      <c r="D35" s="203"/>
      <c r="E35" s="204"/>
      <c r="F35" s="178"/>
    </row>
    <row r="36" spans="1:6" ht="12.75">
      <c r="A36" s="201"/>
      <c r="B36" s="205"/>
      <c r="C36" s="203"/>
      <c r="D36" s="203"/>
      <c r="E36" s="204"/>
      <c r="F36" s="178"/>
    </row>
    <row r="37" spans="1:6" ht="13.5">
      <c r="A37" s="201"/>
      <c r="B37" s="205"/>
      <c r="C37" s="203" t="s">
        <v>843</v>
      </c>
      <c r="D37" s="203">
        <v>1</v>
      </c>
      <c r="E37" s="174"/>
      <c r="F37" s="178">
        <f>E37*D37</f>
        <v>0</v>
      </c>
    </row>
    <row r="38" spans="1:6" ht="12.75">
      <c r="A38" s="201"/>
      <c r="B38" s="205"/>
      <c r="C38" s="203"/>
      <c r="D38" s="203"/>
      <c r="E38" s="204"/>
      <c r="F38" s="203"/>
    </row>
    <row r="39" spans="1:6" ht="12.75">
      <c r="A39" s="201"/>
      <c r="B39" s="205"/>
      <c r="C39" s="203"/>
      <c r="D39" s="203"/>
      <c r="E39" s="204"/>
      <c r="F39" s="203"/>
    </row>
    <row r="40" spans="1:6" ht="12.75">
      <c r="A40" s="206" t="s">
        <v>1060</v>
      </c>
      <c r="B40" s="207" t="s">
        <v>367</v>
      </c>
      <c r="C40" s="208"/>
      <c r="D40" s="208"/>
      <c r="E40" s="209"/>
      <c r="F40" s="210">
        <f>SUM(F4:F37)</f>
        <v>0</v>
      </c>
    </row>
    <row r="41" spans="1:6" ht="12.75">
      <c r="A41" s="201"/>
      <c r="B41" s="205"/>
      <c r="C41" s="203"/>
      <c r="D41" s="203"/>
      <c r="E41" s="204"/>
      <c r="F41" s="203"/>
    </row>
    <row r="42" spans="1:6" ht="12.75">
      <c r="A42" s="211" t="s">
        <v>368</v>
      </c>
      <c r="B42" s="212" t="s">
        <v>79</v>
      </c>
      <c r="C42" s="203"/>
      <c r="D42" s="203"/>
      <c r="E42" s="204"/>
      <c r="F42" s="203"/>
    </row>
    <row r="43" spans="1:6" ht="12.75">
      <c r="A43" s="201"/>
      <c r="B43" s="202"/>
      <c r="C43" s="213"/>
      <c r="D43" s="203"/>
      <c r="E43" s="204"/>
      <c r="F43" s="203"/>
    </row>
    <row r="44" spans="1:6" ht="12.75">
      <c r="A44" s="201" t="s">
        <v>369</v>
      </c>
      <c r="B44" s="214" t="s">
        <v>81</v>
      </c>
      <c r="C44" s="203"/>
      <c r="D44" s="203"/>
      <c r="E44" s="204"/>
      <c r="F44" s="203"/>
    </row>
    <row r="45" spans="1:6" ht="24">
      <c r="A45" s="201"/>
      <c r="B45" s="214" t="s">
        <v>82</v>
      </c>
      <c r="C45" s="203"/>
      <c r="D45" s="203"/>
      <c r="E45" s="204"/>
      <c r="F45" s="203"/>
    </row>
    <row r="46" spans="1:6" ht="15.75">
      <c r="A46" s="201"/>
      <c r="B46" s="214" t="s">
        <v>83</v>
      </c>
      <c r="C46" s="203" t="s">
        <v>996</v>
      </c>
      <c r="D46" s="203">
        <v>20</v>
      </c>
      <c r="E46" s="174"/>
      <c r="F46" s="178">
        <f aca="true" t="shared" si="1" ref="F46:F51">E46*D46</f>
        <v>0</v>
      </c>
    </row>
    <row r="47" spans="1:6" ht="15.75">
      <c r="A47" s="201"/>
      <c r="B47" s="214" t="s">
        <v>84</v>
      </c>
      <c r="C47" s="203" t="s">
        <v>996</v>
      </c>
      <c r="D47" s="203">
        <v>120</v>
      </c>
      <c r="E47" s="174"/>
      <c r="F47" s="178">
        <f t="shared" si="1"/>
        <v>0</v>
      </c>
    </row>
    <row r="48" spans="1:6" ht="15.75">
      <c r="A48" s="201"/>
      <c r="B48" s="214" t="s">
        <v>85</v>
      </c>
      <c r="C48" s="203" t="s">
        <v>996</v>
      </c>
      <c r="D48" s="203">
        <v>50</v>
      </c>
      <c r="E48" s="174"/>
      <c r="F48" s="178">
        <f t="shared" si="1"/>
        <v>0</v>
      </c>
    </row>
    <row r="49" spans="1:6" ht="15.75">
      <c r="A49" s="201"/>
      <c r="B49" s="214" t="s">
        <v>88</v>
      </c>
      <c r="C49" s="203" t="s">
        <v>996</v>
      </c>
      <c r="D49" s="203">
        <v>5</v>
      </c>
      <c r="E49" s="174"/>
      <c r="F49" s="178">
        <f t="shared" si="1"/>
        <v>0</v>
      </c>
    </row>
    <row r="50" spans="1:6" ht="15.75">
      <c r="A50" s="201"/>
      <c r="B50" s="214" t="s">
        <v>91</v>
      </c>
      <c r="C50" s="203" t="s">
        <v>996</v>
      </c>
      <c r="D50" s="203">
        <v>20</v>
      </c>
      <c r="E50" s="174"/>
      <c r="F50" s="178">
        <f t="shared" si="1"/>
        <v>0</v>
      </c>
    </row>
    <row r="51" spans="1:6" ht="15.75">
      <c r="A51" s="201"/>
      <c r="B51" s="214" t="s">
        <v>92</v>
      </c>
      <c r="C51" s="203" t="s">
        <v>996</v>
      </c>
      <c r="D51" s="203">
        <v>10</v>
      </c>
      <c r="E51" s="174"/>
      <c r="F51" s="178">
        <f t="shared" si="1"/>
        <v>0</v>
      </c>
    </row>
    <row r="52" spans="1:6" ht="12.75">
      <c r="A52" s="201"/>
      <c r="B52" s="202"/>
      <c r="C52" s="213"/>
      <c r="D52" s="203"/>
      <c r="E52" s="204"/>
      <c r="F52" s="203"/>
    </row>
    <row r="53" spans="1:6" ht="24">
      <c r="A53" s="201" t="s">
        <v>370</v>
      </c>
      <c r="B53" s="202" t="s">
        <v>95</v>
      </c>
      <c r="C53" s="213"/>
      <c r="D53" s="203"/>
      <c r="E53" s="204"/>
      <c r="F53" s="203"/>
    </row>
    <row r="54" spans="1:6" ht="12.75">
      <c r="A54" s="201"/>
      <c r="B54" s="202" t="s">
        <v>96</v>
      </c>
      <c r="C54" s="213"/>
      <c r="D54" s="203"/>
      <c r="E54" s="204"/>
      <c r="F54" s="203"/>
    </row>
    <row r="55" spans="1:6" ht="13.5">
      <c r="A55" s="201"/>
      <c r="B55" s="214" t="s">
        <v>97</v>
      </c>
      <c r="C55" s="203"/>
      <c r="D55" s="203"/>
      <c r="E55" s="204"/>
      <c r="F55" s="203"/>
    </row>
    <row r="56" spans="1:6" ht="13.5">
      <c r="A56" s="201"/>
      <c r="B56" s="214"/>
      <c r="C56" s="203" t="s">
        <v>996</v>
      </c>
      <c r="D56" s="203">
        <v>80</v>
      </c>
      <c r="E56" s="174"/>
      <c r="F56" s="178">
        <f>E56*D56</f>
        <v>0</v>
      </c>
    </row>
    <row r="57" spans="1:6" ht="13.5">
      <c r="A57" s="201"/>
      <c r="B57" s="214"/>
      <c r="C57" s="203"/>
      <c r="D57" s="203"/>
      <c r="E57" s="174"/>
      <c r="F57" s="203"/>
    </row>
    <row r="58" spans="1:6" ht="13.5">
      <c r="A58" s="201" t="s">
        <v>371</v>
      </c>
      <c r="B58" s="202" t="s">
        <v>372</v>
      </c>
      <c r="C58" s="203"/>
      <c r="D58" s="203"/>
      <c r="E58" s="174"/>
      <c r="F58" s="203"/>
    </row>
    <row r="59" spans="1:6" ht="13.5">
      <c r="A59" s="201"/>
      <c r="B59" s="214" t="s">
        <v>104</v>
      </c>
      <c r="C59" s="203" t="s">
        <v>1031</v>
      </c>
      <c r="D59" s="203">
        <v>5</v>
      </c>
      <c r="E59" s="174"/>
      <c r="F59" s="178">
        <f>E59*D59</f>
        <v>0</v>
      </c>
    </row>
    <row r="60" spans="1:6" ht="13.5">
      <c r="A60" s="201"/>
      <c r="B60" s="214">
        <v>0</v>
      </c>
      <c r="C60" s="203"/>
      <c r="D60" s="203"/>
      <c r="E60" s="174"/>
      <c r="F60" s="203"/>
    </row>
    <row r="61" spans="1:6" ht="13.5">
      <c r="A61" s="201"/>
      <c r="B61" s="214"/>
      <c r="C61" s="203"/>
      <c r="D61" s="203"/>
      <c r="E61" s="174"/>
      <c r="F61" s="203"/>
    </row>
    <row r="62" spans="1:6" ht="24.75">
      <c r="A62" s="201" t="s">
        <v>373</v>
      </c>
      <c r="B62" s="202" t="s">
        <v>112</v>
      </c>
      <c r="C62" s="203"/>
      <c r="D62" s="203"/>
      <c r="E62" s="174"/>
      <c r="F62" s="203"/>
    </row>
    <row r="63" spans="1:6" ht="13.5">
      <c r="A63" s="201"/>
      <c r="B63" s="202" t="s">
        <v>113</v>
      </c>
      <c r="C63" s="203"/>
      <c r="D63" s="203"/>
      <c r="E63" s="174"/>
      <c r="F63" s="203"/>
    </row>
    <row r="64" spans="1:6" ht="13.5">
      <c r="A64" s="201"/>
      <c r="B64" s="214" t="s">
        <v>114</v>
      </c>
      <c r="C64" s="203" t="s">
        <v>1031</v>
      </c>
      <c r="D64" s="203">
        <v>10</v>
      </c>
      <c r="E64" s="174"/>
      <c r="F64" s="178">
        <f>E64*D64</f>
        <v>0</v>
      </c>
    </row>
    <row r="65" spans="1:6" ht="13.5">
      <c r="A65" s="201"/>
      <c r="B65" s="214"/>
      <c r="C65" s="203"/>
      <c r="D65" s="203"/>
      <c r="E65" s="174"/>
      <c r="F65" s="203"/>
    </row>
    <row r="66" spans="1:6" ht="24.75">
      <c r="A66" s="201" t="s">
        <v>374</v>
      </c>
      <c r="B66" s="202" t="s">
        <v>117</v>
      </c>
      <c r="C66" s="203"/>
      <c r="D66" s="203"/>
      <c r="E66" s="174"/>
      <c r="F66" s="203"/>
    </row>
    <row r="67" spans="1:6" ht="13.5">
      <c r="A67" s="201"/>
      <c r="B67" s="202" t="s">
        <v>118</v>
      </c>
      <c r="C67" s="203"/>
      <c r="D67" s="203"/>
      <c r="E67" s="174"/>
      <c r="F67" s="203"/>
    </row>
    <row r="68" spans="1:6" ht="13.5">
      <c r="A68" s="201"/>
      <c r="B68" s="214"/>
      <c r="C68" s="203" t="s">
        <v>1099</v>
      </c>
      <c r="D68" s="203">
        <v>0.3</v>
      </c>
      <c r="E68" s="174"/>
      <c r="F68" s="178">
        <f>E68*D68</f>
        <v>0</v>
      </c>
    </row>
    <row r="69" spans="1:6" ht="12.75">
      <c r="A69" s="201"/>
      <c r="B69" s="214"/>
      <c r="C69" s="203"/>
      <c r="D69" s="203"/>
      <c r="E69" s="204"/>
      <c r="F69" s="203"/>
    </row>
    <row r="70" spans="1:6" ht="12.75">
      <c r="A70" s="206" t="s">
        <v>1060</v>
      </c>
      <c r="B70" s="215" t="s">
        <v>368</v>
      </c>
      <c r="C70" s="208"/>
      <c r="D70" s="208"/>
      <c r="E70" s="209"/>
      <c r="F70" s="210">
        <f>SUM(F46:F68)</f>
        <v>0</v>
      </c>
    </row>
    <row r="71" spans="1:6" ht="12.75">
      <c r="A71" s="201"/>
      <c r="B71" s="214"/>
      <c r="C71" s="203"/>
      <c r="D71" s="203"/>
      <c r="E71" s="204"/>
      <c r="F71" s="203"/>
    </row>
    <row r="72" spans="1:6" ht="12.75">
      <c r="A72" s="211" t="s">
        <v>375</v>
      </c>
      <c r="B72" s="214" t="s">
        <v>120</v>
      </c>
      <c r="C72" s="203"/>
      <c r="D72" s="203"/>
      <c r="E72" s="204"/>
      <c r="F72" s="203"/>
    </row>
    <row r="73" spans="1:6" ht="12.75">
      <c r="A73" s="201"/>
      <c r="B73" s="214"/>
      <c r="C73" s="203"/>
      <c r="D73" s="203"/>
      <c r="E73" s="204"/>
      <c r="F73" s="203"/>
    </row>
    <row r="74" spans="1:6" ht="12.75">
      <c r="A74" s="201" t="s">
        <v>376</v>
      </c>
      <c r="B74" s="214" t="s">
        <v>122</v>
      </c>
      <c r="C74" s="203"/>
      <c r="D74" s="203"/>
      <c r="E74" s="204"/>
      <c r="F74" s="203"/>
    </row>
    <row r="75" spans="1:6" ht="24">
      <c r="A75" s="201"/>
      <c r="B75" s="214" t="s">
        <v>123</v>
      </c>
      <c r="C75" s="203"/>
      <c r="D75" s="203"/>
      <c r="E75" s="204"/>
      <c r="F75" s="203"/>
    </row>
    <row r="76" spans="1:6" ht="12.75">
      <c r="A76" s="201"/>
      <c r="B76" s="214" t="s">
        <v>124</v>
      </c>
      <c r="C76" s="203"/>
      <c r="D76" s="203"/>
      <c r="E76" s="204"/>
      <c r="F76" s="203"/>
    </row>
    <row r="77" spans="1:6" ht="12.75">
      <c r="A77" s="201"/>
      <c r="B77" s="214"/>
      <c r="C77" s="203"/>
      <c r="D77" s="203"/>
      <c r="E77" s="204"/>
      <c r="F77" s="203"/>
    </row>
    <row r="78" spans="1:6" ht="24">
      <c r="A78" s="201" t="s">
        <v>377</v>
      </c>
      <c r="B78" s="214" t="s">
        <v>140</v>
      </c>
      <c r="C78" s="203"/>
      <c r="D78" s="203"/>
      <c r="E78" s="204"/>
      <c r="F78" s="203"/>
    </row>
    <row r="79" spans="1:6" ht="12.75">
      <c r="A79" s="201"/>
      <c r="B79" s="214" t="s">
        <v>378</v>
      </c>
      <c r="C79" s="203"/>
      <c r="D79" s="203"/>
      <c r="E79" s="204"/>
      <c r="F79" s="203"/>
    </row>
    <row r="80" spans="1:6" ht="13.5">
      <c r="A80" s="201"/>
      <c r="B80" s="202" t="s">
        <v>379</v>
      </c>
      <c r="C80" s="203" t="s">
        <v>1031</v>
      </c>
      <c r="D80" s="216">
        <v>1</v>
      </c>
      <c r="E80" s="187"/>
      <c r="F80" s="178">
        <f>E80*D80</f>
        <v>0</v>
      </c>
    </row>
    <row r="81" spans="1:6" ht="13.5">
      <c r="A81" s="201"/>
      <c r="B81" s="202"/>
      <c r="C81" s="203"/>
      <c r="D81" s="216"/>
      <c r="E81" s="187"/>
      <c r="F81" s="203"/>
    </row>
    <row r="82" spans="1:6" ht="24.75">
      <c r="A82" s="201" t="s">
        <v>143</v>
      </c>
      <c r="B82" s="202" t="s">
        <v>144</v>
      </c>
      <c r="C82" s="203"/>
      <c r="D82" s="216"/>
      <c r="E82" s="187"/>
      <c r="F82" s="203"/>
    </row>
    <row r="83" spans="1:6" ht="13.5">
      <c r="A83" s="201"/>
      <c r="B83" s="214" t="s">
        <v>145</v>
      </c>
      <c r="C83" s="203" t="s">
        <v>1031</v>
      </c>
      <c r="D83" s="216">
        <v>1</v>
      </c>
      <c r="E83" s="174"/>
      <c r="F83" s="178">
        <f>E83*D83</f>
        <v>0</v>
      </c>
    </row>
    <row r="84" spans="1:6" ht="12.75">
      <c r="A84" s="201"/>
      <c r="B84" s="214"/>
      <c r="C84" s="203"/>
      <c r="D84" s="203"/>
      <c r="E84" s="204"/>
      <c r="F84" s="203"/>
    </row>
    <row r="85" spans="1:6" ht="12.75">
      <c r="A85" s="201"/>
      <c r="B85" s="214"/>
      <c r="C85" s="203"/>
      <c r="D85" s="216"/>
      <c r="E85" s="204"/>
      <c r="F85" s="203"/>
    </row>
    <row r="86" spans="1:6" ht="12.75">
      <c r="A86" s="206" t="s">
        <v>1060</v>
      </c>
      <c r="B86" s="215" t="s">
        <v>375</v>
      </c>
      <c r="C86" s="208"/>
      <c r="D86" s="208"/>
      <c r="E86" s="209"/>
      <c r="F86" s="210">
        <f>SUM(F80:F83)</f>
        <v>0</v>
      </c>
    </row>
    <row r="87" spans="1:6" ht="12.75">
      <c r="A87" s="201"/>
      <c r="B87" s="202"/>
      <c r="C87" s="203"/>
      <c r="D87" s="217"/>
      <c r="E87" s="204"/>
      <c r="F87" s="203"/>
    </row>
    <row r="88" spans="1:6" ht="12.75">
      <c r="A88" s="211" t="s">
        <v>380</v>
      </c>
      <c r="B88" s="212" t="s">
        <v>147</v>
      </c>
      <c r="C88" s="203"/>
      <c r="D88" s="203"/>
      <c r="E88" s="204"/>
      <c r="F88" s="203"/>
    </row>
    <row r="89" spans="1:6" ht="12.75">
      <c r="A89" s="218"/>
      <c r="B89" s="202"/>
      <c r="C89" s="219"/>
      <c r="D89" s="219"/>
      <c r="E89" s="220"/>
      <c r="F89" s="219"/>
    </row>
    <row r="90" spans="1:6" ht="12.75">
      <c r="A90" s="201"/>
      <c r="B90" s="202"/>
      <c r="C90" s="203"/>
      <c r="D90" s="203"/>
      <c r="E90" s="204"/>
      <c r="F90" s="203"/>
    </row>
    <row r="91" spans="1:6" ht="12.75">
      <c r="A91" s="201" t="s">
        <v>381</v>
      </c>
      <c r="B91" s="202" t="s">
        <v>149</v>
      </c>
      <c r="C91" s="203"/>
      <c r="D91" s="203"/>
      <c r="E91" s="204"/>
      <c r="F91" s="203"/>
    </row>
    <row r="92" spans="1:6" ht="24">
      <c r="A92" s="201"/>
      <c r="B92" s="202" t="s">
        <v>382</v>
      </c>
      <c r="C92" s="203"/>
      <c r="D92" s="203"/>
      <c r="E92" s="204"/>
      <c r="F92" s="203"/>
    </row>
    <row r="93" spans="1:6" ht="13.5">
      <c r="A93" s="201"/>
      <c r="B93" s="202"/>
      <c r="C93" s="203" t="s">
        <v>1031</v>
      </c>
      <c r="D93" s="203">
        <v>1</v>
      </c>
      <c r="E93" s="187"/>
      <c r="F93" s="178">
        <f>E93*D93</f>
        <v>0</v>
      </c>
    </row>
    <row r="94" spans="1:6" ht="13.5">
      <c r="A94" s="201"/>
      <c r="B94" s="202"/>
      <c r="C94" s="203"/>
      <c r="D94" s="203"/>
      <c r="E94" s="187"/>
      <c r="F94" s="203"/>
    </row>
    <row r="95" spans="1:6" ht="13.5">
      <c r="A95" s="201" t="s">
        <v>383</v>
      </c>
      <c r="B95" s="202" t="s">
        <v>384</v>
      </c>
      <c r="C95" s="203"/>
      <c r="D95" s="203"/>
      <c r="E95" s="187"/>
      <c r="F95" s="203"/>
    </row>
    <row r="96" spans="1:6" ht="13.5">
      <c r="A96" s="201"/>
      <c r="B96" s="202"/>
      <c r="C96" s="203" t="s">
        <v>1031</v>
      </c>
      <c r="D96" s="203">
        <v>1</v>
      </c>
      <c r="E96" s="187"/>
      <c r="F96" s="178">
        <f>E96*D96</f>
        <v>0</v>
      </c>
    </row>
    <row r="97" spans="1:6" ht="13.5">
      <c r="A97" s="201"/>
      <c r="B97" s="202"/>
      <c r="C97" s="203"/>
      <c r="D97" s="203"/>
      <c r="E97" s="187"/>
      <c r="F97" s="203"/>
    </row>
    <row r="98" spans="1:6" ht="13.5">
      <c r="A98" s="201" t="s">
        <v>385</v>
      </c>
      <c r="B98" s="202" t="s">
        <v>181</v>
      </c>
      <c r="C98" s="203"/>
      <c r="D98" s="203"/>
      <c r="E98" s="187"/>
      <c r="F98" s="203"/>
    </row>
    <row r="99" spans="1:6" ht="13.5">
      <c r="A99" s="201"/>
      <c r="B99" s="202"/>
      <c r="C99" s="203" t="s">
        <v>1031</v>
      </c>
      <c r="D99" s="203">
        <v>15</v>
      </c>
      <c r="E99" s="187"/>
      <c r="F99" s="178">
        <f>E99*D99</f>
        <v>0</v>
      </c>
    </row>
    <row r="100" spans="1:6" ht="12.75">
      <c r="A100" s="201"/>
      <c r="B100" s="202"/>
      <c r="C100" s="203"/>
      <c r="D100" s="203"/>
      <c r="E100" s="204"/>
      <c r="F100" s="203"/>
    </row>
    <row r="101" spans="1:6" ht="12.75">
      <c r="A101" s="206" t="s">
        <v>1060</v>
      </c>
      <c r="B101" s="215" t="s">
        <v>380</v>
      </c>
      <c r="C101" s="208"/>
      <c r="D101" s="208"/>
      <c r="E101" s="209"/>
      <c r="F101" s="210">
        <f>SUM(F93:F99)</f>
        <v>0</v>
      </c>
    </row>
    <row r="102" spans="1:6" ht="12.75">
      <c r="A102" s="201"/>
      <c r="B102" s="202"/>
      <c r="C102" s="203"/>
      <c r="D102" s="203"/>
      <c r="E102" s="204"/>
      <c r="F102" s="203"/>
    </row>
    <row r="103" spans="1:6" ht="24">
      <c r="A103" s="211" t="s">
        <v>386</v>
      </c>
      <c r="B103" s="212" t="s">
        <v>183</v>
      </c>
      <c r="C103" s="203"/>
      <c r="D103" s="203"/>
      <c r="E103" s="204"/>
      <c r="F103" s="203"/>
    </row>
    <row r="104" spans="1:6" ht="12.75">
      <c r="A104" s="201"/>
      <c r="B104" s="202"/>
      <c r="C104" s="203"/>
      <c r="D104" s="203"/>
      <c r="E104" s="204"/>
      <c r="F104" s="203"/>
    </row>
    <row r="105" spans="1:6" ht="12.75">
      <c r="A105" s="201"/>
      <c r="B105" s="202"/>
      <c r="C105" s="203"/>
      <c r="D105" s="203"/>
      <c r="E105" s="204"/>
      <c r="F105" s="203"/>
    </row>
    <row r="106" spans="1:6" ht="24">
      <c r="A106" s="201" t="s">
        <v>387</v>
      </c>
      <c r="B106" s="202" t="s">
        <v>188</v>
      </c>
      <c r="C106" s="203"/>
      <c r="D106" s="203"/>
      <c r="E106" s="204"/>
      <c r="F106" s="203"/>
    </row>
    <row r="107" spans="1:6" ht="24">
      <c r="A107" s="201"/>
      <c r="B107" s="202" t="s">
        <v>189</v>
      </c>
      <c r="C107" s="203"/>
      <c r="D107" s="203"/>
      <c r="E107" s="204"/>
      <c r="F107" s="203"/>
    </row>
    <row r="108" spans="1:6" ht="13.5">
      <c r="A108" s="201"/>
      <c r="B108" s="202"/>
      <c r="C108" s="203" t="s">
        <v>1031</v>
      </c>
      <c r="D108" s="203">
        <v>1</v>
      </c>
      <c r="E108" s="174"/>
      <c r="F108" s="178">
        <f>E108*D108</f>
        <v>0</v>
      </c>
    </row>
    <row r="109" spans="1:6" ht="13.5">
      <c r="A109" s="201"/>
      <c r="B109" s="202"/>
      <c r="C109" s="203"/>
      <c r="D109" s="203"/>
      <c r="E109" s="174"/>
      <c r="F109" s="203"/>
    </row>
    <row r="110" spans="1:6" ht="24.75">
      <c r="A110" s="201" t="s">
        <v>388</v>
      </c>
      <c r="B110" s="202" t="s">
        <v>191</v>
      </c>
      <c r="C110" s="203"/>
      <c r="D110" s="203"/>
      <c r="E110" s="174"/>
      <c r="F110" s="203"/>
    </row>
    <row r="111" spans="1:6" ht="13.5">
      <c r="A111" s="201"/>
      <c r="B111" s="202" t="s">
        <v>192</v>
      </c>
      <c r="C111" s="203"/>
      <c r="D111" s="203"/>
      <c r="E111" s="174"/>
      <c r="F111" s="203"/>
    </row>
    <row r="112" spans="1:6" ht="13.5">
      <c r="A112" s="201"/>
      <c r="B112" s="202"/>
      <c r="C112" s="203" t="s">
        <v>1031</v>
      </c>
      <c r="D112" s="203">
        <v>20</v>
      </c>
      <c r="E112" s="174"/>
      <c r="F112" s="178">
        <f>E112*D112</f>
        <v>0</v>
      </c>
    </row>
    <row r="113" spans="1:6" ht="12.75">
      <c r="A113" s="201"/>
      <c r="B113" s="202"/>
      <c r="C113" s="203"/>
      <c r="D113" s="203"/>
      <c r="E113" s="204"/>
      <c r="F113" s="203"/>
    </row>
    <row r="114" spans="1:6" ht="12.75">
      <c r="A114" s="206" t="s">
        <v>1060</v>
      </c>
      <c r="B114" s="215" t="s">
        <v>386</v>
      </c>
      <c r="C114" s="208"/>
      <c r="D114" s="208"/>
      <c r="E114" s="209"/>
      <c r="F114" s="210">
        <f>SUM(F108:F112)</f>
        <v>0</v>
      </c>
    </row>
    <row r="115" spans="1:6" ht="12.75">
      <c r="A115" s="218"/>
      <c r="B115" s="202"/>
      <c r="C115" s="221"/>
      <c r="D115" s="221"/>
      <c r="E115" s="222"/>
      <c r="F115" s="221"/>
    </row>
    <row r="116" spans="1:6" ht="12.75">
      <c r="A116" s="218"/>
      <c r="B116" s="202"/>
      <c r="C116" s="219"/>
      <c r="D116" s="219"/>
      <c r="E116" s="220"/>
      <c r="F116" s="219"/>
    </row>
    <row r="117" spans="1:6" ht="12.75">
      <c r="A117" s="211" t="s">
        <v>389</v>
      </c>
      <c r="B117" s="212" t="s">
        <v>232</v>
      </c>
      <c r="C117" s="221"/>
      <c r="D117" s="221"/>
      <c r="E117" s="222"/>
      <c r="F117" s="221"/>
    </row>
    <row r="118" spans="1:6" ht="12.75">
      <c r="A118" s="218"/>
      <c r="B118" s="202"/>
      <c r="C118" s="221"/>
      <c r="D118" s="221"/>
      <c r="E118" s="222"/>
      <c r="F118" s="221"/>
    </row>
    <row r="119" spans="1:6" ht="12.75">
      <c r="A119" s="201" t="s">
        <v>390</v>
      </c>
      <c r="B119" s="202" t="s">
        <v>234</v>
      </c>
      <c r="C119" s="203"/>
      <c r="D119" s="203"/>
      <c r="E119" s="204"/>
      <c r="F119" s="203"/>
    </row>
    <row r="120" spans="1:6" ht="12.75">
      <c r="A120" s="201"/>
      <c r="B120" s="202" t="s">
        <v>235</v>
      </c>
      <c r="C120" s="203"/>
      <c r="D120" s="203"/>
      <c r="E120" s="204"/>
      <c r="F120" s="203"/>
    </row>
    <row r="121" spans="1:6" ht="12.75">
      <c r="A121" s="201"/>
      <c r="B121" s="202" t="s">
        <v>236</v>
      </c>
      <c r="C121" s="203"/>
      <c r="D121" s="203"/>
      <c r="E121" s="204"/>
      <c r="F121" s="203"/>
    </row>
    <row r="122" spans="1:6" ht="13.5">
      <c r="A122" s="201"/>
      <c r="B122" s="202" t="s">
        <v>237</v>
      </c>
      <c r="C122" s="203" t="s">
        <v>843</v>
      </c>
      <c r="D122" s="203">
        <v>1</v>
      </c>
      <c r="E122" s="174"/>
      <c r="F122" s="178">
        <f>E122*D122</f>
        <v>0</v>
      </c>
    </row>
    <row r="123" spans="1:6" ht="13.5">
      <c r="A123" s="201"/>
      <c r="B123" s="202"/>
      <c r="C123" s="203"/>
      <c r="D123" s="203"/>
      <c r="E123" s="174"/>
      <c r="F123" s="203"/>
    </row>
    <row r="124" spans="1:6" ht="13.5">
      <c r="A124" s="201" t="s">
        <v>391</v>
      </c>
      <c r="B124" s="202" t="s">
        <v>239</v>
      </c>
      <c r="C124" s="203"/>
      <c r="D124" s="203"/>
      <c r="E124" s="174"/>
      <c r="F124" s="203"/>
    </row>
    <row r="125" spans="1:6" ht="13.5">
      <c r="A125" s="201"/>
      <c r="B125" s="202" t="s">
        <v>236</v>
      </c>
      <c r="C125" s="203"/>
      <c r="D125" s="203"/>
      <c r="E125" s="174"/>
      <c r="F125" s="203"/>
    </row>
    <row r="126" spans="1:6" ht="13.5">
      <c r="A126" s="201"/>
      <c r="B126" s="202" t="s">
        <v>237</v>
      </c>
      <c r="C126" s="203" t="s">
        <v>1031</v>
      </c>
      <c r="D126" s="203">
        <v>1</v>
      </c>
      <c r="E126" s="174"/>
      <c r="F126" s="178">
        <f>E126*D126</f>
        <v>0</v>
      </c>
    </row>
    <row r="127" spans="1:6" ht="13.5">
      <c r="A127" s="201"/>
      <c r="B127" s="202"/>
      <c r="C127" s="203"/>
      <c r="D127" s="203"/>
      <c r="E127" s="174"/>
      <c r="F127" s="203"/>
    </row>
    <row r="128" spans="1:6" ht="13.5">
      <c r="A128" s="201" t="s">
        <v>392</v>
      </c>
      <c r="B128" s="202" t="s">
        <v>205</v>
      </c>
      <c r="C128" s="219"/>
      <c r="D128" s="219"/>
      <c r="E128" s="174"/>
      <c r="F128" s="219"/>
    </row>
    <row r="129" spans="1:6" ht="13.5">
      <c r="A129" s="201"/>
      <c r="B129" s="202"/>
      <c r="C129" s="219" t="s">
        <v>996</v>
      </c>
      <c r="D129" s="219">
        <v>70</v>
      </c>
      <c r="E129" s="174"/>
      <c r="F129" s="178">
        <f>E129*D129</f>
        <v>0</v>
      </c>
    </row>
    <row r="130" spans="1:6" ht="13.5">
      <c r="A130" s="201"/>
      <c r="B130" s="202"/>
      <c r="C130" s="219"/>
      <c r="D130" s="219"/>
      <c r="E130" s="174"/>
      <c r="F130" s="219"/>
    </row>
    <row r="131" spans="1:6" ht="13.5">
      <c r="A131" s="201" t="s">
        <v>393</v>
      </c>
      <c r="B131" s="202" t="s">
        <v>244</v>
      </c>
      <c r="C131" s="219"/>
      <c r="D131" s="219"/>
      <c r="E131" s="174"/>
      <c r="F131" s="219"/>
    </row>
    <row r="132" spans="1:6" ht="13.5">
      <c r="A132" s="201"/>
      <c r="B132" s="202" t="s">
        <v>208</v>
      </c>
      <c r="C132" s="219" t="s">
        <v>996</v>
      </c>
      <c r="D132" s="219">
        <v>70</v>
      </c>
      <c r="E132" s="174"/>
      <c r="F132" s="178">
        <f>E132*D132</f>
        <v>0</v>
      </c>
    </row>
    <row r="133" spans="1:6" ht="12.75">
      <c r="A133" s="201"/>
      <c r="B133" s="202"/>
      <c r="C133" s="219"/>
      <c r="D133" s="219"/>
      <c r="E133" s="220"/>
      <c r="F133" s="219"/>
    </row>
    <row r="134" spans="1:6" ht="12.75">
      <c r="A134" s="206" t="s">
        <v>1060</v>
      </c>
      <c r="B134" s="215" t="s">
        <v>389</v>
      </c>
      <c r="C134" s="208"/>
      <c r="D134" s="208"/>
      <c r="E134" s="209"/>
      <c r="F134" s="210">
        <f>SUM(F122:F132)</f>
        <v>0</v>
      </c>
    </row>
    <row r="135" spans="1:6" ht="12.75">
      <c r="A135" s="218"/>
      <c r="B135" s="223"/>
      <c r="C135" s="219"/>
      <c r="D135" s="219"/>
      <c r="E135" s="220"/>
      <c r="F135" s="219"/>
    </row>
    <row r="136" spans="1:6" ht="12.75">
      <c r="A136" s="218"/>
      <c r="B136" s="223"/>
      <c r="C136" s="219"/>
      <c r="D136" s="219"/>
      <c r="E136" s="220"/>
      <c r="F136" s="219"/>
    </row>
    <row r="137" spans="1:6" ht="12.75">
      <c r="A137" s="211" t="s">
        <v>394</v>
      </c>
      <c r="B137" s="212" t="s">
        <v>255</v>
      </c>
      <c r="C137" s="221"/>
      <c r="D137" s="221"/>
      <c r="E137" s="222"/>
      <c r="F137" s="221"/>
    </row>
    <row r="138" spans="1:6" ht="12.75">
      <c r="A138" s="218"/>
      <c r="B138" s="202"/>
      <c r="C138" s="221"/>
      <c r="D138" s="221"/>
      <c r="E138" s="222"/>
      <c r="F138" s="221"/>
    </row>
    <row r="139" spans="1:6" ht="12.75">
      <c r="A139" s="201" t="s">
        <v>395</v>
      </c>
      <c r="B139" s="202" t="s">
        <v>396</v>
      </c>
      <c r="C139" s="203"/>
      <c r="D139" s="203"/>
      <c r="E139" s="204"/>
      <c r="F139" s="203"/>
    </row>
    <row r="140" spans="1:6" ht="13.5">
      <c r="A140" s="201"/>
      <c r="B140" s="202" t="s">
        <v>237</v>
      </c>
      <c r="C140" s="203" t="s">
        <v>1031</v>
      </c>
      <c r="D140" s="203">
        <v>1</v>
      </c>
      <c r="E140" s="187"/>
      <c r="F140" s="178">
        <f>E140*D140</f>
        <v>0</v>
      </c>
    </row>
    <row r="141" spans="1:6" ht="13.5">
      <c r="A141" s="201"/>
      <c r="B141" s="202"/>
      <c r="C141" s="203"/>
      <c r="D141" s="203"/>
      <c r="E141" s="188"/>
      <c r="F141" s="203"/>
    </row>
    <row r="142" spans="1:6" ht="24.75">
      <c r="A142" s="201" t="s">
        <v>397</v>
      </c>
      <c r="B142" s="202" t="s">
        <v>264</v>
      </c>
      <c r="C142" s="203"/>
      <c r="D142" s="203"/>
      <c r="E142" s="187"/>
      <c r="F142" s="203"/>
    </row>
    <row r="143" spans="1:6" ht="13.5">
      <c r="A143" s="201"/>
      <c r="B143" s="202" t="s">
        <v>236</v>
      </c>
      <c r="C143" s="203"/>
      <c r="D143" s="203"/>
      <c r="E143" s="187"/>
      <c r="F143" s="203"/>
    </row>
    <row r="144" spans="1:6" ht="13.5">
      <c r="A144" s="201"/>
      <c r="B144" s="202" t="s">
        <v>237</v>
      </c>
      <c r="C144" s="203" t="s">
        <v>1031</v>
      </c>
      <c r="D144" s="203">
        <v>1</v>
      </c>
      <c r="E144" s="187"/>
      <c r="F144" s="178">
        <f>E144*D144</f>
        <v>0</v>
      </c>
    </row>
    <row r="145" spans="1:6" ht="13.5">
      <c r="A145" s="201"/>
      <c r="B145" s="202"/>
      <c r="C145" s="203"/>
      <c r="D145" s="203"/>
      <c r="E145" s="188"/>
      <c r="F145" s="203"/>
    </row>
    <row r="146" spans="1:6" ht="24.75">
      <c r="A146" s="201" t="s">
        <v>398</v>
      </c>
      <c r="B146" s="202" t="s">
        <v>266</v>
      </c>
      <c r="C146" s="203"/>
      <c r="D146" s="203"/>
      <c r="E146" s="187"/>
      <c r="F146" s="203"/>
    </row>
    <row r="147" spans="1:6" ht="13.5">
      <c r="A147" s="201"/>
      <c r="B147" s="202" t="s">
        <v>236</v>
      </c>
      <c r="C147" s="203"/>
      <c r="D147" s="203"/>
      <c r="E147" s="187"/>
      <c r="F147" s="203"/>
    </row>
    <row r="148" spans="1:6" ht="13.5">
      <c r="A148" s="201"/>
      <c r="B148" s="202" t="s">
        <v>237</v>
      </c>
      <c r="C148" s="203" t="s">
        <v>1031</v>
      </c>
      <c r="D148" s="203">
        <v>1</v>
      </c>
      <c r="E148" s="187"/>
      <c r="F148" s="178">
        <f>E148*D148</f>
        <v>0</v>
      </c>
    </row>
    <row r="149" spans="1:6" ht="13.5">
      <c r="A149" s="201"/>
      <c r="B149" s="202"/>
      <c r="C149" s="203"/>
      <c r="D149" s="203"/>
      <c r="E149" s="188"/>
      <c r="F149" s="203"/>
    </row>
    <row r="150" spans="1:6" ht="24.75">
      <c r="A150" s="201" t="s">
        <v>399</v>
      </c>
      <c r="B150" s="202" t="s">
        <v>400</v>
      </c>
      <c r="C150" s="203"/>
      <c r="D150" s="203"/>
      <c r="E150" s="187"/>
      <c r="F150" s="203"/>
    </row>
    <row r="151" spans="1:6" ht="13.5">
      <c r="A151" s="201"/>
      <c r="B151" s="202" t="s">
        <v>236</v>
      </c>
      <c r="C151" s="203"/>
      <c r="D151" s="203"/>
      <c r="E151" s="187"/>
      <c r="F151" s="203"/>
    </row>
    <row r="152" spans="1:6" ht="13.5">
      <c r="A152" s="201"/>
      <c r="B152" s="202" t="s">
        <v>237</v>
      </c>
      <c r="C152" s="203" t="s">
        <v>1031</v>
      </c>
      <c r="D152" s="203">
        <v>1</v>
      </c>
      <c r="E152" s="187"/>
      <c r="F152" s="178">
        <f>E152*D152</f>
        <v>0</v>
      </c>
    </row>
    <row r="153" spans="1:6" ht="13.5">
      <c r="A153" s="201"/>
      <c r="B153" s="202"/>
      <c r="C153" s="203"/>
      <c r="D153" s="203"/>
      <c r="E153" s="188"/>
      <c r="F153" s="203"/>
    </row>
    <row r="154" spans="1:6" ht="24.75">
      <c r="A154" s="201" t="s">
        <v>401</v>
      </c>
      <c r="B154" s="202" t="s">
        <v>402</v>
      </c>
      <c r="C154" s="203"/>
      <c r="D154" s="203"/>
      <c r="E154" s="187"/>
      <c r="F154" s="203"/>
    </row>
    <row r="155" spans="1:6" ht="13.5">
      <c r="A155" s="201"/>
      <c r="B155" s="202" t="s">
        <v>403</v>
      </c>
      <c r="C155" s="203"/>
      <c r="D155" s="203"/>
      <c r="E155" s="187"/>
      <c r="F155" s="203"/>
    </row>
    <row r="156" spans="1:6" ht="13.5">
      <c r="A156" s="201"/>
      <c r="B156" s="202" t="s">
        <v>236</v>
      </c>
      <c r="C156" s="203"/>
      <c r="D156" s="203"/>
      <c r="E156" s="187"/>
      <c r="F156" s="203"/>
    </row>
    <row r="157" spans="1:6" ht="13.5">
      <c r="A157" s="201"/>
      <c r="B157" s="202" t="s">
        <v>237</v>
      </c>
      <c r="C157" s="203" t="s">
        <v>1031</v>
      </c>
      <c r="D157" s="203">
        <v>1</v>
      </c>
      <c r="E157" s="187"/>
      <c r="F157" s="178">
        <f>E157*D157</f>
        <v>0</v>
      </c>
    </row>
    <row r="158" spans="1:6" ht="13.5">
      <c r="A158" s="201"/>
      <c r="B158" s="202"/>
      <c r="C158" s="203"/>
      <c r="D158" s="203"/>
      <c r="E158" s="187"/>
      <c r="F158" s="203"/>
    </row>
    <row r="159" spans="1:6" ht="13.5">
      <c r="A159" s="201" t="s">
        <v>404</v>
      </c>
      <c r="B159" s="202" t="s">
        <v>272</v>
      </c>
      <c r="C159" s="203"/>
      <c r="D159" s="203"/>
      <c r="E159" s="187"/>
      <c r="F159" s="203"/>
    </row>
    <row r="160" spans="1:6" ht="13.5">
      <c r="A160" s="201"/>
      <c r="B160" s="202" t="s">
        <v>273</v>
      </c>
      <c r="C160" s="203"/>
      <c r="D160" s="203"/>
      <c r="E160" s="187"/>
      <c r="F160" s="203"/>
    </row>
    <row r="161" spans="1:6" ht="13.5">
      <c r="A161" s="201"/>
      <c r="B161" s="202" t="s">
        <v>237</v>
      </c>
      <c r="C161" s="203" t="s">
        <v>1031</v>
      </c>
      <c r="D161" s="203">
        <v>3</v>
      </c>
      <c r="E161" s="187"/>
      <c r="F161" s="178">
        <f>E161*D161</f>
        <v>0</v>
      </c>
    </row>
    <row r="162" spans="1:6" ht="13.5">
      <c r="A162" s="201"/>
      <c r="B162" s="202"/>
      <c r="C162" s="203"/>
      <c r="D162" s="203"/>
      <c r="E162" s="187"/>
      <c r="F162" s="203"/>
    </row>
    <row r="163" spans="1:6" ht="13.5">
      <c r="A163" s="201" t="s">
        <v>405</v>
      </c>
      <c r="B163" s="202" t="s">
        <v>406</v>
      </c>
      <c r="C163" s="203"/>
      <c r="D163" s="203"/>
      <c r="E163" s="187"/>
      <c r="F163" s="203"/>
    </row>
    <row r="164" spans="1:6" ht="13.5">
      <c r="A164" s="201"/>
      <c r="B164" s="202" t="s">
        <v>407</v>
      </c>
      <c r="C164" s="203"/>
      <c r="D164" s="203"/>
      <c r="E164" s="187"/>
      <c r="F164" s="203"/>
    </row>
    <row r="165" spans="1:6" ht="13.5">
      <c r="A165" s="201"/>
      <c r="B165" s="202" t="s">
        <v>237</v>
      </c>
      <c r="C165" s="203" t="s">
        <v>1031</v>
      </c>
      <c r="D165" s="203">
        <v>1</v>
      </c>
      <c r="E165" s="187"/>
      <c r="F165" s="178">
        <f>E165*D165</f>
        <v>0</v>
      </c>
    </row>
    <row r="166" spans="1:6" ht="13.5">
      <c r="A166" s="201"/>
      <c r="B166" s="202"/>
      <c r="C166" s="203"/>
      <c r="D166" s="203"/>
      <c r="E166" s="187"/>
      <c r="F166" s="203"/>
    </row>
    <row r="167" spans="1:6" ht="24.75">
      <c r="A167" s="201" t="s">
        <v>408</v>
      </c>
      <c r="B167" s="202" t="s">
        <v>275</v>
      </c>
      <c r="C167" s="203"/>
      <c r="D167" s="203"/>
      <c r="E167" s="187"/>
      <c r="F167" s="203"/>
    </row>
    <row r="168" spans="1:6" ht="13.5">
      <c r="A168" s="201"/>
      <c r="B168" s="202" t="s">
        <v>276</v>
      </c>
      <c r="C168" s="203" t="s">
        <v>996</v>
      </c>
      <c r="D168" s="203">
        <v>20</v>
      </c>
      <c r="E168" s="187"/>
      <c r="F168" s="178">
        <f>E168*D168</f>
        <v>0</v>
      </c>
    </row>
    <row r="169" spans="1:6" ht="15.75">
      <c r="A169" s="201"/>
      <c r="B169" s="214" t="s">
        <v>277</v>
      </c>
      <c r="C169" s="203" t="s">
        <v>996</v>
      </c>
      <c r="D169" s="203">
        <v>0</v>
      </c>
      <c r="E169" s="187"/>
      <c r="F169" s="178"/>
    </row>
    <row r="170" spans="1:6" ht="15.75">
      <c r="A170" s="201"/>
      <c r="B170" s="214" t="s">
        <v>278</v>
      </c>
      <c r="C170" s="203" t="s">
        <v>996</v>
      </c>
      <c r="D170" s="203">
        <v>10</v>
      </c>
      <c r="E170" s="187"/>
      <c r="F170" s="178">
        <f>E170*D170</f>
        <v>0</v>
      </c>
    </row>
    <row r="171" spans="1:6" ht="13.5">
      <c r="A171" s="201"/>
      <c r="B171" s="202" t="s">
        <v>279</v>
      </c>
      <c r="C171" s="203" t="s">
        <v>996</v>
      </c>
      <c r="D171" s="203">
        <v>0</v>
      </c>
      <c r="E171" s="187"/>
      <c r="F171" s="178">
        <f>E171*D171</f>
        <v>0</v>
      </c>
    </row>
    <row r="172" spans="1:6" ht="13.5">
      <c r="A172" s="201"/>
      <c r="B172" s="202"/>
      <c r="C172" s="203"/>
      <c r="D172" s="203"/>
      <c r="E172" s="188"/>
      <c r="F172" s="203"/>
    </row>
    <row r="173" spans="1:6" ht="24.75">
      <c r="A173" s="201" t="s">
        <v>409</v>
      </c>
      <c r="B173" s="202" t="s">
        <v>281</v>
      </c>
      <c r="C173" s="203"/>
      <c r="D173" s="203"/>
      <c r="E173" s="187"/>
      <c r="F173" s="203"/>
    </row>
    <row r="174" spans="1:6" ht="13.5">
      <c r="A174" s="201"/>
      <c r="B174" s="214" t="s">
        <v>282</v>
      </c>
      <c r="C174" s="203" t="s">
        <v>996</v>
      </c>
      <c r="D174" s="216">
        <v>30</v>
      </c>
      <c r="E174" s="187"/>
      <c r="F174" s="178">
        <f>E174*D174</f>
        <v>0</v>
      </c>
    </row>
    <row r="175" spans="1:6" ht="13.5">
      <c r="A175" s="201"/>
      <c r="B175" s="214"/>
      <c r="C175" s="203"/>
      <c r="D175" s="216"/>
      <c r="E175" s="187"/>
      <c r="F175" s="203"/>
    </row>
    <row r="176" spans="1:6" ht="13.5">
      <c r="A176" s="201" t="s">
        <v>410</v>
      </c>
      <c r="B176" s="202" t="s">
        <v>101</v>
      </c>
      <c r="C176" s="203"/>
      <c r="D176" s="203"/>
      <c r="E176" s="187"/>
      <c r="F176" s="203"/>
    </row>
    <row r="177" spans="1:6" ht="13.5">
      <c r="A177" s="201"/>
      <c r="B177" s="214" t="s">
        <v>285</v>
      </c>
      <c r="C177" s="203" t="s">
        <v>1031</v>
      </c>
      <c r="D177" s="203">
        <v>1</v>
      </c>
      <c r="E177" s="187"/>
      <c r="F177" s="178">
        <f>E177*D177</f>
        <v>0</v>
      </c>
    </row>
    <row r="178" spans="1:6" ht="12.75">
      <c r="A178" s="201"/>
      <c r="B178" s="214"/>
      <c r="C178" s="203"/>
      <c r="D178" s="216"/>
      <c r="E178" s="204"/>
      <c r="F178" s="203"/>
    </row>
    <row r="179" spans="1:6" ht="12.75">
      <c r="A179" s="206" t="s">
        <v>1060</v>
      </c>
      <c r="B179" s="215" t="s">
        <v>394</v>
      </c>
      <c r="C179" s="208"/>
      <c r="D179" s="208"/>
      <c r="E179" s="209"/>
      <c r="F179" s="210">
        <f>SUM(F139:F177)</f>
        <v>0</v>
      </c>
    </row>
    <row r="180" spans="1:6" ht="12.75">
      <c r="A180" s="218"/>
      <c r="B180" s="223"/>
      <c r="C180" s="219"/>
      <c r="D180" s="219"/>
      <c r="E180" s="220"/>
      <c r="F180" s="219"/>
    </row>
    <row r="181" spans="1:6" ht="12.75">
      <c r="A181" s="218"/>
      <c r="B181" s="223"/>
      <c r="C181" s="219"/>
      <c r="D181" s="219"/>
      <c r="E181" s="220"/>
      <c r="F181" s="219"/>
    </row>
    <row r="182" spans="1:6" ht="24">
      <c r="A182" s="211" t="s">
        <v>411</v>
      </c>
      <c r="B182" s="212" t="s">
        <v>330</v>
      </c>
      <c r="C182" s="203"/>
      <c r="D182" s="203"/>
      <c r="E182" s="204"/>
      <c r="F182" s="203"/>
    </row>
    <row r="183" spans="1:6" ht="12.75">
      <c r="A183" s="201"/>
      <c r="B183" s="202"/>
      <c r="C183" s="203"/>
      <c r="D183" s="203"/>
      <c r="E183" s="204"/>
      <c r="F183" s="203"/>
    </row>
    <row r="184" spans="1:6" ht="12.75">
      <c r="A184" s="201" t="s">
        <v>412</v>
      </c>
      <c r="B184" s="202" t="s">
        <v>332</v>
      </c>
      <c r="C184" s="203"/>
      <c r="D184" s="203"/>
      <c r="E184" s="204"/>
      <c r="F184" s="203"/>
    </row>
    <row r="185" spans="1:6" ht="12.75">
      <c r="A185" s="201"/>
      <c r="B185" s="202"/>
      <c r="C185" s="203"/>
      <c r="D185" s="203"/>
      <c r="E185" s="204"/>
      <c r="F185" s="203"/>
    </row>
    <row r="186" spans="1:6" ht="13.5">
      <c r="A186" s="201"/>
      <c r="B186" s="202"/>
      <c r="C186" s="203" t="s">
        <v>996</v>
      </c>
      <c r="D186" s="203">
        <v>10</v>
      </c>
      <c r="E186" s="174"/>
      <c r="F186" s="178">
        <f>E186*E186</f>
        <v>0</v>
      </c>
    </row>
    <row r="187" spans="1:6" ht="24.75">
      <c r="A187" s="201" t="s">
        <v>413</v>
      </c>
      <c r="B187" s="202" t="s">
        <v>414</v>
      </c>
      <c r="C187" s="203"/>
      <c r="D187" s="203"/>
      <c r="E187" s="174"/>
      <c r="F187" s="203"/>
    </row>
    <row r="188" spans="1:6" ht="13.5">
      <c r="A188" s="201"/>
      <c r="B188" s="202" t="s">
        <v>415</v>
      </c>
      <c r="C188" s="203"/>
      <c r="D188" s="203"/>
      <c r="E188" s="174"/>
      <c r="F188" s="203"/>
    </row>
    <row r="189" spans="1:6" ht="13.5">
      <c r="A189" s="201"/>
      <c r="B189" s="202"/>
      <c r="C189" s="203" t="s">
        <v>843</v>
      </c>
      <c r="D189" s="203">
        <v>1</v>
      </c>
      <c r="E189" s="174"/>
      <c r="F189" s="178">
        <f>E189*D189</f>
        <v>0</v>
      </c>
    </row>
    <row r="190" spans="1:6" ht="13.5">
      <c r="A190" s="201"/>
      <c r="B190" s="202"/>
      <c r="C190" s="203"/>
      <c r="D190" s="203"/>
      <c r="E190" s="174"/>
      <c r="F190" s="203"/>
    </row>
    <row r="191" spans="1:6" ht="13.5">
      <c r="A191" s="201" t="s">
        <v>416</v>
      </c>
      <c r="B191" s="202" t="s">
        <v>337</v>
      </c>
      <c r="C191" s="203"/>
      <c r="D191" s="203"/>
      <c r="E191" s="174"/>
      <c r="F191" s="203"/>
    </row>
    <row r="192" spans="1:6" ht="13.5">
      <c r="A192" s="201"/>
      <c r="B192" s="202"/>
      <c r="C192" s="203" t="s">
        <v>843</v>
      </c>
      <c r="D192" s="203">
        <v>1</v>
      </c>
      <c r="E192" s="174"/>
      <c r="F192" s="178">
        <f>E192*D192</f>
        <v>0</v>
      </c>
    </row>
    <row r="193" spans="1:6" ht="13.5">
      <c r="A193" s="201"/>
      <c r="B193" s="202"/>
      <c r="C193" s="203"/>
      <c r="D193" s="203"/>
      <c r="E193" s="174"/>
      <c r="F193" s="203"/>
    </row>
    <row r="194" spans="1:6" ht="13.5">
      <c r="A194" s="201" t="s">
        <v>417</v>
      </c>
      <c r="B194" s="202" t="s">
        <v>339</v>
      </c>
      <c r="C194" s="203"/>
      <c r="D194" s="203"/>
      <c r="E194" s="174"/>
      <c r="F194" s="203"/>
    </row>
    <row r="195" spans="1:6" ht="13.5">
      <c r="A195" s="201"/>
      <c r="B195" s="202"/>
      <c r="C195" s="203" t="s">
        <v>340</v>
      </c>
      <c r="D195" s="217">
        <v>0.03</v>
      </c>
      <c r="E195" s="174"/>
      <c r="F195" s="178">
        <f>E195*0.03</f>
        <v>0</v>
      </c>
    </row>
    <row r="196" spans="1:6" ht="13.5">
      <c r="A196" s="201"/>
      <c r="B196" s="202"/>
      <c r="C196" s="203"/>
      <c r="D196" s="203"/>
      <c r="E196" s="174"/>
      <c r="F196" s="203"/>
    </row>
    <row r="197" spans="1:6" ht="13.5">
      <c r="A197" s="201" t="s">
        <v>418</v>
      </c>
      <c r="B197" s="202" t="s">
        <v>342</v>
      </c>
      <c r="C197" s="203"/>
      <c r="D197" s="203"/>
      <c r="E197" s="174"/>
      <c r="F197" s="203"/>
    </row>
    <row r="198" spans="1:6" ht="13.5">
      <c r="A198" s="201"/>
      <c r="B198" s="202"/>
      <c r="C198" s="203"/>
      <c r="D198" s="203"/>
      <c r="E198" s="174"/>
      <c r="F198" s="203"/>
    </row>
    <row r="199" spans="1:6" ht="13.5">
      <c r="A199" s="201"/>
      <c r="B199" s="202"/>
      <c r="C199" s="203" t="s">
        <v>340</v>
      </c>
      <c r="D199" s="217">
        <v>0.03</v>
      </c>
      <c r="E199" s="174"/>
      <c r="F199" s="178">
        <f>E199*0.03</f>
        <v>0</v>
      </c>
    </row>
    <row r="200" spans="1:6" ht="12.75">
      <c r="A200" s="201"/>
      <c r="B200" s="202"/>
      <c r="C200" s="203"/>
      <c r="D200" s="203"/>
      <c r="E200" s="204"/>
      <c r="F200" s="203"/>
    </row>
    <row r="201" spans="1:6" ht="12.75">
      <c r="A201" s="206" t="s">
        <v>1060</v>
      </c>
      <c r="B201" s="215" t="s">
        <v>411</v>
      </c>
      <c r="C201" s="208"/>
      <c r="D201" s="208"/>
      <c r="E201" s="209"/>
      <c r="F201" s="210">
        <f>SUM(F186:F199)</f>
        <v>0</v>
      </c>
    </row>
    <row r="202" ht="12.75">
      <c r="B202" s="45"/>
    </row>
    <row r="203" spans="1:6" ht="12.75">
      <c r="A203" s="26" t="s">
        <v>419</v>
      </c>
      <c r="B203" s="45"/>
      <c r="F203" s="47">
        <f>SUM(F201,F179,F134,F114,F101,F86,F70,F40)</f>
        <v>0</v>
      </c>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sheetData>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rowBreaks count="1" manualBreakCount="1">
    <brk id="57" max="255" man="1"/>
  </rowBreaks>
</worksheet>
</file>

<file path=xl/worksheets/sheet9.xml><?xml version="1.0" encoding="utf-8"?>
<worksheet xmlns="http://schemas.openxmlformats.org/spreadsheetml/2006/main" xmlns:r="http://schemas.openxmlformats.org/officeDocument/2006/relationships">
  <dimension ref="A1:L517"/>
  <sheetViews>
    <sheetView view="pageBreakPreview" zoomScaleSheetLayoutView="100" workbookViewId="0" topLeftCell="A1">
      <selection activeCell="E4" sqref="E4"/>
    </sheetView>
  </sheetViews>
  <sheetFormatPr defaultColWidth="9.140625" defaultRowHeight="12.75"/>
  <cols>
    <col min="1" max="1" width="5.140625" style="146" customWidth="1"/>
    <col min="2" max="2" width="60.140625" style="56" customWidth="1"/>
    <col min="3" max="3" width="8.00390625" style="224" customWidth="1"/>
    <col min="4" max="4" width="5.28125" style="118" customWidth="1"/>
    <col min="5" max="5" width="6.57421875" style="54" customWidth="1"/>
    <col min="6" max="6" width="10.140625" style="54" customWidth="1"/>
    <col min="7" max="7" width="11.28125" style="118" customWidth="1"/>
    <col min="8" max="8" width="11.421875" style="118" customWidth="1"/>
    <col min="9" max="11" width="5.28125" style="118" customWidth="1"/>
    <col min="12" max="12" width="57.7109375" style="0" customWidth="1"/>
  </cols>
  <sheetData>
    <row r="1" spans="1:11" s="56" customFormat="1" ht="15.75">
      <c r="A1" s="225" t="s">
        <v>420</v>
      </c>
      <c r="B1" s="226" t="s">
        <v>421</v>
      </c>
      <c r="C1" s="224"/>
      <c r="D1" s="118"/>
      <c r="E1" s="54"/>
      <c r="F1" s="54"/>
      <c r="G1" s="118"/>
      <c r="H1" s="118"/>
      <c r="I1" s="118"/>
      <c r="J1" s="118"/>
      <c r="K1" s="118"/>
    </row>
    <row r="2" spans="1:11" s="56" customFormat="1" ht="12.75">
      <c r="A2" s="103"/>
      <c r="B2" s="55"/>
      <c r="C2" s="224"/>
      <c r="D2" s="118"/>
      <c r="E2" s="54"/>
      <c r="F2" s="54"/>
      <c r="G2" s="118"/>
      <c r="H2" s="118"/>
      <c r="I2" s="118"/>
      <c r="J2" s="118"/>
      <c r="K2" s="118"/>
    </row>
    <row r="3" spans="1:11" s="56" customFormat="1" ht="15">
      <c r="A3" s="227" t="s">
        <v>1082</v>
      </c>
      <c r="B3" s="102" t="s">
        <v>422</v>
      </c>
      <c r="C3" s="55"/>
      <c r="D3" s="118"/>
      <c r="E3" s="54"/>
      <c r="F3" s="228"/>
      <c r="G3" s="118"/>
      <c r="H3" s="118"/>
      <c r="I3" s="118"/>
      <c r="J3" s="118"/>
      <c r="K3" s="118"/>
    </row>
    <row r="4" spans="1:11" s="56" customFormat="1" ht="12.75">
      <c r="A4" s="229"/>
      <c r="D4" s="118"/>
      <c r="E4" s="54"/>
      <c r="F4" s="228"/>
      <c r="G4" s="118"/>
      <c r="H4" s="118"/>
      <c r="I4" s="118"/>
      <c r="J4" s="118"/>
      <c r="K4" s="118"/>
    </row>
    <row r="5" spans="1:11" s="56" customFormat="1" ht="12.75">
      <c r="A5" s="146" t="s">
        <v>1082</v>
      </c>
      <c r="B5" s="230" t="s">
        <v>423</v>
      </c>
      <c r="C5" s="230"/>
      <c r="D5" s="118"/>
      <c r="E5" s="54"/>
      <c r="F5" s="228"/>
      <c r="G5" s="118"/>
      <c r="H5" s="118"/>
      <c r="I5" s="118"/>
      <c r="J5" s="118"/>
      <c r="K5" s="118"/>
    </row>
    <row r="6" spans="1:12" s="56" customFormat="1" ht="38.25">
      <c r="A6" s="146"/>
      <c r="B6" s="230" t="s">
        <v>424</v>
      </c>
      <c r="C6" s="230"/>
      <c r="D6" s="118"/>
      <c r="E6" s="54"/>
      <c r="F6" s="228"/>
      <c r="G6" s="118"/>
      <c r="H6" s="118"/>
      <c r="I6" s="118"/>
      <c r="J6" s="118"/>
      <c r="K6" s="118"/>
      <c r="L6" s="230"/>
    </row>
    <row r="7" spans="1:12" s="56" customFormat="1" ht="25.5">
      <c r="A7" s="146"/>
      <c r="B7" s="230" t="s">
        <v>425</v>
      </c>
      <c r="C7" s="230"/>
      <c r="D7" s="118"/>
      <c r="E7" s="54"/>
      <c r="F7" s="228"/>
      <c r="G7" s="118"/>
      <c r="H7" s="118"/>
      <c r="I7" s="118"/>
      <c r="J7" s="118"/>
      <c r="K7" s="118"/>
      <c r="L7" s="230"/>
    </row>
    <row r="8" spans="1:12" s="56" customFormat="1" ht="25.5">
      <c r="A8" s="146"/>
      <c r="B8" s="230" t="s">
        <v>426</v>
      </c>
      <c r="C8" s="230"/>
      <c r="D8" s="118"/>
      <c r="E8" s="54"/>
      <c r="F8" s="228"/>
      <c r="G8" s="118"/>
      <c r="H8" s="118"/>
      <c r="I8" s="118"/>
      <c r="J8" s="118"/>
      <c r="K8" s="118"/>
      <c r="L8" s="230"/>
    </row>
    <row r="9" spans="1:12" s="56" customFormat="1" ht="12.75">
      <c r="A9" s="146"/>
      <c r="B9" s="230" t="s">
        <v>427</v>
      </c>
      <c r="C9" s="230"/>
      <c r="D9" s="118"/>
      <c r="E9" s="54"/>
      <c r="F9" s="228"/>
      <c r="G9" s="118"/>
      <c r="H9" s="118"/>
      <c r="I9" s="118"/>
      <c r="J9" s="118"/>
      <c r="K9" s="118"/>
      <c r="L9" s="230"/>
    </row>
    <row r="10" spans="1:12" s="56" customFormat="1" ht="25.5">
      <c r="A10" s="146"/>
      <c r="B10" s="231" t="s">
        <v>428</v>
      </c>
      <c r="C10" s="230"/>
      <c r="D10" s="118"/>
      <c r="E10" s="54"/>
      <c r="F10" s="228"/>
      <c r="G10" s="118"/>
      <c r="H10" s="118"/>
      <c r="I10" s="118"/>
      <c r="J10" s="118"/>
      <c r="K10" s="118"/>
      <c r="L10" s="230"/>
    </row>
    <row r="11" spans="1:12" s="56" customFormat="1" ht="25.5">
      <c r="A11" s="146"/>
      <c r="B11" s="230" t="s">
        <v>429</v>
      </c>
      <c r="C11" s="224" t="s">
        <v>430</v>
      </c>
      <c r="D11" s="118">
        <v>4</v>
      </c>
      <c r="E11" s="54"/>
      <c r="F11" s="228">
        <f>+E11*D11</f>
        <v>0</v>
      </c>
      <c r="G11" s="118"/>
      <c r="H11" s="118"/>
      <c r="I11" s="118"/>
      <c r="J11" s="118"/>
      <c r="K11" s="118"/>
      <c r="L11" s="230"/>
    </row>
    <row r="12" spans="1:12" s="233" customFormat="1" ht="12.75">
      <c r="A12" s="232"/>
      <c r="C12" s="234"/>
      <c r="D12" s="235"/>
      <c r="E12" s="54"/>
      <c r="F12" s="228"/>
      <c r="G12" s="235"/>
      <c r="H12" s="235"/>
      <c r="I12" s="235"/>
      <c r="J12" s="235"/>
      <c r="K12" s="235"/>
      <c r="L12" s="230"/>
    </row>
    <row r="13" spans="1:12" s="233" customFormat="1" ht="12.75">
      <c r="A13" s="146" t="s">
        <v>1095</v>
      </c>
      <c r="B13" s="230" t="s">
        <v>431</v>
      </c>
      <c r="C13" s="230"/>
      <c r="D13" s="118"/>
      <c r="E13" s="54"/>
      <c r="F13" s="228"/>
      <c r="G13" s="235"/>
      <c r="H13" s="235"/>
      <c r="I13" s="235"/>
      <c r="J13" s="235"/>
      <c r="K13" s="235"/>
      <c r="L13" s="230"/>
    </row>
    <row r="14" spans="1:12" s="233" customFormat="1" ht="38.25">
      <c r="A14" s="146"/>
      <c r="B14" s="230" t="s">
        <v>432</v>
      </c>
      <c r="C14" s="230"/>
      <c r="D14" s="118"/>
      <c r="E14" s="54"/>
      <c r="F14" s="228"/>
      <c r="G14" s="235"/>
      <c r="H14" s="235"/>
      <c r="I14" s="235"/>
      <c r="J14" s="235"/>
      <c r="K14" s="235"/>
      <c r="L14" s="230"/>
    </row>
    <row r="15" spans="1:12" s="233" customFormat="1" ht="25.5">
      <c r="A15" s="146"/>
      <c r="B15" s="230" t="s">
        <v>433</v>
      </c>
      <c r="C15" s="230"/>
      <c r="D15" s="118"/>
      <c r="E15" s="54"/>
      <c r="F15" s="228"/>
      <c r="G15" s="235"/>
      <c r="H15" s="235"/>
      <c r="I15" s="235"/>
      <c r="J15" s="235"/>
      <c r="K15" s="235"/>
      <c r="L15" s="230"/>
    </row>
    <row r="16" spans="1:12" s="233" customFormat="1" ht="25.5">
      <c r="A16" s="146"/>
      <c r="B16" s="230" t="s">
        <v>426</v>
      </c>
      <c r="C16" s="230"/>
      <c r="D16" s="118"/>
      <c r="E16" s="54"/>
      <c r="F16" s="228"/>
      <c r="G16" s="235"/>
      <c r="H16" s="235"/>
      <c r="I16" s="235"/>
      <c r="J16" s="235"/>
      <c r="K16" s="235"/>
      <c r="L16" s="230"/>
    </row>
    <row r="17" spans="1:12" s="233" customFormat="1" ht="25.5">
      <c r="A17" s="146"/>
      <c r="B17" s="231" t="s">
        <v>428</v>
      </c>
      <c r="C17" s="230"/>
      <c r="D17" s="118"/>
      <c r="E17" s="54"/>
      <c r="F17" s="228"/>
      <c r="G17" s="235"/>
      <c r="H17" s="235"/>
      <c r="I17" s="235"/>
      <c r="J17" s="235"/>
      <c r="K17" s="235"/>
      <c r="L17" s="230"/>
    </row>
    <row r="18" spans="1:12" s="233" customFormat="1" ht="12.75">
      <c r="A18" s="146"/>
      <c r="B18" s="230" t="s">
        <v>434</v>
      </c>
      <c r="C18" s="224" t="s">
        <v>430</v>
      </c>
      <c r="D18" s="118">
        <v>1</v>
      </c>
      <c r="E18" s="54"/>
      <c r="F18" s="228">
        <f>+E18*D18</f>
        <v>0</v>
      </c>
      <c r="G18" s="235"/>
      <c r="H18" s="235"/>
      <c r="I18" s="235"/>
      <c r="J18" s="235"/>
      <c r="K18" s="235"/>
      <c r="L18" s="236"/>
    </row>
    <row r="19" spans="1:12" s="233" customFormat="1" ht="12.75">
      <c r="A19" s="232"/>
      <c r="C19" s="234"/>
      <c r="D19" s="235"/>
      <c r="E19" s="54"/>
      <c r="F19" s="228"/>
      <c r="G19" s="235"/>
      <c r="H19" s="235"/>
      <c r="I19" s="235"/>
      <c r="J19" s="235"/>
      <c r="K19" s="235"/>
      <c r="L19" s="230"/>
    </row>
    <row r="20" spans="1:12" s="56" customFormat="1" ht="12.75">
      <c r="A20" s="146" t="s">
        <v>1097</v>
      </c>
      <c r="B20" s="230" t="s">
        <v>435</v>
      </c>
      <c r="C20" s="224"/>
      <c r="D20" s="118"/>
      <c r="E20" s="54"/>
      <c r="F20" s="228"/>
      <c r="G20" s="235"/>
      <c r="H20" s="118"/>
      <c r="I20" s="118"/>
      <c r="J20" s="118"/>
      <c r="K20" s="118"/>
      <c r="L20" s="230"/>
    </row>
    <row r="21" spans="1:11" s="56" customFormat="1" ht="25.5">
      <c r="A21" s="146"/>
      <c r="B21" s="230" t="s">
        <v>436</v>
      </c>
      <c r="C21" s="224"/>
      <c r="D21" s="118"/>
      <c r="E21" s="54"/>
      <c r="F21" s="228"/>
      <c r="G21" s="235"/>
      <c r="H21" s="118"/>
      <c r="I21" s="118"/>
      <c r="J21" s="118"/>
      <c r="K21" s="118"/>
    </row>
    <row r="22" spans="1:11" s="56" customFormat="1" ht="12.75">
      <c r="A22" s="146"/>
      <c r="B22" s="230" t="s">
        <v>437</v>
      </c>
      <c r="C22" s="224"/>
      <c r="D22" s="118"/>
      <c r="E22" s="54"/>
      <c r="F22" s="228"/>
      <c r="G22" s="235"/>
      <c r="H22" s="118"/>
      <c r="I22" s="118"/>
      <c r="J22" s="118"/>
      <c r="K22" s="118"/>
    </row>
    <row r="23" spans="1:11" s="56" customFormat="1" ht="25.5">
      <c r="A23" s="146"/>
      <c r="B23" s="230" t="s">
        <v>438</v>
      </c>
      <c r="C23" s="224"/>
      <c r="D23" s="118"/>
      <c r="E23" s="54"/>
      <c r="F23" s="228"/>
      <c r="G23" s="235"/>
      <c r="H23" s="118"/>
      <c r="I23" s="118"/>
      <c r="J23" s="118"/>
      <c r="K23" s="118"/>
    </row>
    <row r="24" spans="1:11" s="56" customFormat="1" ht="12.75">
      <c r="A24" s="146"/>
      <c r="B24" s="236" t="s">
        <v>439</v>
      </c>
      <c r="C24" s="224"/>
      <c r="D24" s="118"/>
      <c r="E24" s="54"/>
      <c r="F24" s="228"/>
      <c r="G24" s="235"/>
      <c r="H24" s="118"/>
      <c r="I24" s="118"/>
      <c r="J24" s="118"/>
      <c r="K24" s="118"/>
    </row>
    <row r="25" spans="1:11" s="56" customFormat="1" ht="25.5">
      <c r="A25" s="146"/>
      <c r="B25" s="231" t="s">
        <v>428</v>
      </c>
      <c r="C25" s="224"/>
      <c r="D25" s="118"/>
      <c r="E25" s="54"/>
      <c r="F25" s="228"/>
      <c r="G25" s="235"/>
      <c r="H25" s="118"/>
      <c r="I25" s="118"/>
      <c r="J25" s="118"/>
      <c r="K25" s="118"/>
    </row>
    <row r="26" spans="1:11" s="56" customFormat="1" ht="12.75">
      <c r="A26" s="146"/>
      <c r="B26" s="230" t="s">
        <v>440</v>
      </c>
      <c r="C26" s="224"/>
      <c r="D26" s="118"/>
      <c r="E26" s="54"/>
      <c r="F26" s="228"/>
      <c r="G26" s="235"/>
      <c r="H26" s="118"/>
      <c r="I26" s="118"/>
      <c r="J26" s="118"/>
      <c r="K26" s="118"/>
    </row>
    <row r="27" spans="1:11" s="56" customFormat="1" ht="12.75">
      <c r="A27" s="103"/>
      <c r="B27" s="230" t="s">
        <v>441</v>
      </c>
      <c r="C27" s="224" t="s">
        <v>430</v>
      </c>
      <c r="D27" s="118">
        <v>2</v>
      </c>
      <c r="E27" s="54"/>
      <c r="F27" s="228">
        <f>+E27*D27</f>
        <v>0</v>
      </c>
      <c r="G27" s="235"/>
      <c r="H27" s="118"/>
      <c r="I27" s="118"/>
      <c r="J27" s="118"/>
      <c r="K27" s="118"/>
    </row>
    <row r="28" spans="1:11" s="233" customFormat="1" ht="12.75">
      <c r="A28" s="103"/>
      <c r="B28" s="230"/>
      <c r="C28" s="224"/>
      <c r="D28" s="118"/>
      <c r="E28" s="54"/>
      <c r="F28" s="228"/>
      <c r="G28" s="235"/>
      <c r="H28" s="235"/>
      <c r="I28" s="235"/>
      <c r="J28" s="235"/>
      <c r="K28" s="235"/>
    </row>
    <row r="29" spans="1:11" s="233" customFormat="1" ht="12.75">
      <c r="A29" s="146" t="s">
        <v>1100</v>
      </c>
      <c r="B29" s="230" t="s">
        <v>442</v>
      </c>
      <c r="C29" s="224"/>
      <c r="D29" s="118"/>
      <c r="E29" s="54"/>
      <c r="F29" s="228"/>
      <c r="G29" s="235"/>
      <c r="H29" s="235"/>
      <c r="I29" s="235"/>
      <c r="J29" s="235"/>
      <c r="K29" s="235"/>
    </row>
    <row r="30" spans="1:11" s="233" customFormat="1" ht="25.5">
      <c r="A30" s="146"/>
      <c r="B30" s="230" t="s">
        <v>443</v>
      </c>
      <c r="C30" s="224"/>
      <c r="D30" s="118"/>
      <c r="E30" s="54"/>
      <c r="F30" s="228"/>
      <c r="G30" s="235"/>
      <c r="H30" s="235"/>
      <c r="I30" s="235"/>
      <c r="J30" s="235"/>
      <c r="K30" s="235"/>
    </row>
    <row r="31" spans="1:11" s="233" customFormat="1" ht="12.75">
      <c r="A31" s="146"/>
      <c r="B31" s="230" t="s">
        <v>437</v>
      </c>
      <c r="C31" s="224"/>
      <c r="D31" s="118"/>
      <c r="E31" s="54"/>
      <c r="F31" s="228"/>
      <c r="G31" s="235"/>
      <c r="H31" s="235"/>
      <c r="I31" s="235"/>
      <c r="J31" s="235"/>
      <c r="K31" s="235"/>
    </row>
    <row r="32" spans="1:11" s="233" customFormat="1" ht="25.5">
      <c r="A32" s="146"/>
      <c r="B32" s="230" t="s">
        <v>438</v>
      </c>
      <c r="C32" s="224"/>
      <c r="D32" s="118"/>
      <c r="E32" s="54"/>
      <c r="F32" s="228"/>
      <c r="G32" s="235"/>
      <c r="H32" s="235"/>
      <c r="I32" s="235"/>
      <c r="J32" s="235"/>
      <c r="K32" s="235"/>
    </row>
    <row r="33" spans="1:11" s="233" customFormat="1" ht="12.75">
      <c r="A33" s="146"/>
      <c r="B33" s="236" t="s">
        <v>444</v>
      </c>
      <c r="C33" s="224"/>
      <c r="D33" s="118"/>
      <c r="E33" s="54"/>
      <c r="F33" s="228"/>
      <c r="G33" s="235"/>
      <c r="H33" s="235"/>
      <c r="I33" s="235"/>
      <c r="J33" s="235"/>
      <c r="K33" s="235"/>
    </row>
    <row r="34" spans="1:11" s="233" customFormat="1" ht="12.75">
      <c r="A34" s="146"/>
      <c r="B34" s="230" t="s">
        <v>445</v>
      </c>
      <c r="C34" s="224"/>
      <c r="D34" s="118"/>
      <c r="E34" s="54"/>
      <c r="F34" s="228"/>
      <c r="G34" s="235"/>
      <c r="H34" s="235"/>
      <c r="I34" s="235"/>
      <c r="J34" s="235"/>
      <c r="K34" s="235"/>
    </row>
    <row r="35" spans="1:11" s="233" customFormat="1" ht="12.75">
      <c r="A35" s="146"/>
      <c r="B35" s="230" t="s">
        <v>446</v>
      </c>
      <c r="C35" s="224"/>
      <c r="D35" s="118"/>
      <c r="E35" s="54"/>
      <c r="F35" s="228"/>
      <c r="G35" s="235"/>
      <c r="H35" s="235"/>
      <c r="I35" s="235"/>
      <c r="J35" s="235"/>
      <c r="K35" s="235"/>
    </row>
    <row r="36" spans="1:11" s="233" customFormat="1" ht="12.75">
      <c r="A36" s="103"/>
      <c r="B36" s="230" t="s">
        <v>447</v>
      </c>
      <c r="C36" s="224" t="s">
        <v>430</v>
      </c>
      <c r="D36" s="118">
        <v>4</v>
      </c>
      <c r="E36" s="54"/>
      <c r="F36" s="228">
        <f>+E36*D36</f>
        <v>0</v>
      </c>
      <c r="G36" s="235"/>
      <c r="H36" s="235"/>
      <c r="I36" s="235"/>
      <c r="J36" s="235"/>
      <c r="K36" s="235"/>
    </row>
    <row r="37" spans="1:11" s="233" customFormat="1" ht="12.75">
      <c r="A37" s="103"/>
      <c r="B37" s="230"/>
      <c r="C37" s="224"/>
      <c r="D37" s="118"/>
      <c r="E37" s="54"/>
      <c r="F37" s="228"/>
      <c r="G37" s="235"/>
      <c r="H37" s="235"/>
      <c r="I37" s="235"/>
      <c r="J37" s="235"/>
      <c r="K37" s="235"/>
    </row>
    <row r="38" spans="1:11" s="233" customFormat="1" ht="12.75">
      <c r="A38" s="146" t="s">
        <v>1105</v>
      </c>
      <c r="B38" s="230" t="s">
        <v>442</v>
      </c>
      <c r="C38" s="224"/>
      <c r="D38" s="118"/>
      <c r="E38" s="54"/>
      <c r="F38" s="228"/>
      <c r="G38" s="235"/>
      <c r="H38" s="235"/>
      <c r="I38" s="235"/>
      <c r="J38" s="235"/>
      <c r="K38" s="235"/>
    </row>
    <row r="39" spans="1:11" s="233" customFormat="1" ht="25.5">
      <c r="A39" s="146"/>
      <c r="B39" s="230" t="s">
        <v>448</v>
      </c>
      <c r="C39" s="224"/>
      <c r="D39" s="118"/>
      <c r="E39" s="54"/>
      <c r="F39" s="228"/>
      <c r="G39" s="235"/>
      <c r="H39" s="235"/>
      <c r="I39" s="235"/>
      <c r="J39" s="235"/>
      <c r="K39" s="235"/>
    </row>
    <row r="40" spans="1:11" s="233" customFormat="1" ht="12.75">
      <c r="A40" s="146"/>
      <c r="B40" s="230" t="s">
        <v>437</v>
      </c>
      <c r="C40" s="224"/>
      <c r="D40" s="118"/>
      <c r="E40" s="54"/>
      <c r="F40" s="228"/>
      <c r="G40" s="235"/>
      <c r="H40" s="235"/>
      <c r="I40" s="235"/>
      <c r="J40" s="235"/>
      <c r="K40" s="235"/>
    </row>
    <row r="41" spans="1:11" s="233" customFormat="1" ht="25.5">
      <c r="A41" s="146"/>
      <c r="B41" s="230" t="s">
        <v>438</v>
      </c>
      <c r="C41" s="224"/>
      <c r="D41" s="118"/>
      <c r="E41" s="54"/>
      <c r="F41" s="228"/>
      <c r="G41" s="235"/>
      <c r="H41" s="235"/>
      <c r="I41" s="235"/>
      <c r="J41" s="235"/>
      <c r="K41" s="235"/>
    </row>
    <row r="42" spans="1:11" s="233" customFormat="1" ht="12.75">
      <c r="A42" s="146"/>
      <c r="B42" s="236" t="s">
        <v>444</v>
      </c>
      <c r="C42" s="224"/>
      <c r="D42" s="118"/>
      <c r="E42" s="54"/>
      <c r="F42" s="228"/>
      <c r="G42" s="235"/>
      <c r="H42" s="235"/>
      <c r="I42" s="235"/>
      <c r="J42" s="235"/>
      <c r="K42" s="235"/>
    </row>
    <row r="43" spans="1:11" s="233" customFormat="1" ht="25.5">
      <c r="A43" s="146"/>
      <c r="B43" s="231" t="s">
        <v>428</v>
      </c>
      <c r="C43" s="224"/>
      <c r="D43" s="118"/>
      <c r="E43" s="54"/>
      <c r="F43" s="228"/>
      <c r="G43" s="235"/>
      <c r="H43" s="235"/>
      <c r="I43" s="235"/>
      <c r="J43" s="235"/>
      <c r="K43" s="235"/>
    </row>
    <row r="44" spans="1:11" s="233" customFormat="1" ht="12.75">
      <c r="A44" s="146"/>
      <c r="B44" s="230" t="s">
        <v>446</v>
      </c>
      <c r="C44" s="224"/>
      <c r="D44" s="118"/>
      <c r="E44" s="54"/>
      <c r="F44" s="228"/>
      <c r="G44" s="235"/>
      <c r="H44" s="235"/>
      <c r="I44" s="235"/>
      <c r="J44" s="235"/>
      <c r="K44" s="235"/>
    </row>
    <row r="45" spans="1:11" s="233" customFormat="1" ht="12.75">
      <c r="A45" s="103"/>
      <c r="B45" s="230" t="s">
        <v>449</v>
      </c>
      <c r="C45" s="224" t="s">
        <v>430</v>
      </c>
      <c r="D45" s="118">
        <v>2</v>
      </c>
      <c r="E45" s="54"/>
      <c r="F45" s="228">
        <f>+E45*D45</f>
        <v>0</v>
      </c>
      <c r="G45" s="235"/>
      <c r="H45" s="235"/>
      <c r="I45" s="235"/>
      <c r="J45" s="235"/>
      <c r="K45" s="235"/>
    </row>
    <row r="46" spans="1:11" s="233" customFormat="1" ht="12.75">
      <c r="A46" s="103"/>
      <c r="B46" s="230"/>
      <c r="C46" s="224"/>
      <c r="D46" s="118"/>
      <c r="E46" s="54"/>
      <c r="F46" s="228"/>
      <c r="G46" s="235"/>
      <c r="H46" s="235"/>
      <c r="I46" s="235"/>
      <c r="J46" s="235"/>
      <c r="K46" s="235"/>
    </row>
    <row r="47" spans="1:11" s="233" customFormat="1" ht="12.75">
      <c r="A47" s="146" t="s">
        <v>1108</v>
      </c>
      <c r="B47" s="230" t="s">
        <v>450</v>
      </c>
      <c r="C47" s="224"/>
      <c r="D47" s="118"/>
      <c r="E47" s="54"/>
      <c r="F47" s="228"/>
      <c r="G47" s="235"/>
      <c r="H47" s="235"/>
      <c r="I47" s="235"/>
      <c r="J47" s="235"/>
      <c r="K47" s="235"/>
    </row>
    <row r="48" spans="1:11" s="233" customFormat="1" ht="25.5">
      <c r="A48" s="146"/>
      <c r="B48" s="230" t="s">
        <v>451</v>
      </c>
      <c r="C48" s="224"/>
      <c r="D48" s="118"/>
      <c r="E48" s="54"/>
      <c r="F48" s="228"/>
      <c r="G48" s="235"/>
      <c r="H48" s="235"/>
      <c r="I48" s="235"/>
      <c r="J48" s="235"/>
      <c r="K48" s="235"/>
    </row>
    <row r="49" spans="1:11" s="233" customFormat="1" ht="12.75">
      <c r="A49" s="146"/>
      <c r="B49" s="230" t="s">
        <v>437</v>
      </c>
      <c r="C49" s="224"/>
      <c r="D49" s="118"/>
      <c r="E49" s="54"/>
      <c r="F49" s="228"/>
      <c r="G49" s="235"/>
      <c r="H49" s="235"/>
      <c r="I49" s="235"/>
      <c r="J49" s="235"/>
      <c r="K49" s="235"/>
    </row>
    <row r="50" spans="1:11" s="233" customFormat="1" ht="38.25">
      <c r="A50" s="146"/>
      <c r="B50" s="230" t="s">
        <v>452</v>
      </c>
      <c r="C50" s="224"/>
      <c r="D50" s="118"/>
      <c r="E50" s="54"/>
      <c r="F50" s="228"/>
      <c r="G50" s="235"/>
      <c r="H50" s="235"/>
      <c r="I50" s="235"/>
      <c r="J50" s="235"/>
      <c r="K50" s="235"/>
    </row>
    <row r="51" spans="1:11" s="233" customFormat="1" ht="25.5">
      <c r="A51" s="146"/>
      <c r="B51" s="231" t="s">
        <v>428</v>
      </c>
      <c r="C51" s="224"/>
      <c r="D51" s="118"/>
      <c r="E51" s="54"/>
      <c r="F51" s="228"/>
      <c r="G51" s="235"/>
      <c r="H51" s="235"/>
      <c r="I51" s="235"/>
      <c r="J51" s="235"/>
      <c r="K51" s="235"/>
    </row>
    <row r="52" spans="1:11" s="233" customFormat="1" ht="25.5">
      <c r="A52" s="103"/>
      <c r="B52" s="230" t="s">
        <v>453</v>
      </c>
      <c r="C52" s="224" t="s">
        <v>430</v>
      </c>
      <c r="D52" s="118">
        <v>2</v>
      </c>
      <c r="E52" s="54"/>
      <c r="F52" s="228">
        <f>+E52*D52</f>
        <v>0</v>
      </c>
      <c r="G52" s="235"/>
      <c r="H52" s="235"/>
      <c r="I52" s="235"/>
      <c r="J52" s="235"/>
      <c r="K52" s="235"/>
    </row>
    <row r="53" spans="1:11" s="233" customFormat="1" ht="12.75">
      <c r="A53" s="103"/>
      <c r="B53" s="230"/>
      <c r="C53" s="224"/>
      <c r="D53" s="118"/>
      <c r="E53" s="54"/>
      <c r="F53" s="228"/>
      <c r="G53" s="235"/>
      <c r="H53" s="235"/>
      <c r="I53" s="235"/>
      <c r="J53" s="235"/>
      <c r="K53" s="235"/>
    </row>
    <row r="54" spans="1:11" s="56" customFormat="1" ht="12.75">
      <c r="A54" s="146" t="s">
        <v>1110</v>
      </c>
      <c r="B54" s="230" t="s">
        <v>454</v>
      </c>
      <c r="C54" s="229"/>
      <c r="D54" s="118"/>
      <c r="E54" s="54"/>
      <c r="F54" s="228"/>
      <c r="G54" s="237"/>
      <c r="H54" s="54"/>
      <c r="I54" s="54"/>
      <c r="J54" s="54"/>
      <c r="K54" s="54"/>
    </row>
    <row r="55" spans="1:11" s="56" customFormat="1" ht="25.5">
      <c r="A55" s="146"/>
      <c r="B55" s="230" t="s">
        <v>455</v>
      </c>
      <c r="C55" s="229"/>
      <c r="D55" s="118"/>
      <c r="E55" s="54"/>
      <c r="F55" s="228"/>
      <c r="G55" s="237"/>
      <c r="H55" s="54"/>
      <c r="I55" s="54"/>
      <c r="J55" s="54"/>
      <c r="K55" s="54"/>
    </row>
    <row r="56" spans="1:11" s="56" customFormat="1" ht="25.5">
      <c r="A56" s="146"/>
      <c r="B56" s="230" t="s">
        <v>456</v>
      </c>
      <c r="C56" s="229"/>
      <c r="D56" s="118"/>
      <c r="E56" s="54"/>
      <c r="F56" s="228"/>
      <c r="G56" s="237"/>
      <c r="H56" s="54"/>
      <c r="I56" s="54"/>
      <c r="J56" s="54"/>
      <c r="K56" s="54"/>
    </row>
    <row r="57" spans="1:11" s="56" customFormat="1" ht="12.75">
      <c r="A57" s="146"/>
      <c r="B57" s="230" t="s">
        <v>457</v>
      </c>
      <c r="C57" s="229"/>
      <c r="D57" s="118"/>
      <c r="E57" s="54"/>
      <c r="F57" s="228"/>
      <c r="G57" s="237"/>
      <c r="H57" s="54"/>
      <c r="I57" s="54"/>
      <c r="J57" s="54"/>
      <c r="K57" s="54"/>
    </row>
    <row r="58" spans="1:11" s="56" customFormat="1" ht="12.75">
      <c r="A58" s="146"/>
      <c r="B58" s="230" t="s">
        <v>458</v>
      </c>
      <c r="C58" s="229"/>
      <c r="D58" s="118"/>
      <c r="E58" s="54"/>
      <c r="F58" s="228"/>
      <c r="G58" s="237"/>
      <c r="H58" s="54"/>
      <c r="I58" s="54"/>
      <c r="J58" s="54"/>
      <c r="K58" s="54"/>
    </row>
    <row r="59" spans="1:11" s="56" customFormat="1" ht="12.75">
      <c r="A59" s="146"/>
      <c r="B59" s="230" t="s">
        <v>459</v>
      </c>
      <c r="C59" s="229"/>
      <c r="D59" s="118"/>
      <c r="E59" s="54"/>
      <c r="F59" s="228"/>
      <c r="G59" s="237"/>
      <c r="H59" s="54"/>
      <c r="I59" s="54"/>
      <c r="J59" s="54"/>
      <c r="K59" s="54"/>
    </row>
    <row r="60" spans="1:11" s="56" customFormat="1" ht="25.5">
      <c r="A60" s="103"/>
      <c r="B60" s="230" t="s">
        <v>460</v>
      </c>
      <c r="C60" s="229" t="s">
        <v>461</v>
      </c>
      <c r="D60" s="118">
        <v>3</v>
      </c>
      <c r="E60" s="54"/>
      <c r="F60" s="228">
        <f>+E60*D60</f>
        <v>0</v>
      </c>
      <c r="G60" s="237"/>
      <c r="H60" s="54"/>
      <c r="I60" s="54"/>
      <c r="J60" s="54"/>
      <c r="K60" s="54"/>
    </row>
    <row r="61" spans="1:11" s="233" customFormat="1" ht="12.75">
      <c r="A61" s="238"/>
      <c r="B61" s="239"/>
      <c r="C61" s="234"/>
      <c r="D61" s="235"/>
      <c r="E61" s="54"/>
      <c r="F61" s="228"/>
      <c r="G61" s="235"/>
      <c r="H61" s="235"/>
      <c r="I61" s="235"/>
      <c r="J61" s="235"/>
      <c r="K61" s="235"/>
    </row>
    <row r="62" spans="1:11" s="56" customFormat="1" ht="25.5">
      <c r="A62" s="146" t="s">
        <v>1112</v>
      </c>
      <c r="B62" s="230" t="s">
        <v>462</v>
      </c>
      <c r="C62" s="224"/>
      <c r="D62" s="118"/>
      <c r="E62" s="54"/>
      <c r="F62" s="228"/>
      <c r="G62" s="118"/>
      <c r="H62" s="118"/>
      <c r="I62" s="118"/>
      <c r="J62" s="118"/>
      <c r="K62" s="118"/>
    </row>
    <row r="63" spans="1:11" s="56" customFormat="1" ht="12.75">
      <c r="A63" s="146"/>
      <c r="B63" s="230" t="s">
        <v>463</v>
      </c>
      <c r="C63" s="224" t="s">
        <v>461</v>
      </c>
      <c r="D63" s="118">
        <v>1</v>
      </c>
      <c r="E63" s="54"/>
      <c r="F63" s="228">
        <f>+E63*D63</f>
        <v>0</v>
      </c>
      <c r="G63" s="118"/>
      <c r="H63" s="118"/>
      <c r="I63" s="118"/>
      <c r="J63" s="118"/>
      <c r="K63" s="118"/>
    </row>
    <row r="64" spans="1:11" s="56" customFormat="1" ht="12.75">
      <c r="A64" s="103"/>
      <c r="B64" s="230"/>
      <c r="C64" s="224"/>
      <c r="D64" s="118"/>
      <c r="E64" s="54"/>
      <c r="F64" s="228"/>
      <c r="G64" s="118"/>
      <c r="H64" s="118"/>
      <c r="I64" s="118"/>
      <c r="J64" s="118"/>
      <c r="K64" s="118"/>
    </row>
    <row r="65" spans="1:11" s="56" customFormat="1" ht="76.5">
      <c r="A65" s="146" t="s">
        <v>1115</v>
      </c>
      <c r="B65" s="240" t="s">
        <v>464</v>
      </c>
      <c r="C65" s="229" t="s">
        <v>1031</v>
      </c>
      <c r="D65" s="118">
        <v>2</v>
      </c>
      <c r="E65" s="54"/>
      <c r="F65" s="228">
        <f>+E65*D65</f>
        <v>0</v>
      </c>
      <c r="G65" s="235"/>
      <c r="H65" s="118"/>
      <c r="I65" s="118"/>
      <c r="J65" s="118"/>
      <c r="K65" s="118"/>
    </row>
    <row r="66" spans="1:11" s="56" customFormat="1" ht="12.75">
      <c r="A66" s="232"/>
      <c r="B66" s="239"/>
      <c r="C66" s="234"/>
      <c r="D66" s="235"/>
      <c r="E66" s="54"/>
      <c r="F66" s="228"/>
      <c r="G66" s="235"/>
      <c r="H66" s="118"/>
      <c r="I66" s="118"/>
      <c r="J66" s="118"/>
      <c r="K66" s="118"/>
    </row>
    <row r="67" spans="1:11" s="56" customFormat="1" ht="25.5">
      <c r="A67" s="146" t="s">
        <v>1118</v>
      </c>
      <c r="B67" s="241" t="s">
        <v>465</v>
      </c>
      <c r="C67" s="118"/>
      <c r="D67" s="146"/>
      <c r="E67" s="54"/>
      <c r="F67" s="228"/>
      <c r="G67" s="235"/>
      <c r="H67" s="118"/>
      <c r="I67" s="118"/>
      <c r="J67" s="118"/>
      <c r="K67" s="118"/>
    </row>
    <row r="68" spans="1:11" s="56" customFormat="1" ht="12.75">
      <c r="A68" s="146"/>
      <c r="B68" s="230" t="s">
        <v>466</v>
      </c>
      <c r="C68" s="146" t="s">
        <v>1031</v>
      </c>
      <c r="D68" s="118">
        <v>3</v>
      </c>
      <c r="E68" s="54"/>
      <c r="F68" s="228">
        <f>+E68*D68</f>
        <v>0</v>
      </c>
      <c r="G68" s="235"/>
      <c r="H68" s="118"/>
      <c r="I68" s="118"/>
      <c r="J68" s="118"/>
      <c r="K68" s="118"/>
    </row>
    <row r="69" spans="1:11" s="56" customFormat="1" ht="12.75">
      <c r="A69" s="146"/>
      <c r="B69" s="230" t="s">
        <v>467</v>
      </c>
      <c r="C69" s="146" t="s">
        <v>1031</v>
      </c>
      <c r="D69" s="118">
        <v>1</v>
      </c>
      <c r="E69" s="54"/>
      <c r="F69" s="228">
        <f>+E69*D69</f>
        <v>0</v>
      </c>
      <c r="G69" s="235"/>
      <c r="H69" s="118"/>
      <c r="I69" s="118"/>
      <c r="J69" s="118"/>
      <c r="K69" s="118"/>
    </row>
    <row r="70" spans="1:11" s="56" customFormat="1" ht="12.75">
      <c r="A70" s="146"/>
      <c r="B70" s="230"/>
      <c r="C70" s="224"/>
      <c r="D70" s="118"/>
      <c r="E70" s="54"/>
      <c r="F70" s="228"/>
      <c r="G70" s="235"/>
      <c r="H70" s="118"/>
      <c r="I70" s="118"/>
      <c r="J70" s="118"/>
      <c r="K70" s="118"/>
    </row>
    <row r="71" spans="1:11" s="56" customFormat="1" ht="38.25">
      <c r="A71" s="146" t="s">
        <v>1126</v>
      </c>
      <c r="B71" s="230" t="s">
        <v>468</v>
      </c>
      <c r="C71" s="224"/>
      <c r="D71" s="118"/>
      <c r="E71" s="54"/>
      <c r="F71" s="228"/>
      <c r="G71" s="235"/>
      <c r="H71" s="118"/>
      <c r="I71" s="118"/>
      <c r="J71" s="118"/>
      <c r="K71" s="118"/>
    </row>
    <row r="72" spans="1:11" s="56" customFormat="1" ht="12.75">
      <c r="A72" s="146"/>
      <c r="B72" s="230" t="s">
        <v>469</v>
      </c>
      <c r="C72" s="224" t="s">
        <v>1031</v>
      </c>
      <c r="D72" s="118">
        <v>2</v>
      </c>
      <c r="E72" s="54"/>
      <c r="F72" s="228">
        <f>+E72*D72</f>
        <v>0</v>
      </c>
      <c r="G72" s="235"/>
      <c r="H72" s="118"/>
      <c r="I72" s="118"/>
      <c r="J72" s="118"/>
      <c r="K72" s="118"/>
    </row>
    <row r="73" spans="1:11" s="56" customFormat="1" ht="12.75">
      <c r="A73" s="232"/>
      <c r="B73" s="239"/>
      <c r="C73" s="234"/>
      <c r="D73" s="235"/>
      <c r="E73" s="54"/>
      <c r="F73" s="228"/>
      <c r="G73" s="235"/>
      <c r="H73" s="118"/>
      <c r="I73" s="118"/>
      <c r="J73" s="118"/>
      <c r="K73" s="118"/>
    </row>
    <row r="74" spans="1:11" s="56" customFormat="1" ht="51">
      <c r="A74" s="146" t="s">
        <v>1128</v>
      </c>
      <c r="B74" s="241" t="s">
        <v>470</v>
      </c>
      <c r="C74" s="229"/>
      <c r="D74" s="118"/>
      <c r="E74" s="54"/>
      <c r="F74" s="228"/>
      <c r="G74" s="235"/>
      <c r="H74" s="118"/>
      <c r="I74" s="118"/>
      <c r="J74" s="118"/>
      <c r="K74" s="118"/>
    </row>
    <row r="75" spans="1:11" s="56" customFormat="1" ht="25.5">
      <c r="A75" s="146"/>
      <c r="B75" s="241" t="s">
        <v>471</v>
      </c>
      <c r="C75" s="229"/>
      <c r="D75" s="118"/>
      <c r="E75" s="54"/>
      <c r="F75" s="228"/>
      <c r="G75" s="235"/>
      <c r="H75" s="118"/>
      <c r="I75" s="118"/>
      <c r="J75" s="118"/>
      <c r="K75" s="118"/>
    </row>
    <row r="76" spans="1:11" s="56" customFormat="1" ht="12.75">
      <c r="A76" s="146"/>
      <c r="B76" s="230" t="s">
        <v>472</v>
      </c>
      <c r="C76" s="229" t="s">
        <v>996</v>
      </c>
      <c r="D76" s="118">
        <v>120</v>
      </c>
      <c r="E76" s="54"/>
      <c r="F76" s="228">
        <f>+E76*D76</f>
        <v>0</v>
      </c>
      <c r="G76" s="235"/>
      <c r="H76" s="118"/>
      <c r="I76" s="118"/>
      <c r="J76" s="118"/>
      <c r="K76" s="118"/>
    </row>
    <row r="77" spans="1:11" s="56" customFormat="1" ht="12.75">
      <c r="A77" s="146"/>
      <c r="B77" s="230" t="s">
        <v>473</v>
      </c>
      <c r="C77" s="229" t="s">
        <v>996</v>
      </c>
      <c r="D77" s="118">
        <v>39</v>
      </c>
      <c r="E77" s="54"/>
      <c r="F77" s="228">
        <f>+E77*D77</f>
        <v>0</v>
      </c>
      <c r="G77" s="118"/>
      <c r="H77" s="118"/>
      <c r="I77" s="118"/>
      <c r="J77" s="118"/>
      <c r="K77" s="118"/>
    </row>
    <row r="78" spans="1:11" s="56" customFormat="1" ht="12.75">
      <c r="A78" s="232"/>
      <c r="B78" s="230" t="s">
        <v>474</v>
      </c>
      <c r="C78" s="229" t="s">
        <v>996</v>
      </c>
      <c r="D78" s="118">
        <v>40</v>
      </c>
      <c r="E78" s="54"/>
      <c r="F78" s="228">
        <f>+E78*D78</f>
        <v>0</v>
      </c>
      <c r="G78" s="235"/>
      <c r="H78" s="118"/>
      <c r="I78" s="118"/>
      <c r="J78" s="118"/>
      <c r="K78" s="118"/>
    </row>
    <row r="79" spans="1:11" s="56" customFormat="1" ht="12.75">
      <c r="A79" s="232"/>
      <c r="B79" s="239"/>
      <c r="C79" s="234"/>
      <c r="D79" s="235"/>
      <c r="E79" s="54"/>
      <c r="F79" s="228"/>
      <c r="G79" s="235"/>
      <c r="H79" s="118"/>
      <c r="I79" s="118"/>
      <c r="J79" s="118"/>
      <c r="K79" s="118"/>
    </row>
    <row r="80" spans="1:11" s="56" customFormat="1" ht="38.25">
      <c r="A80" s="146" t="s">
        <v>1132</v>
      </c>
      <c r="B80" s="230" t="s">
        <v>475</v>
      </c>
      <c r="C80" s="229"/>
      <c r="D80" s="229"/>
      <c r="E80" s="54"/>
      <c r="F80" s="228"/>
      <c r="G80" s="235"/>
      <c r="H80" s="118"/>
      <c r="I80" s="118"/>
      <c r="J80" s="118"/>
      <c r="K80" s="118"/>
    </row>
    <row r="81" spans="1:11" s="56" customFormat="1" ht="12.75">
      <c r="A81" s="146"/>
      <c r="B81" s="230" t="s">
        <v>476</v>
      </c>
      <c r="C81" s="229"/>
      <c r="D81" s="229"/>
      <c r="E81" s="54"/>
      <c r="F81" s="228"/>
      <c r="G81" s="235"/>
      <c r="H81" s="118"/>
      <c r="I81" s="118"/>
      <c r="J81" s="118"/>
      <c r="K81" s="118"/>
    </row>
    <row r="82" spans="1:11" s="56" customFormat="1" ht="12.75">
      <c r="A82" s="146"/>
      <c r="B82" s="230" t="s">
        <v>477</v>
      </c>
      <c r="C82" s="229"/>
      <c r="D82" s="229"/>
      <c r="E82" s="54"/>
      <c r="F82" s="228"/>
      <c r="G82" s="235"/>
      <c r="H82" s="118"/>
      <c r="I82" s="118"/>
      <c r="J82" s="118"/>
      <c r="K82" s="118"/>
    </row>
    <row r="83" spans="1:11" s="56" customFormat="1" ht="12.75">
      <c r="A83" s="146"/>
      <c r="B83" s="230" t="s">
        <v>478</v>
      </c>
      <c r="C83" s="229"/>
      <c r="D83" s="229"/>
      <c r="E83" s="54"/>
      <c r="F83" s="228"/>
      <c r="G83" s="235"/>
      <c r="H83" s="118"/>
      <c r="I83" s="118"/>
      <c r="J83" s="118"/>
      <c r="K83" s="118"/>
    </row>
    <row r="84" spans="1:11" s="56" customFormat="1" ht="12.75">
      <c r="A84" s="146"/>
      <c r="B84" s="241" t="s">
        <v>479</v>
      </c>
      <c r="C84" s="229"/>
      <c r="D84" s="229"/>
      <c r="E84" s="54"/>
      <c r="F84" s="228"/>
      <c r="G84" s="235"/>
      <c r="H84" s="118"/>
      <c r="I84" s="118"/>
      <c r="J84" s="118"/>
      <c r="K84" s="118"/>
    </row>
    <row r="85" spans="1:11" s="233" customFormat="1" ht="12.75">
      <c r="A85" s="146"/>
      <c r="B85" s="230" t="s">
        <v>480</v>
      </c>
      <c r="C85" s="229" t="s">
        <v>996</v>
      </c>
      <c r="D85" s="118">
        <v>120</v>
      </c>
      <c r="E85" s="54"/>
      <c r="F85" s="228">
        <f>+E85*D85</f>
        <v>0</v>
      </c>
      <c r="G85" s="235"/>
      <c r="H85" s="235"/>
      <c r="I85" s="235"/>
      <c r="J85" s="235"/>
      <c r="K85" s="235"/>
    </row>
    <row r="86" spans="1:11" s="56" customFormat="1" ht="12.75">
      <c r="A86" s="146"/>
      <c r="B86" s="230" t="s">
        <v>481</v>
      </c>
      <c r="C86" s="229" t="s">
        <v>996</v>
      </c>
      <c r="D86" s="118">
        <v>39</v>
      </c>
      <c r="E86" s="54"/>
      <c r="F86" s="228">
        <f>+E86*D86</f>
        <v>0</v>
      </c>
      <c r="G86" s="235"/>
      <c r="H86" s="118"/>
      <c r="I86" s="118"/>
      <c r="J86" s="118"/>
      <c r="K86" s="118"/>
    </row>
    <row r="87" spans="1:11" s="56" customFormat="1" ht="12.75">
      <c r="A87" s="146"/>
      <c r="B87" s="230" t="s">
        <v>482</v>
      </c>
      <c r="C87" s="229" t="s">
        <v>996</v>
      </c>
      <c r="D87" s="118">
        <v>40</v>
      </c>
      <c r="E87" s="54"/>
      <c r="F87" s="228">
        <f>+E87*D87</f>
        <v>0</v>
      </c>
      <c r="G87" s="235"/>
      <c r="H87" s="118"/>
      <c r="I87" s="118"/>
      <c r="J87" s="118"/>
      <c r="K87" s="118"/>
    </row>
    <row r="88" spans="1:11" s="56" customFormat="1" ht="12.75">
      <c r="A88" s="146"/>
      <c r="B88" s="230"/>
      <c r="C88" s="224"/>
      <c r="D88" s="118"/>
      <c r="E88" s="54"/>
      <c r="F88" s="228"/>
      <c r="G88" s="235"/>
      <c r="H88" s="118"/>
      <c r="I88" s="118"/>
      <c r="J88" s="118"/>
      <c r="K88" s="118"/>
    </row>
    <row r="89" spans="1:11" s="56" customFormat="1" ht="25.5">
      <c r="A89" s="146" t="s">
        <v>1160</v>
      </c>
      <c r="B89" s="230" t="s">
        <v>483</v>
      </c>
      <c r="C89" s="224" t="s">
        <v>683</v>
      </c>
      <c r="D89" s="118">
        <v>40</v>
      </c>
      <c r="E89" s="54"/>
      <c r="F89" s="228">
        <f>+E89*D89</f>
        <v>0</v>
      </c>
      <c r="G89" s="118"/>
      <c r="H89" s="118"/>
      <c r="I89" s="118"/>
      <c r="J89" s="118"/>
      <c r="K89" s="118"/>
    </row>
    <row r="90" spans="1:11" s="56" customFormat="1" ht="12.75">
      <c r="A90" s="146"/>
      <c r="B90" s="230"/>
      <c r="C90" s="224"/>
      <c r="D90" s="118"/>
      <c r="E90" s="54"/>
      <c r="F90" s="228"/>
      <c r="G90" s="118"/>
      <c r="H90" s="118"/>
      <c r="I90" s="118"/>
      <c r="J90" s="118"/>
      <c r="K90" s="118"/>
    </row>
    <row r="91" spans="1:11" s="56" customFormat="1" ht="38.25">
      <c r="A91" s="146" t="s">
        <v>1163</v>
      </c>
      <c r="B91" s="240" t="s">
        <v>484</v>
      </c>
      <c r="C91" s="224" t="s">
        <v>430</v>
      </c>
      <c r="D91" s="118">
        <v>1</v>
      </c>
      <c r="E91" s="54"/>
      <c r="F91" s="228">
        <f>+E91*D91</f>
        <v>0</v>
      </c>
      <c r="G91" s="118"/>
      <c r="H91" s="118"/>
      <c r="I91" s="118"/>
      <c r="J91" s="118"/>
      <c r="K91" s="118"/>
    </row>
    <row r="92" spans="1:11" s="56" customFormat="1" ht="12.75">
      <c r="A92" s="146"/>
      <c r="B92" s="230"/>
      <c r="C92" s="224"/>
      <c r="D92" s="118"/>
      <c r="E92" s="54"/>
      <c r="F92" s="228"/>
      <c r="G92" s="118"/>
      <c r="H92" s="118"/>
      <c r="I92" s="118"/>
      <c r="J92" s="118"/>
      <c r="K92" s="118"/>
    </row>
    <row r="93" spans="1:11" s="56" customFormat="1" ht="38.25">
      <c r="A93" s="146" t="s">
        <v>1167</v>
      </c>
      <c r="B93" s="230" t="s">
        <v>485</v>
      </c>
      <c r="C93" s="224" t="s">
        <v>430</v>
      </c>
      <c r="D93" s="118">
        <v>1</v>
      </c>
      <c r="E93" s="54"/>
      <c r="F93" s="228">
        <f>+E93*D93</f>
        <v>0</v>
      </c>
      <c r="G93" s="118"/>
      <c r="H93" s="118"/>
      <c r="I93" s="118"/>
      <c r="J93" s="118"/>
      <c r="K93" s="118"/>
    </row>
    <row r="94" spans="1:11" s="56" customFormat="1" ht="12.75">
      <c r="A94" s="146"/>
      <c r="B94" s="230"/>
      <c r="C94" s="224"/>
      <c r="D94" s="118"/>
      <c r="E94" s="54"/>
      <c r="F94" s="228"/>
      <c r="G94" s="118"/>
      <c r="H94" s="118"/>
      <c r="I94" s="118"/>
      <c r="J94" s="118"/>
      <c r="K94" s="118"/>
    </row>
    <row r="95" spans="1:11" s="56" customFormat="1" ht="38.25">
      <c r="A95" s="146" t="s">
        <v>1171</v>
      </c>
      <c r="B95" s="230" t="s">
        <v>486</v>
      </c>
      <c r="C95" s="224" t="s">
        <v>340</v>
      </c>
      <c r="D95" s="242">
        <v>0.05</v>
      </c>
      <c r="E95" s="243"/>
      <c r="F95" s="228">
        <f>+SUM(F11:F93)*D95</f>
        <v>0</v>
      </c>
      <c r="G95" s="242"/>
      <c r="H95" s="242"/>
      <c r="I95" s="242"/>
      <c r="J95" s="242"/>
      <c r="K95" s="242"/>
    </row>
    <row r="96" spans="1:11" s="56" customFormat="1" ht="12.75">
      <c r="A96" s="146"/>
      <c r="B96" s="230"/>
      <c r="C96" s="224"/>
      <c r="D96" s="242"/>
      <c r="E96" s="243"/>
      <c r="F96" s="228"/>
      <c r="G96" s="242"/>
      <c r="H96" s="242"/>
      <c r="I96" s="242"/>
      <c r="J96" s="242"/>
      <c r="K96" s="242"/>
    </row>
    <row r="97" spans="1:11" s="56" customFormat="1" ht="12.75">
      <c r="A97" s="146" t="s">
        <v>1234</v>
      </c>
      <c r="B97" s="230" t="s">
        <v>487</v>
      </c>
      <c r="C97" s="224" t="s">
        <v>340</v>
      </c>
      <c r="D97" s="242">
        <v>0.03</v>
      </c>
      <c r="E97" s="243"/>
      <c r="F97" s="228">
        <f>+SUM(F11:F93)*D97</f>
        <v>0</v>
      </c>
      <c r="G97" s="242"/>
      <c r="H97" s="242"/>
      <c r="I97" s="242"/>
      <c r="J97" s="242"/>
      <c r="K97" s="242"/>
    </row>
    <row r="98" spans="1:11" s="56" customFormat="1" ht="12.75">
      <c r="A98" s="146"/>
      <c r="B98" s="230"/>
      <c r="C98" s="224"/>
      <c r="D98" s="242"/>
      <c r="E98" s="243"/>
      <c r="F98" s="228"/>
      <c r="G98" s="242"/>
      <c r="H98" s="242"/>
      <c r="I98" s="242"/>
      <c r="J98" s="242"/>
      <c r="K98" s="242"/>
    </row>
    <row r="99" spans="1:11" s="56" customFormat="1" ht="12.75">
      <c r="A99" s="146" t="s">
        <v>1174</v>
      </c>
      <c r="B99" s="230" t="s">
        <v>488</v>
      </c>
      <c r="C99" s="224" t="s">
        <v>340</v>
      </c>
      <c r="D99" s="242">
        <v>0.1</v>
      </c>
      <c r="E99" s="243"/>
      <c r="F99" s="228">
        <f>+SUM(F11:F93)*D99</f>
        <v>0</v>
      </c>
      <c r="G99" s="242"/>
      <c r="H99" s="242"/>
      <c r="I99" s="242"/>
      <c r="J99" s="242"/>
      <c r="K99" s="242"/>
    </row>
    <row r="100" spans="1:11" s="56" customFormat="1" ht="12.75">
      <c r="A100" s="146" t="s">
        <v>489</v>
      </c>
      <c r="B100" s="230"/>
      <c r="C100" s="224"/>
      <c r="D100" s="242"/>
      <c r="E100" s="243"/>
      <c r="F100" s="228"/>
      <c r="G100" s="242"/>
      <c r="H100" s="242"/>
      <c r="I100" s="242"/>
      <c r="J100" s="242"/>
      <c r="K100" s="242"/>
    </row>
    <row r="101" spans="1:11" s="56" customFormat="1" ht="12.75">
      <c r="A101" s="146"/>
      <c r="B101" s="244" t="s">
        <v>490</v>
      </c>
      <c r="C101" s="245"/>
      <c r="D101" s="246"/>
      <c r="E101" s="247"/>
      <c r="F101" s="248">
        <f>SUM(F11:F99)</f>
        <v>0</v>
      </c>
      <c r="G101" s="246"/>
      <c r="H101" s="246"/>
      <c r="I101" s="246"/>
      <c r="J101" s="246"/>
      <c r="K101" s="246"/>
    </row>
    <row r="102" spans="1:11" s="233" customFormat="1" ht="12.75">
      <c r="A102" s="232"/>
      <c r="B102" s="249"/>
      <c r="C102" s="250"/>
      <c r="D102" s="251"/>
      <c r="E102" s="243"/>
      <c r="F102" s="228"/>
      <c r="G102" s="251"/>
      <c r="H102" s="251"/>
      <c r="I102" s="251"/>
      <c r="J102" s="251"/>
      <c r="K102" s="251"/>
    </row>
    <row r="103" spans="1:11" s="257" customFormat="1" ht="15">
      <c r="A103" s="227" t="s">
        <v>1095</v>
      </c>
      <c r="B103" s="102" t="s">
        <v>491</v>
      </c>
      <c r="C103" s="252"/>
      <c r="D103" s="253"/>
      <c r="E103" s="254"/>
      <c r="F103" s="255"/>
      <c r="G103" s="256"/>
      <c r="H103" s="253"/>
      <c r="I103" s="253"/>
      <c r="J103" s="253"/>
      <c r="K103" s="253"/>
    </row>
    <row r="104" spans="1:11" s="233" customFormat="1" ht="12.75">
      <c r="A104" s="103"/>
      <c r="B104" s="230"/>
      <c r="C104" s="224"/>
      <c r="D104" s="118"/>
      <c r="E104" s="54"/>
      <c r="F104" s="228"/>
      <c r="G104" s="235"/>
      <c r="H104" s="235"/>
      <c r="I104" s="235"/>
      <c r="J104" s="235"/>
      <c r="K104" s="235"/>
    </row>
    <row r="105" spans="1:11" s="56" customFormat="1" ht="38.25">
      <c r="A105" s="146" t="s">
        <v>1082</v>
      </c>
      <c r="B105" s="230" t="s">
        <v>492</v>
      </c>
      <c r="C105" s="224"/>
      <c r="D105" s="118"/>
      <c r="E105" s="54"/>
      <c r="F105" s="228"/>
      <c r="G105" s="235"/>
      <c r="H105" s="118"/>
      <c r="I105" s="118"/>
      <c r="J105" s="118"/>
      <c r="K105" s="118"/>
    </row>
    <row r="106" spans="1:11" s="56" customFormat="1" ht="12.75">
      <c r="A106" s="146"/>
      <c r="B106" s="258" t="s">
        <v>493</v>
      </c>
      <c r="C106" s="224" t="s">
        <v>996</v>
      </c>
      <c r="D106" s="118">
        <v>20</v>
      </c>
      <c r="E106" s="54"/>
      <c r="F106" s="228">
        <f>+E106*D106</f>
        <v>0</v>
      </c>
      <c r="G106" s="235"/>
      <c r="H106" s="118"/>
      <c r="I106" s="118"/>
      <c r="J106" s="118"/>
      <c r="K106" s="118"/>
    </row>
    <row r="107" spans="1:11" s="56" customFormat="1" ht="12.75">
      <c r="A107" s="146"/>
      <c r="B107" s="258" t="s">
        <v>494</v>
      </c>
      <c r="C107" s="224" t="s">
        <v>996</v>
      </c>
      <c r="D107" s="118">
        <v>18</v>
      </c>
      <c r="E107" s="54"/>
      <c r="F107" s="228">
        <f>+E107*D107</f>
        <v>0</v>
      </c>
      <c r="G107" s="235"/>
      <c r="H107" s="118"/>
      <c r="I107" s="118"/>
      <c r="J107" s="118"/>
      <c r="K107" s="118"/>
    </row>
    <row r="108" spans="1:11" s="233" customFormat="1" ht="12.75">
      <c r="A108" s="232"/>
      <c r="B108" s="259"/>
      <c r="C108" s="234"/>
      <c r="D108" s="235"/>
      <c r="E108" s="54"/>
      <c r="F108" s="228"/>
      <c r="G108" s="235"/>
      <c r="H108" s="235"/>
      <c r="I108" s="235"/>
      <c r="J108" s="235"/>
      <c r="K108" s="235"/>
    </row>
    <row r="109" spans="1:11" s="233" customFormat="1" ht="38.25">
      <c r="A109" s="146" t="s">
        <v>1095</v>
      </c>
      <c r="B109" s="230" t="s">
        <v>495</v>
      </c>
      <c r="C109" s="229"/>
      <c r="D109" s="229"/>
      <c r="E109" s="54"/>
      <c r="F109" s="228"/>
      <c r="G109" s="235"/>
      <c r="H109" s="235"/>
      <c r="I109" s="235"/>
      <c r="J109" s="235"/>
      <c r="K109" s="235"/>
    </row>
    <row r="110" spans="1:11" s="233" customFormat="1" ht="12.75">
      <c r="A110" s="146"/>
      <c r="B110" s="230" t="s">
        <v>476</v>
      </c>
      <c r="C110" s="229"/>
      <c r="D110" s="229"/>
      <c r="E110" s="54"/>
      <c r="F110" s="228"/>
      <c r="G110" s="235"/>
      <c r="H110" s="235"/>
      <c r="I110" s="235"/>
      <c r="J110" s="235"/>
      <c r="K110" s="235"/>
    </row>
    <row r="111" spans="1:11" s="233" customFormat="1" ht="12.75">
      <c r="A111" s="146"/>
      <c r="B111" s="230" t="s">
        <v>477</v>
      </c>
      <c r="C111" s="229"/>
      <c r="D111" s="229"/>
      <c r="E111" s="54"/>
      <c r="F111" s="228"/>
      <c r="G111" s="235"/>
      <c r="H111" s="235"/>
      <c r="I111" s="235"/>
      <c r="J111" s="235"/>
      <c r="K111" s="235"/>
    </row>
    <row r="112" spans="1:11" s="233" customFormat="1" ht="12.75">
      <c r="A112" s="146"/>
      <c r="B112" s="230" t="s">
        <v>478</v>
      </c>
      <c r="C112" s="229"/>
      <c r="D112" s="229"/>
      <c r="E112" s="54"/>
      <c r="F112" s="228"/>
      <c r="G112" s="235"/>
      <c r="H112" s="235"/>
      <c r="I112" s="235"/>
      <c r="J112" s="235"/>
      <c r="K112" s="235"/>
    </row>
    <row r="113" spans="1:11" s="233" customFormat="1" ht="12.75">
      <c r="A113" s="146"/>
      <c r="B113" s="241" t="s">
        <v>479</v>
      </c>
      <c r="C113" s="229"/>
      <c r="D113" s="229"/>
      <c r="E113" s="54"/>
      <c r="F113" s="228"/>
      <c r="G113" s="235"/>
      <c r="H113" s="235"/>
      <c r="I113" s="235"/>
      <c r="J113" s="235"/>
      <c r="K113" s="235"/>
    </row>
    <row r="114" spans="1:11" s="233" customFormat="1" ht="12.75">
      <c r="A114" s="146"/>
      <c r="B114" s="258" t="s">
        <v>496</v>
      </c>
      <c r="C114" s="229" t="s">
        <v>996</v>
      </c>
      <c r="D114" s="118">
        <v>6</v>
      </c>
      <c r="E114" s="54"/>
      <c r="F114" s="228">
        <f>+E114*D114</f>
        <v>0</v>
      </c>
      <c r="G114" s="235"/>
      <c r="H114" s="235"/>
      <c r="I114" s="235"/>
      <c r="J114" s="235"/>
      <c r="K114" s="235"/>
    </row>
    <row r="115" spans="1:11" s="233" customFormat="1" ht="12.75">
      <c r="A115" s="146"/>
      <c r="B115" s="258" t="s">
        <v>497</v>
      </c>
      <c r="C115" s="229" t="s">
        <v>996</v>
      </c>
      <c r="D115" s="118">
        <v>9</v>
      </c>
      <c r="E115" s="54"/>
      <c r="F115" s="228">
        <f>+E115*D115</f>
        <v>0</v>
      </c>
      <c r="G115" s="235"/>
      <c r="H115" s="235"/>
      <c r="I115" s="235"/>
      <c r="J115" s="235"/>
      <c r="K115" s="235"/>
    </row>
    <row r="116" spans="1:11" s="233" customFormat="1" ht="12.75">
      <c r="A116" s="232"/>
      <c r="B116" s="259"/>
      <c r="C116" s="234"/>
      <c r="D116" s="235"/>
      <c r="E116" s="54"/>
      <c r="F116" s="228"/>
      <c r="G116" s="235"/>
      <c r="H116" s="235"/>
      <c r="I116" s="235"/>
      <c r="J116" s="235"/>
      <c r="K116" s="235"/>
    </row>
    <row r="117" spans="1:11" s="233" customFormat="1" ht="38.25">
      <c r="A117" s="146" t="s">
        <v>1097</v>
      </c>
      <c r="B117" s="230" t="s">
        <v>498</v>
      </c>
      <c r="C117" s="224" t="s">
        <v>1031</v>
      </c>
      <c r="D117" s="118">
        <v>12</v>
      </c>
      <c r="E117" s="54"/>
      <c r="F117" s="228">
        <f>+E117*D117</f>
        <v>0</v>
      </c>
      <c r="G117" s="235"/>
      <c r="H117" s="235"/>
      <c r="I117" s="235"/>
      <c r="J117" s="235"/>
      <c r="K117" s="235"/>
    </row>
    <row r="118" spans="1:11" s="56" customFormat="1" ht="12.75">
      <c r="A118" s="232"/>
      <c r="B118" s="239"/>
      <c r="C118" s="234"/>
      <c r="D118" s="235"/>
      <c r="E118" s="54"/>
      <c r="F118" s="228"/>
      <c r="G118" s="118"/>
      <c r="H118" s="118"/>
      <c r="I118" s="118"/>
      <c r="J118" s="118"/>
      <c r="K118" s="118"/>
    </row>
    <row r="119" spans="1:11" s="56" customFormat="1" ht="25.5">
      <c r="A119" s="146" t="s">
        <v>1100</v>
      </c>
      <c r="B119" s="230" t="s">
        <v>499</v>
      </c>
      <c r="C119" s="224" t="s">
        <v>1031</v>
      </c>
      <c r="D119" s="118">
        <v>8</v>
      </c>
      <c r="E119" s="54"/>
      <c r="F119" s="228">
        <f>+E119*D119</f>
        <v>0</v>
      </c>
      <c r="G119" s="118"/>
      <c r="H119" s="118"/>
      <c r="I119" s="118"/>
      <c r="J119" s="118"/>
      <c r="K119" s="118"/>
    </row>
    <row r="120" spans="1:11" s="56" customFormat="1" ht="12.75">
      <c r="A120" s="232"/>
      <c r="B120" s="239"/>
      <c r="C120" s="234"/>
      <c r="D120" s="235"/>
      <c r="E120" s="243"/>
      <c r="F120" s="228"/>
      <c r="G120" s="242"/>
      <c r="H120" s="242"/>
      <c r="I120" s="242"/>
      <c r="J120" s="242"/>
      <c r="K120" s="242"/>
    </row>
    <row r="121" spans="1:11" s="56" customFormat="1" ht="25.5">
      <c r="A121" s="146" t="s">
        <v>1105</v>
      </c>
      <c r="B121" s="230" t="s">
        <v>500</v>
      </c>
      <c r="C121" s="118"/>
      <c r="D121" s="118"/>
      <c r="E121" s="54"/>
      <c r="F121" s="228"/>
      <c r="G121" s="118"/>
      <c r="H121" s="118"/>
      <c r="I121" s="118"/>
      <c r="J121" s="118"/>
      <c r="K121" s="118"/>
    </row>
    <row r="122" spans="1:11" s="56" customFormat="1" ht="12.75">
      <c r="A122" s="146"/>
      <c r="B122" s="230" t="s">
        <v>501</v>
      </c>
      <c r="C122" s="229" t="s">
        <v>1031</v>
      </c>
      <c r="D122" s="118">
        <v>2</v>
      </c>
      <c r="E122" s="54"/>
      <c r="F122" s="228">
        <f>+E122*D122</f>
        <v>0</v>
      </c>
      <c r="G122" s="242"/>
      <c r="H122" s="242"/>
      <c r="I122" s="242"/>
      <c r="J122" s="242"/>
      <c r="K122" s="242"/>
    </row>
    <row r="123" spans="1:11" s="56" customFormat="1" ht="12.75">
      <c r="A123" s="232"/>
      <c r="B123" s="239"/>
      <c r="C123" s="234"/>
      <c r="D123" s="235"/>
      <c r="E123" s="243"/>
      <c r="F123" s="228"/>
      <c r="G123" s="242"/>
      <c r="H123" s="242"/>
      <c r="I123" s="242"/>
      <c r="J123" s="242"/>
      <c r="K123" s="242"/>
    </row>
    <row r="124" spans="1:11" s="56" customFormat="1" ht="38.25">
      <c r="A124" s="146" t="s">
        <v>1108</v>
      </c>
      <c r="B124" s="240" t="s">
        <v>484</v>
      </c>
      <c r="C124" s="224" t="s">
        <v>430</v>
      </c>
      <c r="D124" s="118">
        <v>1</v>
      </c>
      <c r="E124" s="54"/>
      <c r="F124" s="228">
        <f>+E124*D124</f>
        <v>0</v>
      </c>
      <c r="G124" s="242"/>
      <c r="H124" s="242"/>
      <c r="I124" s="242"/>
      <c r="J124" s="242"/>
      <c r="K124" s="242"/>
    </row>
    <row r="125" spans="1:11" s="56" customFormat="1" ht="12.75">
      <c r="A125" s="146"/>
      <c r="B125" s="230"/>
      <c r="C125" s="224"/>
      <c r="D125" s="118"/>
      <c r="E125" s="243"/>
      <c r="F125" s="228"/>
      <c r="G125" s="242"/>
      <c r="H125" s="242"/>
      <c r="I125" s="242"/>
      <c r="J125" s="242"/>
      <c r="K125" s="242"/>
    </row>
    <row r="126" spans="1:11" s="56" customFormat="1" ht="25.5">
      <c r="A126" s="146" t="s">
        <v>1110</v>
      </c>
      <c r="B126" s="230" t="s">
        <v>502</v>
      </c>
      <c r="C126" s="224" t="s">
        <v>340</v>
      </c>
      <c r="D126" s="242">
        <v>0.05</v>
      </c>
      <c r="E126" s="247"/>
      <c r="F126" s="260">
        <f>+SUM(F106:F124)*D126</f>
        <v>0</v>
      </c>
      <c r="G126" s="246"/>
      <c r="H126" s="246"/>
      <c r="I126" s="246"/>
      <c r="J126" s="246"/>
      <c r="K126" s="246"/>
    </row>
    <row r="127" spans="1:11" s="56" customFormat="1" ht="12.75">
      <c r="A127" s="146"/>
      <c r="B127" s="230"/>
      <c r="C127" s="224"/>
      <c r="D127" s="118"/>
      <c r="E127" s="243"/>
      <c r="F127" s="228"/>
      <c r="G127" s="242"/>
      <c r="H127" s="242"/>
      <c r="I127" s="242"/>
      <c r="J127" s="242"/>
      <c r="K127" s="242"/>
    </row>
    <row r="128" spans="1:11" s="56" customFormat="1" ht="12.75">
      <c r="A128" s="146" t="s">
        <v>1112</v>
      </c>
      <c r="B128" s="230" t="s">
        <v>487</v>
      </c>
      <c r="C128" s="224" t="s">
        <v>340</v>
      </c>
      <c r="D128" s="242">
        <v>0.03</v>
      </c>
      <c r="E128" s="243"/>
      <c r="F128" s="260">
        <f>+SUM(F106:F124)*D128</f>
        <v>0</v>
      </c>
      <c r="G128" s="242"/>
      <c r="H128" s="242"/>
      <c r="I128" s="242"/>
      <c r="J128" s="242"/>
      <c r="K128" s="242"/>
    </row>
    <row r="129" spans="1:11" s="56" customFormat="1" ht="12.75">
      <c r="A129" s="146"/>
      <c r="B129" s="230"/>
      <c r="C129" s="224"/>
      <c r="D129" s="242"/>
      <c r="E129" s="54"/>
      <c r="F129" s="228"/>
      <c r="G129" s="235"/>
      <c r="H129" s="118"/>
      <c r="I129" s="118"/>
      <c r="J129" s="118"/>
      <c r="K129" s="118"/>
    </row>
    <row r="130" spans="1:11" s="56" customFormat="1" ht="12.75">
      <c r="A130" s="146" t="s">
        <v>1115</v>
      </c>
      <c r="B130" s="230" t="s">
        <v>488</v>
      </c>
      <c r="C130" s="224" t="s">
        <v>340</v>
      </c>
      <c r="D130" s="242">
        <v>0.1</v>
      </c>
      <c r="E130" s="54"/>
      <c r="F130" s="260">
        <f>+SUM(F106:F124)*D130</f>
        <v>0</v>
      </c>
      <c r="G130" s="235"/>
      <c r="H130" s="118"/>
      <c r="I130" s="118"/>
      <c r="J130" s="118"/>
      <c r="K130" s="118"/>
    </row>
    <row r="131" spans="1:11" s="56" customFormat="1" ht="12.75">
      <c r="A131" s="146" t="s">
        <v>489</v>
      </c>
      <c r="B131" s="230"/>
      <c r="C131" s="224"/>
      <c r="D131" s="242"/>
      <c r="E131" s="54"/>
      <c r="F131" s="228"/>
      <c r="G131" s="235"/>
      <c r="H131" s="118"/>
      <c r="I131" s="118"/>
      <c r="J131" s="118"/>
      <c r="K131" s="118"/>
    </row>
    <row r="132" spans="1:11" s="56" customFormat="1" ht="12.75">
      <c r="A132" s="146"/>
      <c r="B132" s="244" t="s">
        <v>490</v>
      </c>
      <c r="C132" s="245"/>
      <c r="D132" s="246"/>
      <c r="E132" s="54"/>
      <c r="F132" s="261">
        <f>SUM(F106:F130)</f>
        <v>0</v>
      </c>
      <c r="G132" s="235"/>
      <c r="H132" s="118"/>
      <c r="I132" s="118"/>
      <c r="J132" s="118"/>
      <c r="K132" s="118"/>
    </row>
    <row r="133" spans="1:11" s="56" customFormat="1" ht="12.75">
      <c r="A133" s="146"/>
      <c r="B133" s="230"/>
      <c r="C133" s="224"/>
      <c r="D133" s="242"/>
      <c r="E133" s="54"/>
      <c r="F133" s="228"/>
      <c r="G133" s="235"/>
      <c r="H133" s="118"/>
      <c r="I133" s="118"/>
      <c r="J133" s="118"/>
      <c r="K133" s="118"/>
    </row>
    <row r="134" spans="1:11" s="257" customFormat="1" ht="15">
      <c r="A134" s="227" t="s">
        <v>1097</v>
      </c>
      <c r="B134" s="102" t="s">
        <v>503</v>
      </c>
      <c r="C134" s="252"/>
      <c r="D134" s="253"/>
      <c r="E134" s="254"/>
      <c r="F134" s="255"/>
      <c r="G134" s="253"/>
      <c r="H134" s="253"/>
      <c r="I134" s="253"/>
      <c r="J134" s="253"/>
      <c r="K134" s="253"/>
    </row>
    <row r="135" spans="1:11" s="56" customFormat="1" ht="12.75">
      <c r="A135" s="229"/>
      <c r="C135" s="224"/>
      <c r="D135" s="118"/>
      <c r="E135" s="54"/>
      <c r="F135" s="228"/>
      <c r="G135" s="118"/>
      <c r="H135" s="118"/>
      <c r="I135" s="118"/>
      <c r="J135" s="118"/>
      <c r="K135" s="118"/>
    </row>
    <row r="136" spans="1:11" s="56" customFormat="1" ht="38.25">
      <c r="A136" s="146" t="s">
        <v>1082</v>
      </c>
      <c r="B136" s="230" t="s">
        <v>504</v>
      </c>
      <c r="C136" s="224" t="s">
        <v>430</v>
      </c>
      <c r="D136" s="118">
        <v>1</v>
      </c>
      <c r="E136" s="54"/>
      <c r="F136" s="228">
        <f>+E136*D136</f>
        <v>0</v>
      </c>
      <c r="G136" s="118"/>
      <c r="H136" s="118"/>
      <c r="I136" s="118"/>
      <c r="J136" s="118"/>
      <c r="K136" s="118"/>
    </row>
    <row r="137" spans="1:11" s="56" customFormat="1" ht="12.75">
      <c r="A137" s="229"/>
      <c r="C137" s="224"/>
      <c r="D137" s="118"/>
      <c r="E137" s="54"/>
      <c r="F137" s="228"/>
      <c r="G137" s="118"/>
      <c r="H137" s="118"/>
      <c r="I137" s="118"/>
      <c r="J137" s="118"/>
      <c r="K137" s="118"/>
    </row>
    <row r="138" spans="1:11" s="56" customFormat="1" ht="38.25">
      <c r="A138" s="146" t="s">
        <v>1095</v>
      </c>
      <c r="B138" s="230" t="s">
        <v>505</v>
      </c>
      <c r="C138" s="224"/>
      <c r="D138" s="118"/>
      <c r="E138" s="54"/>
      <c r="F138" s="228"/>
      <c r="G138" s="118"/>
      <c r="H138" s="118"/>
      <c r="I138" s="118"/>
      <c r="J138" s="118"/>
      <c r="K138" s="118"/>
    </row>
    <row r="139" spans="1:11" s="56" customFormat="1" ht="12.75">
      <c r="A139" s="229"/>
      <c r="B139" s="230" t="s">
        <v>506</v>
      </c>
      <c r="C139" s="224" t="s">
        <v>1031</v>
      </c>
      <c r="D139" s="118">
        <v>1</v>
      </c>
      <c r="E139" s="54"/>
      <c r="F139" s="228">
        <f>+E139*D139</f>
        <v>0</v>
      </c>
      <c r="G139" s="118"/>
      <c r="H139" s="118"/>
      <c r="I139" s="118"/>
      <c r="J139" s="118"/>
      <c r="K139" s="118"/>
    </row>
    <row r="140" spans="1:11" s="233" customFormat="1" ht="12.75">
      <c r="A140" s="262"/>
      <c r="C140" s="234"/>
      <c r="D140" s="235"/>
      <c r="E140" s="54"/>
      <c r="F140" s="228"/>
      <c r="G140" s="235"/>
      <c r="H140" s="235"/>
      <c r="I140" s="235"/>
      <c r="J140" s="235"/>
      <c r="K140" s="235"/>
    </row>
    <row r="141" spans="1:11" s="233" customFormat="1" ht="25.5">
      <c r="A141" s="146" t="s">
        <v>1097</v>
      </c>
      <c r="B141" s="230" t="s">
        <v>507</v>
      </c>
      <c r="C141" s="224" t="s">
        <v>1031</v>
      </c>
      <c r="D141" s="118">
        <v>1</v>
      </c>
      <c r="E141" s="54"/>
      <c r="F141" s="228">
        <f>+E141*D141</f>
        <v>0</v>
      </c>
      <c r="G141" s="235"/>
      <c r="H141" s="235"/>
      <c r="I141" s="235"/>
      <c r="J141" s="235"/>
      <c r="K141" s="235"/>
    </row>
    <row r="142" spans="1:11" s="233" customFormat="1" ht="12.75">
      <c r="A142" s="146"/>
      <c r="B142" s="230"/>
      <c r="C142" s="234"/>
      <c r="D142" s="235"/>
      <c r="E142" s="54"/>
      <c r="F142" s="228"/>
      <c r="G142" s="235"/>
      <c r="H142" s="235"/>
      <c r="I142" s="235"/>
      <c r="J142" s="235"/>
      <c r="K142" s="235"/>
    </row>
    <row r="143" spans="1:11" s="233" customFormat="1" ht="25.5">
      <c r="A143" s="146" t="s">
        <v>1100</v>
      </c>
      <c r="B143" s="230" t="s">
        <v>508</v>
      </c>
      <c r="C143" s="224" t="s">
        <v>1031</v>
      </c>
      <c r="D143" s="118">
        <v>1</v>
      </c>
      <c r="E143" s="54"/>
      <c r="F143" s="228">
        <f>+E143*D143</f>
        <v>0</v>
      </c>
      <c r="G143" s="235"/>
      <c r="H143" s="235"/>
      <c r="I143" s="235"/>
      <c r="J143" s="235"/>
      <c r="K143" s="235"/>
    </row>
    <row r="144" spans="1:11" s="233" customFormat="1" ht="12.75">
      <c r="A144" s="262"/>
      <c r="C144" s="234"/>
      <c r="D144" s="235"/>
      <c r="E144" s="54"/>
      <c r="F144" s="228"/>
      <c r="G144" s="235"/>
      <c r="H144" s="235"/>
      <c r="I144" s="235"/>
      <c r="J144" s="235"/>
      <c r="K144" s="235"/>
    </row>
    <row r="145" spans="1:11" s="233" customFormat="1" ht="38.25">
      <c r="A145" s="146" t="s">
        <v>1105</v>
      </c>
      <c r="B145" s="230" t="s">
        <v>509</v>
      </c>
      <c r="C145" s="263"/>
      <c r="D145" s="118"/>
      <c r="E145" s="54"/>
      <c r="F145" s="228"/>
      <c r="G145" s="235"/>
      <c r="H145" s="235"/>
      <c r="I145" s="235"/>
      <c r="J145" s="235"/>
      <c r="K145" s="235"/>
    </row>
    <row r="146" spans="1:11" s="233" customFormat="1" ht="12.75">
      <c r="A146" s="146"/>
      <c r="B146" s="230" t="s">
        <v>510</v>
      </c>
      <c r="C146" s="263" t="s">
        <v>996</v>
      </c>
      <c r="D146" s="118">
        <v>2</v>
      </c>
      <c r="E146" s="54"/>
      <c r="F146" s="228">
        <f>+E146*D146</f>
        <v>0</v>
      </c>
      <c r="G146" s="235"/>
      <c r="H146" s="235"/>
      <c r="I146" s="235"/>
      <c r="J146" s="235"/>
      <c r="K146" s="235"/>
    </row>
    <row r="147" spans="1:11" s="233" customFormat="1" ht="12.75">
      <c r="A147" s="146"/>
      <c r="B147" s="230" t="s">
        <v>506</v>
      </c>
      <c r="C147" s="224" t="s">
        <v>996</v>
      </c>
      <c r="D147" s="118">
        <v>38</v>
      </c>
      <c r="E147" s="54"/>
      <c r="F147" s="228">
        <f>+E147*D147</f>
        <v>0</v>
      </c>
      <c r="G147" s="235"/>
      <c r="H147" s="235"/>
      <c r="I147" s="235"/>
      <c r="J147" s="235"/>
      <c r="K147" s="235"/>
    </row>
    <row r="148" spans="1:11" s="233" customFormat="1" ht="12.75">
      <c r="A148" s="262"/>
      <c r="C148" s="234"/>
      <c r="D148" s="235"/>
      <c r="E148" s="54"/>
      <c r="F148" s="228"/>
      <c r="G148" s="235"/>
      <c r="H148" s="235"/>
      <c r="I148" s="235"/>
      <c r="J148" s="235"/>
      <c r="K148" s="235"/>
    </row>
    <row r="149" spans="1:11" s="56" customFormat="1" ht="51">
      <c r="A149" s="146" t="s">
        <v>1108</v>
      </c>
      <c r="B149" s="230" t="s">
        <v>511</v>
      </c>
      <c r="C149" s="224"/>
      <c r="D149" s="118"/>
      <c r="E149" s="54"/>
      <c r="F149" s="228"/>
      <c r="G149" s="235"/>
      <c r="H149" s="118"/>
      <c r="I149" s="118"/>
      <c r="J149" s="118"/>
      <c r="K149" s="118"/>
    </row>
    <row r="150" spans="1:11" s="56" customFormat="1" ht="12.75">
      <c r="A150" s="146"/>
      <c r="B150" s="230" t="s">
        <v>506</v>
      </c>
      <c r="C150" s="224" t="s">
        <v>1031</v>
      </c>
      <c r="D150" s="118">
        <v>1</v>
      </c>
      <c r="E150" s="54"/>
      <c r="F150" s="228">
        <f>+E150*D150</f>
        <v>0</v>
      </c>
      <c r="G150" s="235"/>
      <c r="H150" s="118"/>
      <c r="I150" s="118"/>
      <c r="J150" s="118"/>
      <c r="K150" s="118"/>
    </row>
    <row r="151" spans="1:11" s="233" customFormat="1" ht="12.75">
      <c r="A151" s="262"/>
      <c r="C151" s="234"/>
      <c r="D151" s="235"/>
      <c r="E151" s="54"/>
      <c r="F151" s="228"/>
      <c r="G151" s="235"/>
      <c r="H151" s="235"/>
      <c r="I151" s="235"/>
      <c r="J151" s="235"/>
      <c r="K151" s="235"/>
    </row>
    <row r="152" spans="1:11" s="56" customFormat="1" ht="25.5">
      <c r="A152" s="146" t="s">
        <v>1110</v>
      </c>
      <c r="B152" s="230" t="s">
        <v>512</v>
      </c>
      <c r="C152" s="224"/>
      <c r="D152" s="118"/>
      <c r="E152" s="54"/>
      <c r="F152" s="228"/>
      <c r="G152" s="235"/>
      <c r="H152" s="118"/>
      <c r="I152" s="118"/>
      <c r="J152" s="118"/>
      <c r="K152" s="118"/>
    </row>
    <row r="153" spans="1:11" s="56" customFormat="1" ht="12.75">
      <c r="A153" s="146"/>
      <c r="B153" s="230" t="s">
        <v>513</v>
      </c>
      <c r="C153" s="224" t="s">
        <v>1031</v>
      </c>
      <c r="D153" s="118">
        <v>1</v>
      </c>
      <c r="E153" s="54"/>
      <c r="F153" s="228">
        <f>+E153*D153</f>
        <v>0</v>
      </c>
      <c r="G153" s="235"/>
      <c r="H153" s="118"/>
      <c r="I153" s="118"/>
      <c r="J153" s="118"/>
      <c r="K153" s="118"/>
    </row>
    <row r="154" spans="1:11" s="56" customFormat="1" ht="12.75">
      <c r="A154" s="262"/>
      <c r="B154" s="233"/>
      <c r="C154" s="234"/>
      <c r="D154" s="235"/>
      <c r="E154" s="54"/>
      <c r="F154" s="228"/>
      <c r="G154" s="235"/>
      <c r="H154" s="118"/>
      <c r="I154" s="118"/>
      <c r="J154" s="118"/>
      <c r="K154" s="118"/>
    </row>
    <row r="155" spans="1:11" s="56" customFormat="1" ht="25.5">
      <c r="A155" s="146" t="s">
        <v>1112</v>
      </c>
      <c r="B155" s="230" t="s">
        <v>514</v>
      </c>
      <c r="C155" s="224" t="s">
        <v>683</v>
      </c>
      <c r="D155" s="118">
        <v>20</v>
      </c>
      <c r="E155" s="54"/>
      <c r="F155" s="228">
        <f>+E155*D155</f>
        <v>0</v>
      </c>
      <c r="G155" s="118"/>
      <c r="H155" s="118"/>
      <c r="I155" s="118"/>
      <c r="J155" s="118"/>
      <c r="K155" s="118"/>
    </row>
    <row r="156" spans="1:11" s="56" customFormat="1" ht="12.75">
      <c r="A156" s="232"/>
      <c r="B156" s="239"/>
      <c r="C156" s="234"/>
      <c r="D156" s="235"/>
      <c r="E156" s="54"/>
      <c r="F156" s="228"/>
      <c r="G156" s="235"/>
      <c r="H156" s="118"/>
      <c r="I156" s="118"/>
      <c r="J156" s="118"/>
      <c r="K156" s="118"/>
    </row>
    <row r="157" spans="1:11" s="56" customFormat="1" ht="25.5">
      <c r="A157" s="146" t="s">
        <v>1115</v>
      </c>
      <c r="B157" s="230" t="s">
        <v>515</v>
      </c>
      <c r="C157" s="224" t="s">
        <v>516</v>
      </c>
      <c r="D157" s="118">
        <v>9</v>
      </c>
      <c r="E157" s="54"/>
      <c r="F157" s="228">
        <f>+E157*D157</f>
        <v>0</v>
      </c>
      <c r="G157" s="118"/>
      <c r="H157" s="118"/>
      <c r="I157" s="118"/>
      <c r="J157" s="118"/>
      <c r="K157" s="118"/>
    </row>
    <row r="158" spans="1:11" s="56" customFormat="1" ht="12.75">
      <c r="A158" s="146"/>
      <c r="B158" s="230"/>
      <c r="C158" s="224"/>
      <c r="D158" s="118"/>
      <c r="E158" s="54"/>
      <c r="F158" s="228"/>
      <c r="G158" s="118"/>
      <c r="H158" s="118"/>
      <c r="I158" s="118"/>
      <c r="J158" s="118"/>
      <c r="K158" s="118"/>
    </row>
    <row r="159" spans="1:11" s="56" customFormat="1" ht="12.75">
      <c r="A159" s="146" t="s">
        <v>1118</v>
      </c>
      <c r="B159" s="230" t="s">
        <v>517</v>
      </c>
      <c r="C159" s="263" t="s">
        <v>516</v>
      </c>
      <c r="D159" s="118">
        <v>9</v>
      </c>
      <c r="E159" s="54"/>
      <c r="F159" s="228">
        <f>+E159*D159</f>
        <v>0</v>
      </c>
      <c r="G159" s="118"/>
      <c r="H159" s="118"/>
      <c r="I159" s="118"/>
      <c r="J159" s="118"/>
      <c r="K159" s="118"/>
    </row>
    <row r="160" spans="1:11" s="56" customFormat="1" ht="12.75">
      <c r="A160" s="146"/>
      <c r="B160" s="230"/>
      <c r="C160" s="224"/>
      <c r="D160" s="118"/>
      <c r="E160" s="54"/>
      <c r="F160" s="228"/>
      <c r="G160" s="118"/>
      <c r="H160" s="118"/>
      <c r="I160" s="118"/>
      <c r="J160" s="118"/>
      <c r="K160" s="118"/>
    </row>
    <row r="161" spans="1:11" s="56" customFormat="1" ht="25.5">
      <c r="A161" s="146" t="s">
        <v>1126</v>
      </c>
      <c r="B161" s="230" t="s">
        <v>518</v>
      </c>
      <c r="C161" s="224" t="s">
        <v>430</v>
      </c>
      <c r="D161" s="118">
        <v>1</v>
      </c>
      <c r="E161" s="54"/>
      <c r="F161" s="228">
        <f>+E161*D161</f>
        <v>0</v>
      </c>
      <c r="G161" s="118"/>
      <c r="H161" s="118"/>
      <c r="I161" s="118"/>
      <c r="J161" s="118"/>
      <c r="K161" s="118"/>
    </row>
    <row r="162" spans="1:11" s="56" customFormat="1" ht="12.75">
      <c r="A162" s="146"/>
      <c r="C162" s="224"/>
      <c r="D162" s="118"/>
      <c r="E162" s="54"/>
      <c r="F162" s="228"/>
      <c r="G162" s="118"/>
      <c r="H162" s="118"/>
      <c r="I162" s="118"/>
      <c r="J162" s="118"/>
      <c r="K162" s="118"/>
    </row>
    <row r="163" spans="1:11" s="56" customFormat="1" ht="25.5">
      <c r="A163" s="146" t="s">
        <v>1128</v>
      </c>
      <c r="B163" s="230" t="s">
        <v>519</v>
      </c>
      <c r="C163" s="224" t="s">
        <v>430</v>
      </c>
      <c r="D163" s="118">
        <v>1</v>
      </c>
      <c r="E163" s="54"/>
      <c r="F163" s="228">
        <f>+E163*D163</f>
        <v>0</v>
      </c>
      <c r="G163" s="242"/>
      <c r="H163" s="242"/>
      <c r="I163" s="242"/>
      <c r="J163" s="242"/>
      <c r="K163" s="242"/>
    </row>
    <row r="164" spans="1:11" s="56" customFormat="1" ht="12.75">
      <c r="A164" s="146"/>
      <c r="B164" s="230"/>
      <c r="C164" s="263"/>
      <c r="D164" s="118"/>
      <c r="E164" s="54"/>
      <c r="F164" s="228"/>
      <c r="G164" s="118"/>
      <c r="H164" s="118"/>
      <c r="I164" s="118"/>
      <c r="J164" s="118"/>
      <c r="K164" s="118"/>
    </row>
    <row r="165" spans="1:11" s="56" customFormat="1" ht="12.75">
      <c r="A165" s="146" t="s">
        <v>1132</v>
      </c>
      <c r="B165" s="230" t="s">
        <v>520</v>
      </c>
      <c r="C165" s="263" t="s">
        <v>430</v>
      </c>
      <c r="D165" s="118">
        <v>1</v>
      </c>
      <c r="E165" s="54"/>
      <c r="F165" s="228">
        <f>+E165*D165</f>
        <v>0</v>
      </c>
      <c r="G165" s="242"/>
      <c r="H165" s="242"/>
      <c r="I165" s="242"/>
      <c r="J165" s="242"/>
      <c r="K165" s="242"/>
    </row>
    <row r="166" spans="1:11" s="56" customFormat="1" ht="12.75">
      <c r="A166" s="146"/>
      <c r="B166" s="230"/>
      <c r="C166" s="263"/>
      <c r="D166" s="118"/>
      <c r="E166" s="54"/>
      <c r="F166" s="228"/>
      <c r="G166" s="118"/>
      <c r="H166" s="118"/>
      <c r="I166" s="118"/>
      <c r="J166" s="118"/>
      <c r="K166" s="118"/>
    </row>
    <row r="167" spans="1:11" s="56" customFormat="1" ht="38.25">
      <c r="A167" s="146" t="s">
        <v>1160</v>
      </c>
      <c r="B167" s="240" t="s">
        <v>521</v>
      </c>
      <c r="C167" s="224" t="s">
        <v>430</v>
      </c>
      <c r="D167" s="118">
        <v>1</v>
      </c>
      <c r="E167" s="54"/>
      <c r="F167" s="228">
        <f>+E167*D167</f>
        <v>0</v>
      </c>
      <c r="G167" s="118"/>
      <c r="H167" s="118"/>
      <c r="I167" s="118"/>
      <c r="J167" s="118"/>
      <c r="K167" s="118"/>
    </row>
    <row r="168" spans="1:11" s="56" customFormat="1" ht="12.75">
      <c r="A168" s="146"/>
      <c r="B168" s="230"/>
      <c r="C168" s="263"/>
      <c r="D168" s="118"/>
      <c r="E168" s="54"/>
      <c r="F168" s="228"/>
      <c r="G168" s="118"/>
      <c r="H168" s="118"/>
      <c r="I168" s="118"/>
      <c r="J168" s="118"/>
      <c r="K168" s="118"/>
    </row>
    <row r="169" spans="1:11" s="56" customFormat="1" ht="12.75">
      <c r="A169" s="146" t="s">
        <v>1163</v>
      </c>
      <c r="B169" s="230" t="s">
        <v>522</v>
      </c>
      <c r="C169" s="224" t="s">
        <v>340</v>
      </c>
      <c r="D169" s="242">
        <v>0.05</v>
      </c>
      <c r="E169" s="54"/>
      <c r="F169" s="260">
        <f>+SUM(F136:F167)*D169</f>
        <v>0</v>
      </c>
      <c r="G169" s="118"/>
      <c r="H169" s="118"/>
      <c r="I169" s="118"/>
      <c r="J169" s="118"/>
      <c r="K169" s="118"/>
    </row>
    <row r="170" spans="1:11" s="56" customFormat="1" ht="12.75">
      <c r="A170" s="146"/>
      <c r="B170" s="230"/>
      <c r="C170" s="224"/>
      <c r="D170" s="118"/>
      <c r="E170" s="54"/>
      <c r="F170" s="228"/>
      <c r="G170" s="118"/>
      <c r="H170" s="118"/>
      <c r="I170" s="118"/>
      <c r="J170" s="118"/>
      <c r="K170" s="118"/>
    </row>
    <row r="171" spans="1:11" s="56" customFormat="1" ht="12.75">
      <c r="A171" s="146" t="s">
        <v>1167</v>
      </c>
      <c r="B171" s="230" t="s">
        <v>523</v>
      </c>
      <c r="C171" s="224" t="s">
        <v>340</v>
      </c>
      <c r="D171" s="242">
        <v>0.03</v>
      </c>
      <c r="E171" s="54"/>
      <c r="F171" s="260">
        <f>+SUM(F136:F167)*D171</f>
        <v>0</v>
      </c>
      <c r="G171" s="118"/>
      <c r="H171" s="118"/>
      <c r="I171" s="118"/>
      <c r="J171" s="118"/>
      <c r="K171" s="118"/>
    </row>
    <row r="172" spans="1:11" s="56" customFormat="1" ht="12.75">
      <c r="A172" s="146" t="s">
        <v>489</v>
      </c>
      <c r="B172" s="230"/>
      <c r="C172" s="230"/>
      <c r="D172" s="118"/>
      <c r="E172" s="54"/>
      <c r="F172" s="228"/>
      <c r="G172" s="118"/>
      <c r="H172" s="118"/>
      <c r="I172" s="118"/>
      <c r="J172" s="118"/>
      <c r="K172" s="118"/>
    </row>
    <row r="173" spans="1:11" s="56" customFormat="1" ht="12.75">
      <c r="A173" s="146"/>
      <c r="B173" s="244" t="s">
        <v>490</v>
      </c>
      <c r="C173" s="244"/>
      <c r="D173" s="118"/>
      <c r="E173" s="54"/>
      <c r="F173" s="261">
        <f>SUM(F136:F171)</f>
        <v>0</v>
      </c>
      <c r="G173" s="118"/>
      <c r="H173" s="118"/>
      <c r="I173" s="118"/>
      <c r="J173" s="118"/>
      <c r="K173" s="118"/>
    </row>
    <row r="174" spans="1:11" s="56" customFormat="1" ht="12.75">
      <c r="A174" s="146"/>
      <c r="B174" s="244"/>
      <c r="C174" s="244"/>
      <c r="D174" s="118"/>
      <c r="E174" s="54"/>
      <c r="F174" s="228"/>
      <c r="G174" s="118"/>
      <c r="H174" s="118"/>
      <c r="I174" s="118"/>
      <c r="J174" s="118"/>
      <c r="K174" s="118"/>
    </row>
    <row r="175" spans="1:11" s="257" customFormat="1" ht="15">
      <c r="A175" s="264" t="s">
        <v>1100</v>
      </c>
      <c r="B175" s="265" t="s">
        <v>524</v>
      </c>
      <c r="C175" s="266"/>
      <c r="D175" s="253"/>
      <c r="E175" s="254"/>
      <c r="F175" s="255"/>
      <c r="G175" s="253"/>
      <c r="H175" s="253"/>
      <c r="I175" s="253"/>
      <c r="J175" s="253"/>
      <c r="K175" s="253"/>
    </row>
    <row r="176" spans="1:11" s="233" customFormat="1" ht="12.75">
      <c r="A176" s="232"/>
      <c r="B176" s="239"/>
      <c r="C176" s="234"/>
      <c r="D176" s="235"/>
      <c r="E176" s="54"/>
      <c r="F176" s="228"/>
      <c r="G176" s="235"/>
      <c r="H176" s="118"/>
      <c r="I176" s="118"/>
      <c r="J176" s="118"/>
      <c r="K176" s="118"/>
    </row>
    <row r="177" spans="1:11" s="233" customFormat="1" ht="63.75">
      <c r="A177" s="146" t="s">
        <v>1082</v>
      </c>
      <c r="B177" s="7" t="s">
        <v>525</v>
      </c>
      <c r="C177" s="234"/>
      <c r="D177" s="235"/>
      <c r="E177" s="54"/>
      <c r="F177" s="228"/>
      <c r="G177" s="235"/>
      <c r="H177" s="118"/>
      <c r="I177" s="118"/>
      <c r="J177" s="118"/>
      <c r="K177" s="118"/>
    </row>
    <row r="178" spans="1:11" s="233" customFormat="1" ht="25.5">
      <c r="A178" s="146"/>
      <c r="B178" s="267" t="s">
        <v>526</v>
      </c>
      <c r="C178" s="234"/>
      <c r="D178" s="235"/>
      <c r="E178" s="54"/>
      <c r="F178" s="228"/>
      <c r="G178" s="235"/>
      <c r="H178" s="118"/>
      <c r="I178" s="118"/>
      <c r="J178" s="118"/>
      <c r="K178" s="118"/>
    </row>
    <row r="179" spans="1:11" s="233" customFormat="1" ht="12.75">
      <c r="A179" s="146"/>
      <c r="B179" s="241" t="s">
        <v>527</v>
      </c>
      <c r="C179" s="234"/>
      <c r="D179" s="235"/>
      <c r="E179" s="54"/>
      <c r="F179" s="228"/>
      <c r="G179" s="235"/>
      <c r="H179" s="118"/>
      <c r="I179" s="118"/>
      <c r="J179" s="118"/>
      <c r="K179" s="118"/>
    </row>
    <row r="180" spans="1:11" s="233" customFormat="1" ht="12.75">
      <c r="A180" s="146"/>
      <c r="B180" s="241" t="s">
        <v>528</v>
      </c>
      <c r="C180" s="224" t="s">
        <v>1031</v>
      </c>
      <c r="D180" s="118">
        <v>1</v>
      </c>
      <c r="E180" s="54"/>
      <c r="F180" s="228">
        <f aca="true" t="shared" si="0" ref="F180:F186">+E180*D180</f>
        <v>0</v>
      </c>
      <c r="G180" s="235"/>
      <c r="H180" s="118"/>
      <c r="I180" s="118"/>
      <c r="J180" s="118"/>
      <c r="K180" s="118"/>
    </row>
    <row r="181" spans="1:11" s="233" customFormat="1" ht="12.75">
      <c r="A181" s="146"/>
      <c r="B181" s="7" t="s">
        <v>529</v>
      </c>
      <c r="C181" s="224" t="s">
        <v>1031</v>
      </c>
      <c r="D181" s="118">
        <v>3</v>
      </c>
      <c r="E181" s="54"/>
      <c r="F181" s="228">
        <f t="shared" si="0"/>
        <v>0</v>
      </c>
      <c r="G181" s="235"/>
      <c r="H181" s="118"/>
      <c r="I181" s="118"/>
      <c r="J181" s="118"/>
      <c r="K181" s="118"/>
    </row>
    <row r="182" spans="1:11" s="233" customFormat="1" ht="12.75">
      <c r="A182" s="146"/>
      <c r="B182" s="7" t="s">
        <v>530</v>
      </c>
      <c r="C182" s="224" t="s">
        <v>1031</v>
      </c>
      <c r="D182" s="118">
        <v>1</v>
      </c>
      <c r="E182" s="54"/>
      <c r="F182" s="228">
        <f t="shared" si="0"/>
        <v>0</v>
      </c>
      <c r="G182" s="235"/>
      <c r="H182" s="118"/>
      <c r="I182" s="118"/>
      <c r="J182" s="118"/>
      <c r="K182" s="118"/>
    </row>
    <row r="183" spans="1:11" s="233" customFormat="1" ht="12.75">
      <c r="A183" s="232"/>
      <c r="B183" s="230" t="s">
        <v>531</v>
      </c>
      <c r="C183" s="224" t="s">
        <v>1031</v>
      </c>
      <c r="D183" s="118">
        <v>1</v>
      </c>
      <c r="E183" s="54"/>
      <c r="F183" s="228">
        <f t="shared" si="0"/>
        <v>0</v>
      </c>
      <c r="G183" s="235"/>
      <c r="H183" s="118"/>
      <c r="I183" s="118"/>
      <c r="J183" s="118"/>
      <c r="K183" s="118"/>
    </row>
    <row r="184" spans="1:11" s="233" customFormat="1" ht="12.75">
      <c r="A184" s="232"/>
      <c r="B184" s="230" t="s">
        <v>532</v>
      </c>
      <c r="C184" s="224" t="s">
        <v>1031</v>
      </c>
      <c r="D184" s="118">
        <v>1</v>
      </c>
      <c r="E184" s="54"/>
      <c r="F184" s="228">
        <f t="shared" si="0"/>
        <v>0</v>
      </c>
      <c r="G184" s="235"/>
      <c r="H184" s="118"/>
      <c r="I184" s="118"/>
      <c r="J184" s="118"/>
      <c r="K184" s="118"/>
    </row>
    <row r="185" spans="1:11" s="233" customFormat="1" ht="12.75">
      <c r="A185" s="232"/>
      <c r="B185" s="230" t="s">
        <v>533</v>
      </c>
      <c r="C185" s="224" t="s">
        <v>1031</v>
      </c>
      <c r="D185" s="118">
        <v>1</v>
      </c>
      <c r="E185" s="54"/>
      <c r="F185" s="228">
        <f t="shared" si="0"/>
        <v>0</v>
      </c>
      <c r="G185" s="235"/>
      <c r="H185" s="118"/>
      <c r="I185" s="118"/>
      <c r="J185" s="118"/>
      <c r="K185" s="118"/>
    </row>
    <row r="186" spans="1:11" s="233" customFormat="1" ht="12.75">
      <c r="A186" s="232"/>
      <c r="B186" s="230" t="s">
        <v>534</v>
      </c>
      <c r="C186" s="224" t="s">
        <v>1031</v>
      </c>
      <c r="D186" s="118">
        <v>1</v>
      </c>
      <c r="E186" s="54"/>
      <c r="F186" s="228">
        <f t="shared" si="0"/>
        <v>0</v>
      </c>
      <c r="G186" s="235"/>
      <c r="H186" s="118"/>
      <c r="I186" s="118"/>
      <c r="J186" s="118"/>
      <c r="K186" s="118"/>
    </row>
    <row r="187" spans="1:11" s="233" customFormat="1" ht="12.75">
      <c r="A187" s="232"/>
      <c r="B187" s="239"/>
      <c r="C187" s="234"/>
      <c r="D187" s="235"/>
      <c r="E187" s="54"/>
      <c r="F187" s="228"/>
      <c r="G187" s="235"/>
      <c r="H187" s="118"/>
      <c r="I187" s="118"/>
      <c r="J187" s="118"/>
      <c r="K187" s="118"/>
    </row>
    <row r="188" spans="1:11" s="233" customFormat="1" ht="38.25">
      <c r="A188" s="146" t="s">
        <v>1095</v>
      </c>
      <c r="B188" s="7" t="s">
        <v>535</v>
      </c>
      <c r="C188" s="234"/>
      <c r="D188" s="235"/>
      <c r="E188" s="54"/>
      <c r="F188" s="228"/>
      <c r="G188" s="235"/>
      <c r="H188" s="118"/>
      <c r="I188" s="118"/>
      <c r="J188" s="118"/>
      <c r="K188" s="118"/>
    </row>
    <row r="189" spans="1:11" s="233" customFormat="1" ht="12.75">
      <c r="A189" s="146"/>
      <c r="B189" s="241" t="s">
        <v>527</v>
      </c>
      <c r="C189" s="234"/>
      <c r="D189" s="235"/>
      <c r="E189" s="54"/>
      <c r="F189" s="228"/>
      <c r="G189" s="235"/>
      <c r="H189" s="118"/>
      <c r="I189" s="118"/>
      <c r="J189" s="118"/>
      <c r="K189" s="118"/>
    </row>
    <row r="190" spans="1:11" s="233" customFormat="1" ht="12.75">
      <c r="A190" s="146"/>
      <c r="B190" s="230" t="s">
        <v>536</v>
      </c>
      <c r="C190" s="224" t="s">
        <v>1031</v>
      </c>
      <c r="D190" s="118">
        <v>1</v>
      </c>
      <c r="E190" s="54"/>
      <c r="F190" s="228">
        <f aca="true" t="shared" si="1" ref="F190:F196">+E190*D190</f>
        <v>0</v>
      </c>
      <c r="G190" s="235"/>
      <c r="H190" s="118"/>
      <c r="I190" s="118"/>
      <c r="J190" s="118"/>
      <c r="K190" s="118"/>
    </row>
    <row r="191" spans="1:11" s="233" customFormat="1" ht="12.75">
      <c r="A191" s="146"/>
      <c r="B191" s="230" t="s">
        <v>537</v>
      </c>
      <c r="C191" s="224" t="s">
        <v>1031</v>
      </c>
      <c r="D191" s="118">
        <v>1</v>
      </c>
      <c r="E191" s="54"/>
      <c r="F191" s="228">
        <f t="shared" si="1"/>
        <v>0</v>
      </c>
      <c r="G191" s="235"/>
      <c r="H191" s="118"/>
      <c r="I191" s="118"/>
      <c r="J191" s="118"/>
      <c r="K191" s="118"/>
    </row>
    <row r="192" spans="1:11" s="233" customFormat="1" ht="12.75">
      <c r="A192" s="146"/>
      <c r="B192" s="230" t="s">
        <v>538</v>
      </c>
      <c r="C192" s="224" t="s">
        <v>1031</v>
      </c>
      <c r="D192" s="118">
        <v>2</v>
      </c>
      <c r="E192" s="54"/>
      <c r="F192" s="228">
        <f t="shared" si="1"/>
        <v>0</v>
      </c>
      <c r="G192" s="235"/>
      <c r="H192" s="118"/>
      <c r="I192" s="118"/>
      <c r="J192" s="118"/>
      <c r="K192" s="118"/>
    </row>
    <row r="193" spans="1:11" s="233" customFormat="1" ht="12.75">
      <c r="A193" s="146"/>
      <c r="B193" s="230" t="s">
        <v>539</v>
      </c>
      <c r="C193" s="224" t="s">
        <v>1031</v>
      </c>
      <c r="D193" s="118">
        <v>2</v>
      </c>
      <c r="E193" s="54"/>
      <c r="F193" s="228">
        <f t="shared" si="1"/>
        <v>0</v>
      </c>
      <c r="G193" s="235"/>
      <c r="H193" s="118"/>
      <c r="I193" s="118"/>
      <c r="J193" s="118"/>
      <c r="K193" s="118"/>
    </row>
    <row r="194" spans="1:11" s="233" customFormat="1" ht="12.75">
      <c r="A194" s="146"/>
      <c r="B194" s="230" t="s">
        <v>540</v>
      </c>
      <c r="C194" s="224" t="s">
        <v>1031</v>
      </c>
      <c r="D194" s="118">
        <v>1</v>
      </c>
      <c r="E194" s="54"/>
      <c r="F194" s="228">
        <f t="shared" si="1"/>
        <v>0</v>
      </c>
      <c r="G194" s="235"/>
      <c r="H194" s="118"/>
      <c r="I194" s="118"/>
      <c r="J194" s="118"/>
      <c r="K194" s="118"/>
    </row>
    <row r="195" spans="1:11" s="233" customFormat="1" ht="12.75">
      <c r="A195" s="146"/>
      <c r="B195" s="230" t="s">
        <v>541</v>
      </c>
      <c r="C195" s="224" t="s">
        <v>1031</v>
      </c>
      <c r="D195" s="118">
        <v>2</v>
      </c>
      <c r="E195" s="54"/>
      <c r="F195" s="228">
        <f t="shared" si="1"/>
        <v>0</v>
      </c>
      <c r="G195" s="235"/>
      <c r="H195" s="118"/>
      <c r="I195" s="118"/>
      <c r="J195" s="118"/>
      <c r="K195" s="118"/>
    </row>
    <row r="196" spans="1:11" s="233" customFormat="1" ht="12.75">
      <c r="A196" s="146"/>
      <c r="B196" s="230" t="s">
        <v>542</v>
      </c>
      <c r="C196" s="224" t="s">
        <v>1031</v>
      </c>
      <c r="D196" s="118">
        <v>2</v>
      </c>
      <c r="E196" s="54"/>
      <c r="F196" s="228">
        <f t="shared" si="1"/>
        <v>0</v>
      </c>
      <c r="G196" s="235"/>
      <c r="H196" s="118"/>
      <c r="I196" s="118"/>
      <c r="J196" s="118"/>
      <c r="K196" s="118"/>
    </row>
    <row r="197" spans="1:11" s="233" customFormat="1" ht="12.75">
      <c r="A197" s="232"/>
      <c r="B197" s="239"/>
      <c r="C197" s="234"/>
      <c r="D197" s="235"/>
      <c r="E197" s="54"/>
      <c r="F197" s="228"/>
      <c r="G197" s="235"/>
      <c r="H197" s="118"/>
      <c r="I197" s="118"/>
      <c r="J197" s="118"/>
      <c r="K197" s="118"/>
    </row>
    <row r="198" spans="1:11" s="233" customFormat="1" ht="38.25">
      <c r="A198" s="146" t="s">
        <v>1097</v>
      </c>
      <c r="B198" s="267" t="s">
        <v>543</v>
      </c>
      <c r="C198" s="229"/>
      <c r="D198" s="54"/>
      <c r="E198" s="54"/>
      <c r="F198" s="228"/>
      <c r="G198" s="235"/>
      <c r="H198" s="118"/>
      <c r="I198" s="118"/>
      <c r="J198" s="118"/>
      <c r="K198" s="118"/>
    </row>
    <row r="199" spans="1:11" s="233" customFormat="1" ht="12.75">
      <c r="A199" s="146"/>
      <c r="B199" s="241" t="s">
        <v>544</v>
      </c>
      <c r="C199" s="229" t="s">
        <v>1031</v>
      </c>
      <c r="D199" s="54">
        <v>11</v>
      </c>
      <c r="E199" s="54"/>
      <c r="F199" s="228">
        <f>+E199*D199</f>
        <v>0</v>
      </c>
      <c r="G199" s="235"/>
      <c r="H199" s="118"/>
      <c r="I199" s="118"/>
      <c r="J199" s="118"/>
      <c r="K199" s="118"/>
    </row>
    <row r="200" spans="1:11" s="233" customFormat="1" ht="12.75">
      <c r="A200" s="146"/>
      <c r="B200" s="241"/>
      <c r="C200" s="229"/>
      <c r="D200" s="54"/>
      <c r="E200" s="54"/>
      <c r="F200" s="228"/>
      <c r="G200" s="235"/>
      <c r="H200" s="118"/>
      <c r="I200" s="118"/>
      <c r="J200" s="118"/>
      <c r="K200" s="118"/>
    </row>
    <row r="201" spans="1:11" s="233" customFormat="1" ht="12.75">
      <c r="A201" s="146" t="s">
        <v>1100</v>
      </c>
      <c r="B201" s="241" t="s">
        <v>545</v>
      </c>
      <c r="C201" s="229"/>
      <c r="D201" s="54"/>
      <c r="E201" s="54"/>
      <c r="F201" s="228"/>
      <c r="G201" s="235"/>
      <c r="H201" s="118"/>
      <c r="I201" s="118"/>
      <c r="J201" s="118"/>
      <c r="K201" s="118"/>
    </row>
    <row r="202" spans="1:11" s="233" customFormat="1" ht="12.75">
      <c r="A202" s="146"/>
      <c r="B202" s="241" t="s">
        <v>544</v>
      </c>
      <c r="C202" s="229" t="s">
        <v>1031</v>
      </c>
      <c r="D202" s="54">
        <v>11</v>
      </c>
      <c r="E202" s="54"/>
      <c r="F202" s="228">
        <f>+E202*D202</f>
        <v>0</v>
      </c>
      <c r="G202" s="235"/>
      <c r="H202" s="118"/>
      <c r="I202" s="118"/>
      <c r="J202" s="118"/>
      <c r="K202" s="118"/>
    </row>
    <row r="203" spans="1:11" s="233" customFormat="1" ht="12.75">
      <c r="A203" s="232"/>
      <c r="B203" s="239"/>
      <c r="C203" s="234"/>
      <c r="D203" s="235"/>
      <c r="E203" s="54"/>
      <c r="F203" s="228"/>
      <c r="G203" s="235"/>
      <c r="H203" s="118"/>
      <c r="I203" s="118"/>
      <c r="J203" s="118"/>
      <c r="K203" s="118"/>
    </row>
    <row r="204" spans="1:11" s="233" customFormat="1" ht="51">
      <c r="A204" s="146" t="s">
        <v>1105</v>
      </c>
      <c r="B204" s="241" t="s">
        <v>546</v>
      </c>
      <c r="C204" s="229"/>
      <c r="D204" s="54"/>
      <c r="E204" s="54"/>
      <c r="F204" s="228"/>
      <c r="G204" s="235"/>
      <c r="H204" s="118"/>
      <c r="I204" s="118"/>
      <c r="J204" s="118"/>
      <c r="K204" s="118"/>
    </row>
    <row r="205" spans="1:11" s="233" customFormat="1" ht="12.75">
      <c r="A205" s="146"/>
      <c r="B205" s="230" t="s">
        <v>547</v>
      </c>
      <c r="C205" s="229" t="s">
        <v>996</v>
      </c>
      <c r="D205" s="54">
        <v>226</v>
      </c>
      <c r="E205" s="54"/>
      <c r="F205" s="228">
        <f>+E205*D205</f>
        <v>0</v>
      </c>
      <c r="G205" s="235"/>
      <c r="H205" s="118"/>
      <c r="I205" s="118"/>
      <c r="J205" s="118"/>
      <c r="K205" s="118"/>
    </row>
    <row r="206" spans="1:11" s="233" customFormat="1" ht="12.75">
      <c r="A206" s="229"/>
      <c r="B206" s="230" t="s">
        <v>548</v>
      </c>
      <c r="C206" s="229" t="s">
        <v>996</v>
      </c>
      <c r="D206" s="54">
        <v>8</v>
      </c>
      <c r="E206" s="54"/>
      <c r="F206" s="228">
        <f>+E206*D206</f>
        <v>0</v>
      </c>
      <c r="G206" s="235"/>
      <c r="H206" s="118"/>
      <c r="I206" s="118"/>
      <c r="J206" s="118"/>
      <c r="K206" s="118"/>
    </row>
    <row r="207" spans="1:11" s="233" customFormat="1" ht="12.75">
      <c r="A207" s="229"/>
      <c r="B207" s="230" t="s">
        <v>549</v>
      </c>
      <c r="C207" s="229" t="s">
        <v>996</v>
      </c>
      <c r="D207" s="54">
        <v>15</v>
      </c>
      <c r="E207" s="54"/>
      <c r="F207" s="228">
        <f>+E207*D207</f>
        <v>0</v>
      </c>
      <c r="G207" s="235"/>
      <c r="H207" s="118"/>
      <c r="I207" s="118"/>
      <c r="J207" s="118"/>
      <c r="K207" s="118"/>
    </row>
    <row r="208" spans="1:11" s="233" customFormat="1" ht="12.75">
      <c r="A208" s="229"/>
      <c r="B208" s="230" t="s">
        <v>550</v>
      </c>
      <c r="C208" s="229" t="s">
        <v>996</v>
      </c>
      <c r="D208" s="54">
        <v>36</v>
      </c>
      <c r="E208" s="54"/>
      <c r="F208" s="228">
        <f>+E208*D208</f>
        <v>0</v>
      </c>
      <c r="G208" s="235"/>
      <c r="H208" s="118"/>
      <c r="I208" s="118"/>
      <c r="J208" s="118"/>
      <c r="K208" s="118"/>
    </row>
    <row r="209" spans="1:11" s="233" customFormat="1" ht="12.75">
      <c r="A209" s="232"/>
      <c r="B209" s="239"/>
      <c r="C209" s="234"/>
      <c r="D209" s="235"/>
      <c r="E209" s="54"/>
      <c r="F209" s="228"/>
      <c r="G209" s="235"/>
      <c r="H209" s="118"/>
      <c r="I209" s="118"/>
      <c r="J209" s="118"/>
      <c r="K209" s="118"/>
    </row>
    <row r="210" spans="1:11" s="233" customFormat="1" ht="38.25">
      <c r="A210" s="146" t="s">
        <v>1108</v>
      </c>
      <c r="B210" s="230" t="s">
        <v>551</v>
      </c>
      <c r="C210" s="229"/>
      <c r="D210" s="54"/>
      <c r="E210" s="54"/>
      <c r="F210" s="228"/>
      <c r="G210" s="235"/>
      <c r="H210" s="118"/>
      <c r="I210" s="118"/>
      <c r="J210" s="118"/>
      <c r="K210" s="118"/>
    </row>
    <row r="211" spans="1:11" s="233" customFormat="1" ht="12.75">
      <c r="A211" s="146"/>
      <c r="B211" s="230" t="s">
        <v>476</v>
      </c>
      <c r="C211" s="229"/>
      <c r="D211" s="54"/>
      <c r="E211" s="54"/>
      <c r="F211" s="228"/>
      <c r="G211" s="235"/>
      <c r="H211" s="118"/>
      <c r="I211" s="118"/>
      <c r="J211" s="118"/>
      <c r="K211" s="118"/>
    </row>
    <row r="212" spans="1:11" s="233" customFormat="1" ht="12.75">
      <c r="A212" s="146"/>
      <c r="B212" s="230" t="s">
        <v>477</v>
      </c>
      <c r="C212" s="229"/>
      <c r="D212" s="54"/>
      <c r="E212" s="54"/>
      <c r="F212" s="228"/>
      <c r="G212" s="235"/>
      <c r="H212" s="118"/>
      <c r="I212" s="118"/>
      <c r="J212" s="118"/>
      <c r="K212" s="118"/>
    </row>
    <row r="213" spans="1:11" s="233" customFormat="1" ht="12.75">
      <c r="A213" s="146"/>
      <c r="B213" s="230" t="s">
        <v>478</v>
      </c>
      <c r="C213" s="229"/>
      <c r="D213" s="54"/>
      <c r="E213" s="54"/>
      <c r="F213" s="228"/>
      <c r="G213" s="235"/>
      <c r="H213" s="118"/>
      <c r="I213" s="118"/>
      <c r="J213" s="118"/>
      <c r="K213" s="118"/>
    </row>
    <row r="214" spans="1:11" s="233" customFormat="1" ht="12.75">
      <c r="A214" s="146"/>
      <c r="B214" s="241" t="s">
        <v>479</v>
      </c>
      <c r="C214" s="229"/>
      <c r="D214" s="54"/>
      <c r="E214" s="54"/>
      <c r="F214" s="228"/>
      <c r="G214" s="235"/>
      <c r="H214" s="118"/>
      <c r="I214" s="118"/>
      <c r="J214" s="118"/>
      <c r="K214" s="118"/>
    </row>
    <row r="215" spans="1:11" s="233" customFormat="1" ht="12.75">
      <c r="A215" s="146"/>
      <c r="B215" s="241" t="s">
        <v>552</v>
      </c>
      <c r="C215" s="229" t="s">
        <v>996</v>
      </c>
      <c r="D215" s="54">
        <v>226</v>
      </c>
      <c r="E215" s="54"/>
      <c r="F215" s="228">
        <f>+E215*D215</f>
        <v>0</v>
      </c>
      <c r="G215" s="235"/>
      <c r="H215" s="118"/>
      <c r="I215" s="118"/>
      <c r="J215" s="118"/>
      <c r="K215" s="118"/>
    </row>
    <row r="216" spans="1:11" s="233" customFormat="1" ht="12.75">
      <c r="A216" s="146"/>
      <c r="B216" s="241" t="s">
        <v>553</v>
      </c>
      <c r="C216" s="229" t="s">
        <v>996</v>
      </c>
      <c r="D216" s="54">
        <v>8</v>
      </c>
      <c r="E216" s="54"/>
      <c r="F216" s="228">
        <f>+E216*D216</f>
        <v>0</v>
      </c>
      <c r="G216" s="235"/>
      <c r="H216" s="118"/>
      <c r="I216" s="118"/>
      <c r="J216" s="118"/>
      <c r="K216" s="118"/>
    </row>
    <row r="217" spans="1:11" s="233" customFormat="1" ht="12.75">
      <c r="A217" s="146"/>
      <c r="B217" s="241" t="s">
        <v>554</v>
      </c>
      <c r="C217" s="229" t="s">
        <v>996</v>
      </c>
      <c r="D217" s="54">
        <v>15</v>
      </c>
      <c r="E217" s="54"/>
      <c r="F217" s="228">
        <f>+E217*D217</f>
        <v>0</v>
      </c>
      <c r="G217" s="235"/>
      <c r="H217" s="118"/>
      <c r="I217" s="118"/>
      <c r="J217" s="118"/>
      <c r="K217" s="118"/>
    </row>
    <row r="218" spans="1:11" s="233" customFormat="1" ht="12.75">
      <c r="A218" s="146"/>
      <c r="B218" s="241" t="s">
        <v>555</v>
      </c>
      <c r="C218" s="229" t="s">
        <v>996</v>
      </c>
      <c r="D218" s="54">
        <v>36</v>
      </c>
      <c r="E218" s="54"/>
      <c r="F218" s="228">
        <f>+E218*D218</f>
        <v>0</v>
      </c>
      <c r="G218" s="235"/>
      <c r="H218" s="118"/>
      <c r="I218" s="118"/>
      <c r="J218" s="118"/>
      <c r="K218" s="118"/>
    </row>
    <row r="219" spans="1:11" s="233" customFormat="1" ht="12.75">
      <c r="A219" s="232"/>
      <c r="B219" s="239"/>
      <c r="C219" s="234"/>
      <c r="D219" s="235"/>
      <c r="E219" s="54"/>
      <c r="F219" s="228"/>
      <c r="G219" s="235"/>
      <c r="H219" s="118"/>
      <c r="I219" s="118"/>
      <c r="J219" s="118"/>
      <c r="K219" s="118"/>
    </row>
    <row r="220" spans="1:11" s="233" customFormat="1" ht="25.5">
      <c r="A220" s="146" t="s">
        <v>1110</v>
      </c>
      <c r="B220" s="230" t="s">
        <v>502</v>
      </c>
      <c r="C220" s="224" t="s">
        <v>340</v>
      </c>
      <c r="D220" s="242">
        <v>0.05</v>
      </c>
      <c r="E220" s="54"/>
      <c r="F220" s="260">
        <f>+SUM(F180:F218)*D220</f>
        <v>0</v>
      </c>
      <c r="G220" s="235"/>
      <c r="H220" s="118"/>
      <c r="I220" s="118"/>
      <c r="J220" s="118"/>
      <c r="K220" s="118"/>
    </row>
    <row r="221" spans="1:11" s="233" customFormat="1" ht="12.75">
      <c r="A221" s="146"/>
      <c r="B221" s="230"/>
      <c r="C221" s="224"/>
      <c r="D221" s="242"/>
      <c r="E221" s="54"/>
      <c r="F221" s="228"/>
      <c r="G221" s="235"/>
      <c r="H221" s="118"/>
      <c r="I221" s="118"/>
      <c r="J221" s="118"/>
      <c r="K221" s="118"/>
    </row>
    <row r="222" spans="1:11" s="233" customFormat="1" ht="12.75">
      <c r="A222" s="146" t="s">
        <v>1112</v>
      </c>
      <c r="B222" s="230" t="s">
        <v>487</v>
      </c>
      <c r="C222" s="224" t="s">
        <v>340</v>
      </c>
      <c r="D222" s="242">
        <v>0.03</v>
      </c>
      <c r="E222" s="54"/>
      <c r="F222" s="260">
        <f>+SUM(F180:F218)*D222</f>
        <v>0</v>
      </c>
      <c r="G222" s="235"/>
      <c r="H222" s="118"/>
      <c r="I222" s="118"/>
      <c r="J222" s="118"/>
      <c r="K222" s="118"/>
    </row>
    <row r="223" spans="1:11" s="233" customFormat="1" ht="12.75">
      <c r="A223" s="146"/>
      <c r="B223" s="230"/>
      <c r="C223" s="224"/>
      <c r="D223" s="118"/>
      <c r="E223" s="54"/>
      <c r="F223" s="228"/>
      <c r="G223" s="235"/>
      <c r="H223" s="118"/>
      <c r="I223" s="118"/>
      <c r="J223" s="118"/>
      <c r="K223" s="118"/>
    </row>
    <row r="224" spans="1:11" s="233" customFormat="1" ht="12.75">
      <c r="A224" s="146" t="s">
        <v>1115</v>
      </c>
      <c r="B224" s="230" t="s">
        <v>488</v>
      </c>
      <c r="C224" s="224" t="s">
        <v>340</v>
      </c>
      <c r="D224" s="242">
        <v>0.1</v>
      </c>
      <c r="E224" s="54"/>
      <c r="F224" s="260">
        <f>+SUM(F180:F218)*D224</f>
        <v>0</v>
      </c>
      <c r="G224" s="235"/>
      <c r="H224" s="118"/>
      <c r="I224" s="118"/>
      <c r="J224" s="118"/>
      <c r="K224" s="118"/>
    </row>
    <row r="225" spans="1:11" s="233" customFormat="1" ht="12.75">
      <c r="A225" s="146" t="s">
        <v>556</v>
      </c>
      <c r="B225" s="230"/>
      <c r="C225" s="224"/>
      <c r="D225" s="242"/>
      <c r="E225" s="54"/>
      <c r="F225" s="228"/>
      <c r="G225" s="235"/>
      <c r="H225" s="118"/>
      <c r="I225" s="118"/>
      <c r="J225" s="118"/>
      <c r="K225" s="118"/>
    </row>
    <row r="226" spans="1:11" s="233" customFormat="1" ht="12.75">
      <c r="A226" s="146"/>
      <c r="B226" s="230" t="s">
        <v>557</v>
      </c>
      <c r="C226" s="224"/>
      <c r="D226" s="242"/>
      <c r="E226" s="54"/>
      <c r="F226" s="261">
        <f>SUM(F179:F224)</f>
        <v>0</v>
      </c>
      <c r="G226" s="235"/>
      <c r="H226" s="118"/>
      <c r="I226" s="118"/>
      <c r="J226" s="118"/>
      <c r="K226" s="118"/>
    </row>
    <row r="227" spans="1:11" s="233" customFormat="1" ht="12.75">
      <c r="A227" s="232"/>
      <c r="B227" s="239"/>
      <c r="C227" s="234"/>
      <c r="D227" s="235"/>
      <c r="E227" s="54"/>
      <c r="F227" s="228"/>
      <c r="G227" s="235"/>
      <c r="H227" s="118"/>
      <c r="I227" s="118"/>
      <c r="J227" s="118"/>
      <c r="K227" s="118"/>
    </row>
    <row r="228" spans="1:11" s="233" customFormat="1" ht="15">
      <c r="A228" s="264" t="s">
        <v>1105</v>
      </c>
      <c r="B228" s="265" t="s">
        <v>558</v>
      </c>
      <c r="C228" s="234"/>
      <c r="D228" s="235"/>
      <c r="E228" s="54"/>
      <c r="F228" s="228"/>
      <c r="G228" s="235"/>
      <c r="H228" s="118"/>
      <c r="I228" s="118"/>
      <c r="J228" s="118"/>
      <c r="K228" s="118"/>
    </row>
    <row r="229" spans="1:11" s="233" customFormat="1" ht="12.75">
      <c r="A229" s="232"/>
      <c r="B229" s="239"/>
      <c r="C229" s="234"/>
      <c r="D229" s="235"/>
      <c r="E229" s="54"/>
      <c r="F229" s="228"/>
      <c r="G229" s="235"/>
      <c r="H229" s="118"/>
      <c r="I229" s="118"/>
      <c r="J229" s="118"/>
      <c r="K229" s="118"/>
    </row>
    <row r="230" spans="1:11" s="233" customFormat="1" ht="38.25">
      <c r="A230" s="146" t="s">
        <v>1082</v>
      </c>
      <c r="B230" s="230" t="s">
        <v>559</v>
      </c>
      <c r="C230" s="224"/>
      <c r="D230" s="118"/>
      <c r="E230" s="54"/>
      <c r="F230" s="228"/>
      <c r="G230" s="235"/>
      <c r="H230" s="118"/>
      <c r="I230" s="118"/>
      <c r="J230" s="118"/>
      <c r="K230" s="118"/>
    </row>
    <row r="231" spans="1:11" s="233" customFormat="1" ht="38.25">
      <c r="A231" s="146"/>
      <c r="B231" s="230" t="s">
        <v>560</v>
      </c>
      <c r="C231" s="224"/>
      <c r="D231" s="118"/>
      <c r="E231" s="54"/>
      <c r="F231" s="228"/>
      <c r="G231" s="235"/>
      <c r="H231" s="118"/>
      <c r="I231" s="118"/>
      <c r="J231" s="118"/>
      <c r="K231" s="118"/>
    </row>
    <row r="232" spans="1:11" s="233" customFormat="1" ht="12.75">
      <c r="A232" s="146"/>
      <c r="B232" s="230" t="s">
        <v>561</v>
      </c>
      <c r="C232" s="224" t="s">
        <v>430</v>
      </c>
      <c r="D232" s="118">
        <v>1</v>
      </c>
      <c r="E232" s="54"/>
      <c r="F232" s="228">
        <f>+E232*D232</f>
        <v>0</v>
      </c>
      <c r="G232" s="235"/>
      <c r="H232" s="118"/>
      <c r="I232" s="118"/>
      <c r="J232" s="118"/>
      <c r="K232" s="118"/>
    </row>
    <row r="233" spans="1:11" s="233" customFormat="1" ht="12.75">
      <c r="A233" s="146"/>
      <c r="B233" s="230"/>
      <c r="C233" s="224"/>
      <c r="D233" s="118"/>
      <c r="E233" s="54"/>
      <c r="F233" s="228"/>
      <c r="G233" s="235"/>
      <c r="H233" s="118"/>
      <c r="I233" s="118"/>
      <c r="J233" s="118"/>
      <c r="K233" s="118"/>
    </row>
    <row r="234" spans="1:11" s="233" customFormat="1" ht="25.5">
      <c r="A234" s="146" t="s">
        <v>1095</v>
      </c>
      <c r="B234" s="230" t="s">
        <v>562</v>
      </c>
      <c r="C234" s="224"/>
      <c r="D234" s="118"/>
      <c r="E234" s="54"/>
      <c r="F234" s="228"/>
      <c r="G234" s="235"/>
      <c r="H234" s="118"/>
      <c r="I234" s="118"/>
      <c r="J234" s="118"/>
      <c r="K234" s="118"/>
    </row>
    <row r="235" spans="1:11" s="233" customFormat="1" ht="12.75">
      <c r="A235" s="146"/>
      <c r="B235" s="230" t="s">
        <v>563</v>
      </c>
      <c r="C235" s="56"/>
      <c r="D235" s="56"/>
      <c r="E235" s="54"/>
      <c r="F235" s="228"/>
      <c r="G235" s="235"/>
      <c r="H235" s="118"/>
      <c r="I235" s="118"/>
      <c r="J235" s="118"/>
      <c r="K235" s="118"/>
    </row>
    <row r="236" spans="1:11" s="233" customFormat="1" ht="12.75">
      <c r="A236" s="146"/>
      <c r="B236" s="230" t="s">
        <v>564</v>
      </c>
      <c r="C236" s="224" t="s">
        <v>430</v>
      </c>
      <c r="D236" s="118">
        <v>1</v>
      </c>
      <c r="E236" s="54"/>
      <c r="F236" s="228">
        <f>+E236*D236</f>
        <v>0</v>
      </c>
      <c r="G236" s="235"/>
      <c r="H236" s="118"/>
      <c r="I236" s="118"/>
      <c r="J236" s="118"/>
      <c r="K236" s="118"/>
    </row>
    <row r="237" spans="1:11" s="233" customFormat="1" ht="12.75">
      <c r="A237" s="232"/>
      <c r="B237" s="239"/>
      <c r="C237" s="234"/>
      <c r="D237" s="235"/>
      <c r="E237" s="54"/>
      <c r="F237" s="228"/>
      <c r="G237" s="235"/>
      <c r="H237" s="118"/>
      <c r="I237" s="118"/>
      <c r="J237" s="118"/>
      <c r="K237" s="118"/>
    </row>
    <row r="238" spans="1:11" s="233" customFormat="1" ht="51">
      <c r="A238" s="146" t="s">
        <v>1097</v>
      </c>
      <c r="B238" s="230" t="s">
        <v>565</v>
      </c>
      <c r="C238" s="224"/>
      <c r="D238" s="118"/>
      <c r="E238" s="54"/>
      <c r="F238" s="228"/>
      <c r="G238" s="235"/>
      <c r="H238" s="118"/>
      <c r="I238" s="118"/>
      <c r="J238" s="118"/>
      <c r="K238" s="118"/>
    </row>
    <row r="239" spans="1:11" s="233" customFormat="1" ht="12.75">
      <c r="A239" s="146"/>
      <c r="B239" s="230" t="s">
        <v>564</v>
      </c>
      <c r="C239" s="224" t="s">
        <v>430</v>
      </c>
      <c r="D239" s="118">
        <v>1</v>
      </c>
      <c r="E239" s="54"/>
      <c r="F239" s="228">
        <f>+E239*D239</f>
        <v>0</v>
      </c>
      <c r="G239" s="235"/>
      <c r="H239" s="118"/>
      <c r="I239" s="118"/>
      <c r="J239" s="118"/>
      <c r="K239" s="118"/>
    </row>
    <row r="240" spans="1:11" s="233" customFormat="1" ht="12.75">
      <c r="A240" s="232"/>
      <c r="B240" s="239"/>
      <c r="C240" s="234"/>
      <c r="D240" s="235"/>
      <c r="E240" s="54"/>
      <c r="F240" s="228"/>
      <c r="G240" s="235"/>
      <c r="H240" s="118"/>
      <c r="I240" s="118"/>
      <c r="J240" s="118"/>
      <c r="K240" s="118"/>
    </row>
    <row r="241" spans="1:11" s="233" customFormat="1" ht="25.5">
      <c r="A241" s="146" t="s">
        <v>1100</v>
      </c>
      <c r="B241" s="230" t="s">
        <v>566</v>
      </c>
      <c r="C241" s="224"/>
      <c r="D241" s="118"/>
      <c r="E241" s="54"/>
      <c r="F241" s="228"/>
      <c r="G241" s="235"/>
      <c r="H241" s="118"/>
      <c r="I241" s="118"/>
      <c r="J241" s="118"/>
      <c r="K241" s="118"/>
    </row>
    <row r="242" spans="1:11" s="233" customFormat="1" ht="12.75">
      <c r="A242" s="146"/>
      <c r="B242" s="230" t="s">
        <v>567</v>
      </c>
      <c r="C242" s="224" t="s">
        <v>430</v>
      </c>
      <c r="D242" s="118">
        <v>1</v>
      </c>
      <c r="E242" s="54"/>
      <c r="F242" s="228">
        <f>+E242*D242</f>
        <v>0</v>
      </c>
      <c r="G242" s="235"/>
      <c r="H242" s="118"/>
      <c r="I242" s="118"/>
      <c r="J242" s="118"/>
      <c r="K242" s="118"/>
    </row>
    <row r="243" spans="1:11" s="233" customFormat="1" ht="12.75">
      <c r="A243" s="232"/>
      <c r="B243" s="239"/>
      <c r="C243" s="234"/>
      <c r="D243" s="235"/>
      <c r="E243" s="54"/>
      <c r="F243" s="228"/>
      <c r="G243" s="235"/>
      <c r="H243" s="118"/>
      <c r="I243" s="118"/>
      <c r="J243" s="118"/>
      <c r="K243" s="118"/>
    </row>
    <row r="244" spans="1:11" s="233" customFormat="1" ht="25.5">
      <c r="A244" s="146" t="s">
        <v>1105</v>
      </c>
      <c r="B244" s="230" t="s">
        <v>568</v>
      </c>
      <c r="C244" s="118"/>
      <c r="D244" s="229"/>
      <c r="E244" s="54"/>
      <c r="F244" s="228"/>
      <c r="G244" s="235"/>
      <c r="H244" s="118"/>
      <c r="I244" s="118"/>
      <c r="J244" s="118"/>
      <c r="K244" s="118"/>
    </row>
    <row r="245" spans="1:11" s="233" customFormat="1" ht="12.75">
      <c r="A245" s="146"/>
      <c r="B245" s="268" t="s">
        <v>569</v>
      </c>
      <c r="C245" s="224" t="s">
        <v>430</v>
      </c>
      <c r="D245" s="118">
        <v>1</v>
      </c>
      <c r="E245" s="54"/>
      <c r="F245" s="228">
        <f>+E245*D245</f>
        <v>0</v>
      </c>
      <c r="G245" s="235"/>
      <c r="H245" s="118"/>
      <c r="I245" s="118"/>
      <c r="J245" s="118"/>
      <c r="K245" s="118"/>
    </row>
    <row r="246" spans="1:11" s="233" customFormat="1" ht="12.75">
      <c r="A246" s="232"/>
      <c r="B246" s="239"/>
      <c r="C246" s="234"/>
      <c r="D246" s="235"/>
      <c r="E246" s="54"/>
      <c r="F246" s="228"/>
      <c r="G246" s="235"/>
      <c r="H246" s="118"/>
      <c r="I246" s="118"/>
      <c r="J246" s="118"/>
      <c r="K246" s="118"/>
    </row>
    <row r="247" spans="1:11" s="233" customFormat="1" ht="51">
      <c r="A247" s="146" t="s">
        <v>1108</v>
      </c>
      <c r="B247" s="230" t="s">
        <v>570</v>
      </c>
      <c r="C247" s="118"/>
      <c r="D247" s="229"/>
      <c r="E247" s="54"/>
      <c r="F247" s="228"/>
      <c r="G247" s="235"/>
      <c r="H247" s="118"/>
      <c r="I247" s="118"/>
      <c r="J247" s="118"/>
      <c r="K247" s="118"/>
    </row>
    <row r="248" spans="1:11" s="233" customFormat="1" ht="12.75">
      <c r="A248" s="146"/>
      <c r="B248" s="268" t="s">
        <v>569</v>
      </c>
      <c r="C248" s="224" t="s">
        <v>430</v>
      </c>
      <c r="D248" s="118">
        <v>1</v>
      </c>
      <c r="E248" s="54"/>
      <c r="F248" s="228">
        <f>+E248*D248</f>
        <v>0</v>
      </c>
      <c r="G248" s="235"/>
      <c r="H248" s="118"/>
      <c r="I248" s="118"/>
      <c r="J248" s="118"/>
      <c r="K248" s="118"/>
    </row>
    <row r="249" spans="1:11" s="233" customFormat="1" ht="12.75">
      <c r="A249" s="232"/>
      <c r="B249" s="268"/>
      <c r="C249" s="234"/>
      <c r="D249" s="235"/>
      <c r="E249" s="54"/>
      <c r="F249" s="228"/>
      <c r="G249" s="235"/>
      <c r="H249" s="118"/>
      <c r="I249" s="118"/>
      <c r="J249" s="118"/>
      <c r="K249" s="118"/>
    </row>
    <row r="250" spans="1:11" s="233" customFormat="1" ht="25.5">
      <c r="A250" s="146" t="s">
        <v>1110</v>
      </c>
      <c r="B250" s="230" t="s">
        <v>571</v>
      </c>
      <c r="C250" s="118"/>
      <c r="D250" s="229"/>
      <c r="E250" s="54"/>
      <c r="F250" s="228"/>
      <c r="G250" s="235"/>
      <c r="H250" s="118"/>
      <c r="I250" s="118"/>
      <c r="J250" s="118"/>
      <c r="K250" s="118"/>
    </row>
    <row r="251" spans="1:11" s="233" customFormat="1" ht="12.75">
      <c r="A251" s="146"/>
      <c r="B251" s="230" t="s">
        <v>572</v>
      </c>
      <c r="C251" s="118"/>
      <c r="D251" s="146"/>
      <c r="E251" s="54"/>
      <c r="F251" s="228"/>
      <c r="G251" s="235"/>
      <c r="H251" s="118"/>
      <c r="I251" s="118"/>
      <c r="J251" s="118"/>
      <c r="K251" s="118"/>
    </row>
    <row r="252" spans="1:11" s="233" customFormat="1" ht="12.75">
      <c r="A252" s="146"/>
      <c r="B252" s="230" t="s">
        <v>573</v>
      </c>
      <c r="C252" s="118"/>
      <c r="D252" s="146"/>
      <c r="E252" s="54"/>
      <c r="F252" s="228"/>
      <c r="G252" s="235"/>
      <c r="H252" s="118"/>
      <c r="I252" s="118"/>
      <c r="J252" s="118"/>
      <c r="K252" s="118"/>
    </row>
    <row r="253" spans="1:11" s="233" customFormat="1" ht="12.75">
      <c r="A253" s="146"/>
      <c r="B253" s="230" t="s">
        <v>574</v>
      </c>
      <c r="C253" s="118"/>
      <c r="D253" s="146"/>
      <c r="E253" s="54"/>
      <c r="F253" s="228"/>
      <c r="G253" s="235"/>
      <c r="H253" s="118"/>
      <c r="I253" s="118"/>
      <c r="J253" s="118"/>
      <c r="K253" s="118"/>
    </row>
    <row r="254" spans="1:11" s="233" customFormat="1" ht="12.75">
      <c r="A254" s="146"/>
      <c r="B254" s="230" t="s">
        <v>575</v>
      </c>
      <c r="C254" s="229" t="s">
        <v>1031</v>
      </c>
      <c r="D254" s="118">
        <v>1</v>
      </c>
      <c r="E254" s="54"/>
      <c r="F254" s="228">
        <f>+E254*D254</f>
        <v>0</v>
      </c>
      <c r="G254" s="235"/>
      <c r="H254" s="118"/>
      <c r="I254" s="118"/>
      <c r="J254" s="118"/>
      <c r="K254" s="118"/>
    </row>
    <row r="255" spans="1:11" s="233" customFormat="1" ht="12.75">
      <c r="A255" s="232"/>
      <c r="B255" s="239"/>
      <c r="C255" s="234"/>
      <c r="D255" s="235"/>
      <c r="E255" s="54"/>
      <c r="F255" s="228"/>
      <c r="G255" s="235"/>
      <c r="H255" s="118"/>
      <c r="I255" s="118"/>
      <c r="J255" s="118"/>
      <c r="K255" s="118"/>
    </row>
    <row r="256" spans="1:11" s="233" customFormat="1" ht="38.25">
      <c r="A256" s="146" t="s">
        <v>1112</v>
      </c>
      <c r="B256" s="230" t="s">
        <v>576</v>
      </c>
      <c r="C256" s="230"/>
      <c r="D256" s="229"/>
      <c r="E256" s="54"/>
      <c r="F256" s="228"/>
      <c r="G256" s="235"/>
      <c r="H256" s="118"/>
      <c r="I256" s="118"/>
      <c r="J256" s="118"/>
      <c r="K256" s="118"/>
    </row>
    <row r="257" spans="1:11" s="233" customFormat="1" ht="12.75">
      <c r="A257" s="146"/>
      <c r="B257" s="230" t="s">
        <v>577</v>
      </c>
      <c r="C257" s="230"/>
      <c r="D257" s="229"/>
      <c r="E257" s="54"/>
      <c r="F257" s="228"/>
      <c r="G257" s="235"/>
      <c r="H257" s="118"/>
      <c r="I257" s="118"/>
      <c r="J257" s="118"/>
      <c r="K257" s="118"/>
    </row>
    <row r="258" spans="1:11" s="233" customFormat="1" ht="12.75">
      <c r="A258" s="146"/>
      <c r="B258" s="230" t="s">
        <v>578</v>
      </c>
      <c r="C258" s="230"/>
      <c r="D258" s="229"/>
      <c r="E258" s="54"/>
      <c r="F258" s="228"/>
      <c r="G258" s="235"/>
      <c r="H258" s="118"/>
      <c r="I258" s="118"/>
      <c r="J258" s="118"/>
      <c r="K258" s="118"/>
    </row>
    <row r="259" spans="1:11" s="233" customFormat="1" ht="12.75">
      <c r="A259" s="146"/>
      <c r="B259" s="230" t="s">
        <v>574</v>
      </c>
      <c r="C259" s="230"/>
      <c r="D259" s="229"/>
      <c r="E259" s="54"/>
      <c r="F259" s="228"/>
      <c r="G259" s="235"/>
      <c r="H259" s="118"/>
      <c r="I259" s="118"/>
      <c r="J259" s="118"/>
      <c r="K259" s="118"/>
    </row>
    <row r="260" spans="1:11" s="233" customFormat="1" ht="12.75">
      <c r="A260" s="146"/>
      <c r="B260" s="230" t="s">
        <v>579</v>
      </c>
      <c r="C260" s="229" t="s">
        <v>1031</v>
      </c>
      <c r="D260" s="118">
        <v>1</v>
      </c>
      <c r="E260" s="54"/>
      <c r="F260" s="228">
        <f>+E260*D260</f>
        <v>0</v>
      </c>
      <c r="G260" s="235"/>
      <c r="H260" s="118"/>
      <c r="I260" s="118"/>
      <c r="J260" s="118"/>
      <c r="K260" s="118"/>
    </row>
    <row r="261" spans="1:11" s="233" customFormat="1" ht="12.75">
      <c r="A261" s="232"/>
      <c r="B261" s="239"/>
      <c r="C261" s="234"/>
      <c r="D261" s="235"/>
      <c r="E261" s="54"/>
      <c r="F261" s="228"/>
      <c r="G261" s="235"/>
      <c r="H261" s="118"/>
      <c r="I261" s="118"/>
      <c r="J261" s="118"/>
      <c r="K261" s="118"/>
    </row>
    <row r="262" spans="1:11" s="233" customFormat="1" ht="38.25">
      <c r="A262" s="146" t="s">
        <v>1115</v>
      </c>
      <c r="B262" s="230" t="s">
        <v>580</v>
      </c>
      <c r="C262" s="230"/>
      <c r="D262" s="229"/>
      <c r="E262" s="54"/>
      <c r="F262" s="228"/>
      <c r="G262" s="235"/>
      <c r="H262" s="118"/>
      <c r="I262" s="118"/>
      <c r="J262" s="118"/>
      <c r="K262" s="118"/>
    </row>
    <row r="263" spans="1:11" s="233" customFormat="1" ht="12.75">
      <c r="A263" s="146"/>
      <c r="B263" s="230" t="s">
        <v>581</v>
      </c>
      <c r="C263" s="230"/>
      <c r="D263" s="229"/>
      <c r="E263" s="54"/>
      <c r="F263" s="228"/>
      <c r="G263" s="235"/>
      <c r="H263" s="118"/>
      <c r="I263" s="118"/>
      <c r="J263" s="118"/>
      <c r="K263" s="118"/>
    </row>
    <row r="264" spans="1:11" s="233" customFormat="1" ht="12.75">
      <c r="A264" s="146"/>
      <c r="B264" s="230" t="s">
        <v>582</v>
      </c>
      <c r="C264" s="230"/>
      <c r="D264" s="229"/>
      <c r="E264" s="54"/>
      <c r="F264" s="228"/>
      <c r="G264" s="235"/>
      <c r="H264" s="118"/>
      <c r="I264" s="118"/>
      <c r="J264" s="118"/>
      <c r="K264" s="118"/>
    </row>
    <row r="265" spans="1:11" s="233" customFormat="1" ht="12.75">
      <c r="A265" s="146"/>
      <c r="B265" s="230" t="s">
        <v>574</v>
      </c>
      <c r="C265" s="230"/>
      <c r="D265" s="229"/>
      <c r="E265" s="54"/>
      <c r="F265" s="228"/>
      <c r="G265" s="235"/>
      <c r="H265" s="118"/>
      <c r="I265" s="118"/>
      <c r="J265" s="118"/>
      <c r="K265" s="118"/>
    </row>
    <row r="266" spans="1:11" s="233" customFormat="1" ht="12.75">
      <c r="A266" s="146"/>
      <c r="B266" s="230" t="s">
        <v>579</v>
      </c>
      <c r="C266" s="229" t="s">
        <v>1031</v>
      </c>
      <c r="D266" s="118">
        <v>1</v>
      </c>
      <c r="E266" s="54"/>
      <c r="F266" s="228">
        <f>+E266*D266</f>
        <v>0</v>
      </c>
      <c r="G266" s="235"/>
      <c r="H266" s="118"/>
      <c r="I266" s="118"/>
      <c r="J266" s="118"/>
      <c r="K266" s="118"/>
    </row>
    <row r="267" spans="1:11" s="233" customFormat="1" ht="12.75">
      <c r="A267" s="232"/>
      <c r="B267" s="239"/>
      <c r="C267" s="234"/>
      <c r="D267" s="235"/>
      <c r="E267" s="54"/>
      <c r="F267" s="228"/>
      <c r="G267" s="235"/>
      <c r="H267" s="118"/>
      <c r="I267" s="118"/>
      <c r="J267" s="118"/>
      <c r="K267" s="118"/>
    </row>
    <row r="268" spans="1:11" s="233" customFormat="1" ht="38.25">
      <c r="A268" s="146" t="s">
        <v>1118</v>
      </c>
      <c r="B268" s="230" t="s">
        <v>583</v>
      </c>
      <c r="C268" s="230"/>
      <c r="D268" s="229"/>
      <c r="E268" s="54"/>
      <c r="F268" s="228"/>
      <c r="G268" s="235"/>
      <c r="H268" s="118"/>
      <c r="I268" s="118"/>
      <c r="J268" s="118"/>
      <c r="K268" s="118"/>
    </row>
    <row r="269" spans="1:11" s="233" customFormat="1" ht="12.75">
      <c r="A269" s="146"/>
      <c r="B269" s="230" t="s">
        <v>584</v>
      </c>
      <c r="C269" s="230"/>
      <c r="D269" s="229"/>
      <c r="E269" s="54"/>
      <c r="F269" s="228"/>
      <c r="G269" s="235"/>
      <c r="H269" s="118"/>
      <c r="I269" s="118"/>
      <c r="J269" s="118"/>
      <c r="K269" s="118"/>
    </row>
    <row r="270" spans="1:11" s="233" customFormat="1" ht="12.75">
      <c r="A270" s="146"/>
      <c r="B270" s="230" t="s">
        <v>582</v>
      </c>
      <c r="C270" s="230"/>
      <c r="D270" s="229"/>
      <c r="E270" s="54"/>
      <c r="F270" s="228"/>
      <c r="G270" s="235"/>
      <c r="H270" s="118"/>
      <c r="I270" s="118"/>
      <c r="J270" s="118"/>
      <c r="K270" s="118"/>
    </row>
    <row r="271" spans="1:11" s="233" customFormat="1" ht="12.75">
      <c r="A271" s="146"/>
      <c r="B271" s="230" t="s">
        <v>574</v>
      </c>
      <c r="C271" s="230"/>
      <c r="D271" s="229"/>
      <c r="E271" s="54"/>
      <c r="F271" s="228"/>
      <c r="G271" s="235"/>
      <c r="H271" s="118"/>
      <c r="I271" s="118"/>
      <c r="J271" s="118"/>
      <c r="K271" s="118"/>
    </row>
    <row r="272" spans="1:11" s="233" customFormat="1" ht="12.75">
      <c r="A272" s="146"/>
      <c r="B272" s="230" t="s">
        <v>579</v>
      </c>
      <c r="C272" s="229" t="s">
        <v>1031</v>
      </c>
      <c r="D272" s="118">
        <v>1</v>
      </c>
      <c r="E272" s="54"/>
      <c r="F272" s="228">
        <f>+E272*D272</f>
        <v>0</v>
      </c>
      <c r="G272" s="235"/>
      <c r="H272" s="118"/>
      <c r="I272" s="118"/>
      <c r="J272" s="118"/>
      <c r="K272" s="118"/>
    </row>
    <row r="273" spans="1:11" s="233" customFormat="1" ht="12.75">
      <c r="A273" s="232"/>
      <c r="B273" s="239"/>
      <c r="C273" s="234"/>
      <c r="D273" s="235"/>
      <c r="E273" s="54"/>
      <c r="F273" s="228"/>
      <c r="G273" s="235"/>
      <c r="H273" s="118"/>
      <c r="I273" s="118"/>
      <c r="J273" s="118"/>
      <c r="K273" s="118"/>
    </row>
    <row r="274" spans="1:11" s="233" customFormat="1" ht="38.25">
      <c r="A274" s="146" t="s">
        <v>1126</v>
      </c>
      <c r="B274" s="230" t="s">
        <v>585</v>
      </c>
      <c r="C274" s="230"/>
      <c r="D274" s="229"/>
      <c r="E274" s="54"/>
      <c r="F274" s="228"/>
      <c r="G274" s="235"/>
      <c r="H274" s="118"/>
      <c r="I274" s="118"/>
      <c r="J274" s="118"/>
      <c r="K274" s="118"/>
    </row>
    <row r="275" spans="1:11" s="233" customFormat="1" ht="12.75">
      <c r="A275" s="146"/>
      <c r="B275" s="230" t="s">
        <v>586</v>
      </c>
      <c r="C275" s="230"/>
      <c r="D275" s="229"/>
      <c r="E275" s="54"/>
      <c r="F275" s="228"/>
      <c r="G275" s="235"/>
      <c r="H275" s="118"/>
      <c r="I275" s="118"/>
      <c r="J275" s="118"/>
      <c r="K275" s="118"/>
    </row>
    <row r="276" spans="1:11" s="233" customFormat="1" ht="12.75">
      <c r="A276" s="146"/>
      <c r="B276" s="230" t="s">
        <v>573</v>
      </c>
      <c r="C276" s="230"/>
      <c r="D276" s="229"/>
      <c r="E276" s="54"/>
      <c r="F276" s="228"/>
      <c r="G276" s="235"/>
      <c r="H276" s="118"/>
      <c r="I276" s="118"/>
      <c r="J276" s="118"/>
      <c r="K276" s="118"/>
    </row>
    <row r="277" spans="1:11" s="233" customFormat="1" ht="12.75">
      <c r="A277" s="146"/>
      <c r="B277" s="230" t="s">
        <v>574</v>
      </c>
      <c r="C277" s="230"/>
      <c r="D277" s="229"/>
      <c r="E277" s="54"/>
      <c r="F277" s="228"/>
      <c r="G277" s="235"/>
      <c r="H277" s="118"/>
      <c r="I277" s="118"/>
      <c r="J277" s="118"/>
      <c r="K277" s="118"/>
    </row>
    <row r="278" spans="1:11" s="233" customFormat="1" ht="12.75">
      <c r="A278" s="146"/>
      <c r="B278" s="230" t="s">
        <v>579</v>
      </c>
      <c r="C278" s="229" t="s">
        <v>1031</v>
      </c>
      <c r="D278" s="118">
        <v>1</v>
      </c>
      <c r="E278" s="54"/>
      <c r="F278" s="228">
        <f>+E278*D278</f>
        <v>0</v>
      </c>
      <c r="G278" s="235"/>
      <c r="H278" s="118"/>
      <c r="I278" s="118"/>
      <c r="J278" s="118"/>
      <c r="K278" s="118"/>
    </row>
    <row r="279" spans="1:11" s="233" customFormat="1" ht="12.75">
      <c r="A279" s="232"/>
      <c r="B279" s="239"/>
      <c r="C279" s="234"/>
      <c r="D279" s="235"/>
      <c r="E279" s="54"/>
      <c r="F279" s="228"/>
      <c r="G279" s="235"/>
      <c r="H279" s="118"/>
      <c r="I279" s="118"/>
      <c r="J279" s="118"/>
      <c r="K279" s="118"/>
    </row>
    <row r="280" spans="1:11" s="233" customFormat="1" ht="51">
      <c r="A280" s="146" t="s">
        <v>1128</v>
      </c>
      <c r="B280" s="241" t="s">
        <v>587</v>
      </c>
      <c r="C280" s="230"/>
      <c r="D280" s="229"/>
      <c r="E280" s="54"/>
      <c r="F280" s="228"/>
      <c r="G280" s="235"/>
      <c r="H280" s="118"/>
      <c r="I280" s="118"/>
      <c r="J280" s="118"/>
      <c r="K280" s="118"/>
    </row>
    <row r="281" spans="1:11" s="233" customFormat="1" ht="12.75">
      <c r="A281" s="146"/>
      <c r="B281" s="241" t="s">
        <v>588</v>
      </c>
      <c r="C281" s="230"/>
      <c r="D281" s="229"/>
      <c r="E281" s="54"/>
      <c r="F281" s="228"/>
      <c r="G281" s="235"/>
      <c r="H281" s="118"/>
      <c r="I281" s="118"/>
      <c r="J281" s="118"/>
      <c r="K281" s="118"/>
    </row>
    <row r="282" spans="1:11" s="233" customFormat="1" ht="12.75">
      <c r="A282" s="146"/>
      <c r="B282" s="241" t="s">
        <v>589</v>
      </c>
      <c r="C282" s="229" t="s">
        <v>1031</v>
      </c>
      <c r="D282" s="118">
        <v>1</v>
      </c>
      <c r="E282" s="54"/>
      <c r="F282" s="228">
        <f>+E282*D282</f>
        <v>0</v>
      </c>
      <c r="G282" s="235"/>
      <c r="H282" s="118"/>
      <c r="I282" s="118"/>
      <c r="J282" s="118"/>
      <c r="K282" s="118"/>
    </row>
    <row r="283" spans="1:11" s="233" customFormat="1" ht="12.75">
      <c r="A283" s="232"/>
      <c r="B283" s="239"/>
      <c r="C283" s="234"/>
      <c r="D283" s="235"/>
      <c r="E283" s="54"/>
      <c r="F283" s="228"/>
      <c r="G283" s="235"/>
      <c r="H283" s="118"/>
      <c r="I283" s="118"/>
      <c r="J283" s="118"/>
      <c r="K283" s="118"/>
    </row>
    <row r="284" spans="1:11" s="233" customFormat="1" ht="51">
      <c r="A284" s="146" t="s">
        <v>1132</v>
      </c>
      <c r="B284" s="241" t="s">
        <v>590</v>
      </c>
      <c r="C284" s="230"/>
      <c r="D284" s="229"/>
      <c r="E284" s="54"/>
      <c r="F284" s="228"/>
      <c r="G284" s="235"/>
      <c r="H284" s="118"/>
      <c r="I284" s="118"/>
      <c r="J284" s="118"/>
      <c r="K284" s="118"/>
    </row>
    <row r="285" spans="1:11" s="233" customFormat="1" ht="12.75">
      <c r="A285" s="146"/>
      <c r="B285" s="241" t="s">
        <v>588</v>
      </c>
      <c r="C285" s="230"/>
      <c r="D285" s="229"/>
      <c r="E285" s="54"/>
      <c r="F285" s="228"/>
      <c r="G285" s="235"/>
      <c r="H285" s="118"/>
      <c r="I285" s="118"/>
      <c r="J285" s="118"/>
      <c r="K285" s="118"/>
    </row>
    <row r="286" spans="1:11" s="233" customFormat="1" ht="12.75">
      <c r="A286" s="146"/>
      <c r="B286" s="241" t="s">
        <v>591</v>
      </c>
      <c r="C286" s="229" t="s">
        <v>1031</v>
      </c>
      <c r="D286" s="118">
        <v>1</v>
      </c>
      <c r="E286" s="54"/>
      <c r="F286" s="228">
        <f>+E286*D286</f>
        <v>0</v>
      </c>
      <c r="G286" s="235"/>
      <c r="H286" s="118"/>
      <c r="I286" s="118"/>
      <c r="J286" s="118"/>
      <c r="K286" s="118"/>
    </row>
    <row r="287" spans="1:11" s="233" customFormat="1" ht="12.75">
      <c r="A287" s="232"/>
      <c r="B287" s="239"/>
      <c r="C287" s="234"/>
      <c r="D287" s="235"/>
      <c r="E287" s="54"/>
      <c r="F287" s="228"/>
      <c r="G287" s="235"/>
      <c r="H287" s="118"/>
      <c r="I287" s="118"/>
      <c r="J287" s="118"/>
      <c r="K287" s="118"/>
    </row>
    <row r="288" spans="1:11" s="233" customFormat="1" ht="38.25">
      <c r="A288" s="146" t="s">
        <v>1160</v>
      </c>
      <c r="B288" s="230" t="s">
        <v>592</v>
      </c>
      <c r="C288" s="230"/>
      <c r="D288" s="56"/>
      <c r="E288" s="54"/>
      <c r="F288" s="228"/>
      <c r="G288" s="235"/>
      <c r="H288" s="118"/>
      <c r="I288" s="118"/>
      <c r="J288" s="118"/>
      <c r="K288" s="118"/>
    </row>
    <row r="289" spans="1:11" s="233" customFormat="1" ht="51">
      <c r="A289" s="146"/>
      <c r="B289" s="230" t="s">
        <v>593</v>
      </c>
      <c r="C289" s="229" t="s">
        <v>430</v>
      </c>
      <c r="D289" s="118">
        <v>1</v>
      </c>
      <c r="E289" s="54"/>
      <c r="F289" s="228">
        <f>+E289*D289</f>
        <v>0</v>
      </c>
      <c r="G289" s="235"/>
      <c r="H289" s="118"/>
      <c r="I289" s="118"/>
      <c r="J289" s="118"/>
      <c r="K289" s="118"/>
    </row>
    <row r="290" spans="1:11" s="233" customFormat="1" ht="12.75">
      <c r="A290" s="232"/>
      <c r="B290" s="239"/>
      <c r="C290" s="234"/>
      <c r="D290" s="235"/>
      <c r="E290" s="54"/>
      <c r="F290" s="228"/>
      <c r="G290" s="235"/>
      <c r="H290" s="118"/>
      <c r="I290" s="118"/>
      <c r="J290" s="118"/>
      <c r="K290" s="118"/>
    </row>
    <row r="291" spans="1:11" s="233" customFormat="1" ht="25.5">
      <c r="A291" s="146" t="s">
        <v>1163</v>
      </c>
      <c r="B291" s="230" t="s">
        <v>594</v>
      </c>
      <c r="C291" s="230"/>
      <c r="D291" s="146"/>
      <c r="E291" s="54"/>
      <c r="F291" s="228"/>
      <c r="G291" s="235"/>
      <c r="H291" s="118"/>
      <c r="I291" s="118"/>
      <c r="J291" s="118"/>
      <c r="K291" s="118"/>
    </row>
    <row r="292" spans="1:11" s="233" customFormat="1" ht="12.75">
      <c r="A292" s="146"/>
      <c r="B292" s="230" t="s">
        <v>544</v>
      </c>
      <c r="C292" s="146" t="s">
        <v>1031</v>
      </c>
      <c r="D292" s="118">
        <v>12</v>
      </c>
      <c r="E292" s="54"/>
      <c r="F292" s="228">
        <f>+E292*D292</f>
        <v>0</v>
      </c>
      <c r="G292" s="235"/>
      <c r="H292" s="118"/>
      <c r="I292" s="118"/>
      <c r="J292" s="118"/>
      <c r="K292" s="118"/>
    </row>
    <row r="293" spans="1:11" s="233" customFormat="1" ht="12.75">
      <c r="A293" s="146"/>
      <c r="B293" s="230" t="s">
        <v>513</v>
      </c>
      <c r="C293" s="146" t="s">
        <v>1031</v>
      </c>
      <c r="D293" s="118">
        <v>4</v>
      </c>
      <c r="E293" s="54"/>
      <c r="F293" s="228">
        <f>+E293*D293</f>
        <v>0</v>
      </c>
      <c r="G293" s="235"/>
      <c r="H293" s="118"/>
      <c r="I293" s="118"/>
      <c r="J293" s="118"/>
      <c r="K293" s="118"/>
    </row>
    <row r="294" spans="1:11" s="233" customFormat="1" ht="12.75">
      <c r="A294" s="146"/>
      <c r="B294" s="230" t="s">
        <v>595</v>
      </c>
      <c r="C294" s="146" t="s">
        <v>1031</v>
      </c>
      <c r="D294" s="118">
        <v>4</v>
      </c>
      <c r="E294" s="54"/>
      <c r="F294" s="228">
        <f>+E294*D294</f>
        <v>0</v>
      </c>
      <c r="G294" s="235"/>
      <c r="H294" s="118"/>
      <c r="I294" s="118"/>
      <c r="J294" s="118"/>
      <c r="K294" s="118"/>
    </row>
    <row r="295" spans="1:11" s="233" customFormat="1" ht="12.75">
      <c r="A295" s="146"/>
      <c r="B295" s="230" t="s">
        <v>510</v>
      </c>
      <c r="C295" s="146" t="s">
        <v>1031</v>
      </c>
      <c r="D295" s="118">
        <v>8</v>
      </c>
      <c r="E295" s="54"/>
      <c r="F295" s="228">
        <f>+E295*D295</f>
        <v>0</v>
      </c>
      <c r="G295" s="235"/>
      <c r="H295" s="118"/>
      <c r="I295" s="118"/>
      <c r="J295" s="118"/>
      <c r="K295" s="118"/>
    </row>
    <row r="296" spans="1:11" s="233" customFormat="1" ht="12.75">
      <c r="A296" s="232"/>
      <c r="B296" s="230" t="s">
        <v>506</v>
      </c>
      <c r="C296" s="146" t="s">
        <v>1031</v>
      </c>
      <c r="D296" s="118">
        <v>2</v>
      </c>
      <c r="E296" s="54"/>
      <c r="F296" s="228">
        <f>+E296*D296</f>
        <v>0</v>
      </c>
      <c r="G296" s="235"/>
      <c r="H296" s="118"/>
      <c r="I296" s="118"/>
      <c r="J296" s="118"/>
      <c r="K296" s="118"/>
    </row>
    <row r="297" spans="1:11" s="233" customFormat="1" ht="12.75">
      <c r="A297" s="232"/>
      <c r="B297" s="239"/>
      <c r="C297" s="234"/>
      <c r="D297" s="235"/>
      <c r="E297" s="54"/>
      <c r="F297" s="228"/>
      <c r="G297" s="235"/>
      <c r="H297" s="118"/>
      <c r="I297" s="118"/>
      <c r="J297" s="118"/>
      <c r="K297" s="118"/>
    </row>
    <row r="298" spans="1:11" s="233" customFormat="1" ht="38.25">
      <c r="A298" s="146" t="s">
        <v>1167</v>
      </c>
      <c r="B298" s="241" t="s">
        <v>596</v>
      </c>
      <c r="C298" s="241"/>
      <c r="D298" s="229"/>
      <c r="E298" s="54"/>
      <c r="F298" s="228"/>
      <c r="G298" s="235"/>
      <c r="H298" s="118"/>
      <c r="I298" s="118"/>
      <c r="J298" s="118"/>
      <c r="K298" s="118"/>
    </row>
    <row r="299" spans="1:11" s="233" customFormat="1" ht="12.75">
      <c r="A299" s="146"/>
      <c r="B299" s="230" t="s">
        <v>513</v>
      </c>
      <c r="C299" s="146" t="s">
        <v>1031</v>
      </c>
      <c r="D299" s="118">
        <v>1</v>
      </c>
      <c r="E299" s="54"/>
      <c r="F299" s="228">
        <f>+E299*D299</f>
        <v>0</v>
      </c>
      <c r="G299" s="235"/>
      <c r="H299" s="118"/>
      <c r="I299" s="118"/>
      <c r="J299" s="118"/>
      <c r="K299" s="118"/>
    </row>
    <row r="300" spans="1:11" s="233" customFormat="1" ht="12.75">
      <c r="A300" s="146"/>
      <c r="B300" s="230" t="s">
        <v>595</v>
      </c>
      <c r="C300" s="146" t="s">
        <v>1031</v>
      </c>
      <c r="D300" s="118">
        <v>1</v>
      </c>
      <c r="E300" s="54"/>
      <c r="F300" s="228">
        <f>+E300*D300</f>
        <v>0</v>
      </c>
      <c r="G300" s="235"/>
      <c r="H300" s="118"/>
      <c r="I300" s="118"/>
      <c r="J300" s="118"/>
      <c r="K300" s="118"/>
    </row>
    <row r="301" spans="1:11" s="233" customFormat="1" ht="12.75">
      <c r="A301" s="232"/>
      <c r="B301" s="230" t="s">
        <v>510</v>
      </c>
      <c r="C301" s="146" t="s">
        <v>1031</v>
      </c>
      <c r="D301" s="118">
        <v>2</v>
      </c>
      <c r="E301" s="54"/>
      <c r="F301" s="228">
        <f>+E301*D301</f>
        <v>0</v>
      </c>
      <c r="G301" s="235"/>
      <c r="H301" s="118"/>
      <c r="I301" s="118"/>
      <c r="J301" s="118"/>
      <c r="K301" s="118"/>
    </row>
    <row r="302" spans="1:11" s="233" customFormat="1" ht="12.75">
      <c r="A302" s="232"/>
      <c r="B302" s="239"/>
      <c r="C302" s="234"/>
      <c r="D302" s="235"/>
      <c r="E302" s="54"/>
      <c r="F302" s="228"/>
      <c r="G302" s="235"/>
      <c r="H302" s="118"/>
      <c r="I302" s="118"/>
      <c r="J302" s="118"/>
      <c r="K302" s="118"/>
    </row>
    <row r="303" spans="1:11" s="233" customFormat="1" ht="25.5">
      <c r="A303" s="146" t="s">
        <v>1171</v>
      </c>
      <c r="B303" s="230" t="s">
        <v>597</v>
      </c>
      <c r="C303" s="118"/>
      <c r="D303" s="229"/>
      <c r="E303" s="54"/>
      <c r="F303" s="228"/>
      <c r="G303" s="235"/>
      <c r="H303" s="118"/>
      <c r="I303" s="118"/>
      <c r="J303" s="118"/>
      <c r="K303" s="118"/>
    </row>
    <row r="304" spans="1:11" s="233" customFormat="1" ht="12.75">
      <c r="A304" s="146"/>
      <c r="B304" s="230" t="s">
        <v>544</v>
      </c>
      <c r="C304" s="146" t="s">
        <v>1031</v>
      </c>
      <c r="D304" s="118">
        <v>1</v>
      </c>
      <c r="E304" s="54"/>
      <c r="F304" s="228">
        <f>+E304*D304</f>
        <v>0</v>
      </c>
      <c r="G304" s="235"/>
      <c r="H304" s="118"/>
      <c r="I304" s="118"/>
      <c r="J304" s="118"/>
      <c r="K304" s="118"/>
    </row>
    <row r="305" spans="1:11" s="233" customFormat="1" ht="12.75">
      <c r="A305" s="146"/>
      <c r="B305" s="230" t="s">
        <v>513</v>
      </c>
      <c r="C305" s="146" t="s">
        <v>1031</v>
      </c>
      <c r="D305" s="118">
        <v>1</v>
      </c>
      <c r="E305" s="54"/>
      <c r="F305" s="228">
        <f>+E305*D305</f>
        <v>0</v>
      </c>
      <c r="G305" s="235"/>
      <c r="H305" s="118"/>
      <c r="I305" s="118"/>
      <c r="J305" s="118"/>
      <c r="K305" s="118"/>
    </row>
    <row r="306" spans="1:11" s="233" customFormat="1" ht="12.75">
      <c r="A306" s="146"/>
      <c r="B306" s="230" t="s">
        <v>595</v>
      </c>
      <c r="C306" s="146" t="s">
        <v>1031</v>
      </c>
      <c r="D306" s="118">
        <v>1</v>
      </c>
      <c r="E306" s="54"/>
      <c r="F306" s="228">
        <f>+E306*D306</f>
        <v>0</v>
      </c>
      <c r="G306" s="235"/>
      <c r="H306" s="118"/>
      <c r="I306" s="118"/>
      <c r="J306" s="118"/>
      <c r="K306" s="118"/>
    </row>
    <row r="307" spans="1:11" s="233" customFormat="1" ht="12.75">
      <c r="A307" s="232"/>
      <c r="B307" s="230" t="s">
        <v>510</v>
      </c>
      <c r="C307" s="146" t="s">
        <v>1031</v>
      </c>
      <c r="D307" s="118">
        <v>2</v>
      </c>
      <c r="E307" s="54"/>
      <c r="F307" s="228">
        <f>+E307*D307</f>
        <v>0</v>
      </c>
      <c r="G307" s="235"/>
      <c r="H307" s="118"/>
      <c r="I307" s="118"/>
      <c r="J307" s="118"/>
      <c r="K307" s="118"/>
    </row>
    <row r="308" spans="1:11" s="233" customFormat="1" ht="12.75">
      <c r="A308" s="232"/>
      <c r="B308" s="239"/>
      <c r="C308" s="234"/>
      <c r="D308" s="235"/>
      <c r="E308" s="54"/>
      <c r="F308" s="228"/>
      <c r="G308" s="235"/>
      <c r="H308" s="118"/>
      <c r="I308" s="118"/>
      <c r="J308" s="118"/>
      <c r="K308" s="118"/>
    </row>
    <row r="309" spans="1:11" s="233" customFormat="1" ht="38.25">
      <c r="A309" s="146" t="s">
        <v>1234</v>
      </c>
      <c r="B309" s="230" t="s">
        <v>598</v>
      </c>
      <c r="C309" s="229" t="s">
        <v>1031</v>
      </c>
      <c r="D309" s="118">
        <v>5</v>
      </c>
      <c r="E309" s="54"/>
      <c r="F309" s="228">
        <f>+E309*D309</f>
        <v>0</v>
      </c>
      <c r="G309" s="235"/>
      <c r="H309" s="118"/>
      <c r="I309" s="118"/>
      <c r="J309" s="118"/>
      <c r="K309" s="118"/>
    </row>
    <row r="310" spans="1:11" s="233" customFormat="1" ht="12.75">
      <c r="A310" s="146"/>
      <c r="B310" s="230"/>
      <c r="C310" s="229"/>
      <c r="D310" s="118"/>
      <c r="E310" s="54"/>
      <c r="F310" s="228"/>
      <c r="G310" s="235"/>
      <c r="H310" s="118"/>
      <c r="I310" s="118"/>
      <c r="J310" s="118"/>
      <c r="K310" s="118"/>
    </row>
    <row r="311" spans="1:11" s="233" customFormat="1" ht="38.25">
      <c r="A311" s="146" t="s">
        <v>1174</v>
      </c>
      <c r="B311" s="230" t="s">
        <v>599</v>
      </c>
      <c r="C311" s="229" t="s">
        <v>1031</v>
      </c>
      <c r="D311" s="118">
        <v>5</v>
      </c>
      <c r="E311" s="54"/>
      <c r="F311" s="228">
        <f>+E311*D311</f>
        <v>0</v>
      </c>
      <c r="G311" s="235"/>
      <c r="H311" s="118"/>
      <c r="I311" s="118"/>
      <c r="J311" s="118"/>
      <c r="K311" s="118"/>
    </row>
    <row r="312" spans="1:11" s="233" customFormat="1" ht="12.75">
      <c r="A312" s="232"/>
      <c r="B312" s="239"/>
      <c r="C312" s="234"/>
      <c r="D312" s="235"/>
      <c r="E312" s="54"/>
      <c r="F312" s="228"/>
      <c r="G312" s="235"/>
      <c r="H312" s="118"/>
      <c r="I312" s="118"/>
      <c r="J312" s="118"/>
      <c r="K312" s="118"/>
    </row>
    <row r="313" spans="1:11" s="233" customFormat="1" ht="51">
      <c r="A313" s="146" t="s">
        <v>1367</v>
      </c>
      <c r="B313" s="230" t="s">
        <v>600</v>
      </c>
      <c r="C313" s="229" t="s">
        <v>430</v>
      </c>
      <c r="D313" s="118">
        <v>1</v>
      </c>
      <c r="E313" s="54"/>
      <c r="F313" s="228">
        <f>+E313*D313</f>
        <v>0</v>
      </c>
      <c r="G313" s="235"/>
      <c r="H313" s="118"/>
      <c r="I313" s="118"/>
      <c r="J313" s="118"/>
      <c r="K313" s="118"/>
    </row>
    <row r="314" spans="1:11" s="233" customFormat="1" ht="12.75">
      <c r="A314" s="232"/>
      <c r="B314" s="239"/>
      <c r="C314" s="234"/>
      <c r="D314" s="235"/>
      <c r="E314" s="54"/>
      <c r="F314" s="228"/>
      <c r="G314" s="235"/>
      <c r="H314" s="118"/>
      <c r="I314" s="118"/>
      <c r="J314" s="118"/>
      <c r="K314" s="118"/>
    </row>
    <row r="315" spans="1:11" s="233" customFormat="1" ht="51">
      <c r="A315" s="146" t="s">
        <v>1295</v>
      </c>
      <c r="B315" s="241" t="s">
        <v>601</v>
      </c>
      <c r="C315" s="118"/>
      <c r="D315" s="146"/>
      <c r="E315" s="54"/>
      <c r="F315" s="228"/>
      <c r="G315" s="235"/>
      <c r="H315" s="118"/>
      <c r="I315" s="118"/>
      <c r="J315" s="118"/>
      <c r="K315" s="118"/>
    </row>
    <row r="316" spans="1:11" s="233" customFormat="1" ht="38.25">
      <c r="A316" s="146"/>
      <c r="B316" s="241" t="s">
        <v>602</v>
      </c>
      <c r="C316" s="118"/>
      <c r="D316" s="146"/>
      <c r="E316" s="54"/>
      <c r="F316" s="228"/>
      <c r="G316" s="235"/>
      <c r="H316" s="118"/>
      <c r="I316" s="118"/>
      <c r="J316" s="118"/>
      <c r="K316" s="118"/>
    </row>
    <row r="317" spans="1:11" s="233" customFormat="1" ht="12.75">
      <c r="A317" s="146"/>
      <c r="B317" s="241" t="s">
        <v>603</v>
      </c>
      <c r="C317" s="229" t="s">
        <v>1031</v>
      </c>
      <c r="D317" s="118">
        <v>1</v>
      </c>
      <c r="E317" s="54"/>
      <c r="F317" s="228">
        <f>+E317*D317</f>
        <v>0</v>
      </c>
      <c r="G317" s="235"/>
      <c r="H317" s="118"/>
      <c r="I317" s="118"/>
      <c r="J317" s="118"/>
      <c r="K317" s="118"/>
    </row>
    <row r="318" spans="1:11" s="233" customFormat="1" ht="12.75">
      <c r="A318" s="146"/>
      <c r="B318" s="241" t="s">
        <v>604</v>
      </c>
      <c r="C318" s="229" t="s">
        <v>1031</v>
      </c>
      <c r="D318" s="118">
        <v>1</v>
      </c>
      <c r="E318" s="54"/>
      <c r="F318" s="228">
        <f>+E318*D318</f>
        <v>0</v>
      </c>
      <c r="G318" s="235"/>
      <c r="H318" s="118"/>
      <c r="I318" s="118"/>
      <c r="J318" s="118"/>
      <c r="K318" s="118"/>
    </row>
    <row r="319" spans="1:11" s="233" customFormat="1" ht="12.75">
      <c r="A319" s="146"/>
      <c r="B319" s="241" t="s">
        <v>605</v>
      </c>
      <c r="C319" s="229" t="s">
        <v>1031</v>
      </c>
      <c r="D319" s="118">
        <v>2</v>
      </c>
      <c r="E319" s="54"/>
      <c r="F319" s="228">
        <f>+E319*D319</f>
        <v>0</v>
      </c>
      <c r="G319" s="235"/>
      <c r="H319" s="118"/>
      <c r="I319" s="118"/>
      <c r="J319" s="118"/>
      <c r="K319" s="118"/>
    </row>
    <row r="320" spans="1:11" s="233" customFormat="1" ht="12.75">
      <c r="A320" s="146"/>
      <c r="B320" s="241"/>
      <c r="C320" s="229"/>
      <c r="D320" s="118"/>
      <c r="E320" s="54"/>
      <c r="F320" s="228"/>
      <c r="G320" s="235"/>
      <c r="H320" s="118"/>
      <c r="I320" s="118"/>
      <c r="J320" s="118"/>
      <c r="K320" s="118"/>
    </row>
    <row r="321" spans="1:11" s="233" customFormat="1" ht="38.25">
      <c r="A321" s="146" t="s">
        <v>1298</v>
      </c>
      <c r="B321" s="241" t="s">
        <v>606</v>
      </c>
      <c r="C321" s="229"/>
      <c r="D321" s="118"/>
      <c r="E321" s="54"/>
      <c r="F321" s="228"/>
      <c r="G321" s="235"/>
      <c r="H321" s="118"/>
      <c r="I321" s="118"/>
      <c r="J321" s="118"/>
      <c r="K321" s="118"/>
    </row>
    <row r="322" spans="1:11" s="233" customFormat="1" ht="12.75">
      <c r="A322" s="146"/>
      <c r="B322" s="230" t="s">
        <v>607</v>
      </c>
      <c r="C322" s="229" t="s">
        <v>1031</v>
      </c>
      <c r="D322" s="118">
        <v>2</v>
      </c>
      <c r="E322" s="54"/>
      <c r="F322" s="228">
        <f>+E322*D322</f>
        <v>0</v>
      </c>
      <c r="G322" s="235"/>
      <c r="H322" s="118"/>
      <c r="I322" s="118"/>
      <c r="J322" s="118"/>
      <c r="K322" s="118"/>
    </row>
    <row r="323" spans="1:11" s="233" customFormat="1" ht="12.75">
      <c r="A323" s="146"/>
      <c r="B323" s="241"/>
      <c r="C323" s="229"/>
      <c r="D323" s="118"/>
      <c r="E323" s="54"/>
      <c r="F323" s="228"/>
      <c r="G323" s="235"/>
      <c r="H323" s="118"/>
      <c r="I323" s="118"/>
      <c r="J323" s="118"/>
      <c r="K323" s="118"/>
    </row>
    <row r="324" spans="1:11" s="233" customFormat="1" ht="25.5">
      <c r="A324" s="146" t="s">
        <v>1300</v>
      </c>
      <c r="B324" s="241" t="s">
        <v>608</v>
      </c>
      <c r="C324" s="229" t="s">
        <v>1031</v>
      </c>
      <c r="D324" s="118">
        <v>8</v>
      </c>
      <c r="E324" s="54"/>
      <c r="F324" s="228">
        <f>+E324*D324</f>
        <v>0</v>
      </c>
      <c r="G324" s="235"/>
      <c r="H324" s="118"/>
      <c r="I324" s="118"/>
      <c r="J324" s="118"/>
      <c r="K324" s="118"/>
    </row>
    <row r="325" spans="1:11" s="233" customFormat="1" ht="12.75">
      <c r="A325" s="146"/>
      <c r="B325" s="241"/>
      <c r="C325" s="229"/>
      <c r="D325" s="118"/>
      <c r="E325" s="54"/>
      <c r="F325" s="228"/>
      <c r="G325" s="235"/>
      <c r="H325" s="118"/>
      <c r="I325" s="118"/>
      <c r="J325" s="118"/>
      <c r="K325" s="118"/>
    </row>
    <row r="326" spans="1:11" s="233" customFormat="1" ht="38.25">
      <c r="A326" s="146" t="s">
        <v>1306</v>
      </c>
      <c r="B326" s="230" t="s">
        <v>609</v>
      </c>
      <c r="C326" s="229" t="s">
        <v>430</v>
      </c>
      <c r="D326" s="118">
        <v>1</v>
      </c>
      <c r="E326" s="54"/>
      <c r="F326" s="228">
        <f>+E326*D326</f>
        <v>0</v>
      </c>
      <c r="G326" s="235"/>
      <c r="H326" s="118"/>
      <c r="I326" s="118"/>
      <c r="J326" s="118"/>
      <c r="K326" s="118"/>
    </row>
    <row r="327" spans="1:11" s="233" customFormat="1" ht="12.75">
      <c r="A327" s="146"/>
      <c r="B327" s="241"/>
      <c r="C327" s="229"/>
      <c r="D327" s="118"/>
      <c r="E327" s="54"/>
      <c r="F327" s="228"/>
      <c r="G327" s="235"/>
      <c r="H327" s="118"/>
      <c r="I327" s="118"/>
      <c r="J327" s="118"/>
      <c r="K327" s="118"/>
    </row>
    <row r="328" spans="1:11" s="233" customFormat="1" ht="38.25">
      <c r="A328" s="146" t="s">
        <v>655</v>
      </c>
      <c r="B328" s="241" t="s">
        <v>610</v>
      </c>
      <c r="C328" s="229" t="s">
        <v>430</v>
      </c>
      <c r="D328" s="118">
        <v>1</v>
      </c>
      <c r="E328" s="54"/>
      <c r="F328" s="228">
        <f>+E328*D328</f>
        <v>0</v>
      </c>
      <c r="G328" s="235"/>
      <c r="H328" s="118"/>
      <c r="I328" s="118"/>
      <c r="J328" s="118"/>
      <c r="K328" s="118"/>
    </row>
    <row r="329" spans="1:11" s="233" customFormat="1" ht="12.75">
      <c r="A329" s="146"/>
      <c r="B329" s="241"/>
      <c r="C329" s="229"/>
      <c r="D329" s="118"/>
      <c r="E329" s="54"/>
      <c r="F329" s="228"/>
      <c r="G329" s="235"/>
      <c r="H329" s="118"/>
      <c r="I329" s="118"/>
      <c r="J329" s="118"/>
      <c r="K329" s="118"/>
    </row>
    <row r="330" spans="1:11" s="233" customFormat="1" ht="38.25">
      <c r="A330" s="146" t="s">
        <v>656</v>
      </c>
      <c r="B330" s="230" t="s">
        <v>611</v>
      </c>
      <c r="C330" s="229" t="s">
        <v>430</v>
      </c>
      <c r="D330" s="118">
        <v>1</v>
      </c>
      <c r="E330" s="54"/>
      <c r="F330" s="228">
        <f>+E330*D330</f>
        <v>0</v>
      </c>
      <c r="G330" s="235"/>
      <c r="H330" s="118"/>
      <c r="I330" s="118"/>
      <c r="J330" s="118"/>
      <c r="K330" s="118"/>
    </row>
    <row r="331" spans="1:11" s="233" customFormat="1" ht="12.75">
      <c r="A331" s="146"/>
      <c r="B331" s="241"/>
      <c r="C331" s="229"/>
      <c r="D331" s="118"/>
      <c r="E331" s="54"/>
      <c r="F331" s="228"/>
      <c r="G331" s="235"/>
      <c r="H331" s="118"/>
      <c r="I331" s="118"/>
      <c r="J331" s="118"/>
      <c r="K331" s="118"/>
    </row>
    <row r="332" spans="1:11" s="233" customFormat="1" ht="51">
      <c r="A332" s="146" t="s">
        <v>658</v>
      </c>
      <c r="B332" s="240" t="s">
        <v>612</v>
      </c>
      <c r="C332" s="229" t="s">
        <v>430</v>
      </c>
      <c r="D332" s="118">
        <v>1</v>
      </c>
      <c r="E332" s="54"/>
      <c r="F332" s="228">
        <f>+E332*D332</f>
        <v>0</v>
      </c>
      <c r="G332" s="235"/>
      <c r="H332" s="118"/>
      <c r="I332" s="118"/>
      <c r="J332" s="118"/>
      <c r="K332" s="118"/>
    </row>
    <row r="333" spans="1:11" s="233" customFormat="1" ht="12.75">
      <c r="A333" s="229"/>
      <c r="B333" s="269"/>
      <c r="C333" s="146"/>
      <c r="D333" s="118"/>
      <c r="E333" s="54"/>
      <c r="F333" s="228"/>
      <c r="G333" s="235"/>
      <c r="H333" s="118"/>
      <c r="I333" s="118"/>
      <c r="J333" s="118"/>
      <c r="K333" s="118"/>
    </row>
    <row r="334" spans="1:11" s="233" customFormat="1" ht="25.5">
      <c r="A334" s="146" t="s">
        <v>659</v>
      </c>
      <c r="B334" s="230" t="s">
        <v>502</v>
      </c>
      <c r="C334" s="229" t="s">
        <v>340</v>
      </c>
      <c r="D334" s="242">
        <v>0.05</v>
      </c>
      <c r="E334" s="54"/>
      <c r="F334" s="260">
        <f>+SUM(F230:F332)*D334</f>
        <v>0</v>
      </c>
      <c r="G334" s="235"/>
      <c r="H334" s="118"/>
      <c r="I334" s="118"/>
      <c r="J334" s="118"/>
      <c r="K334" s="118"/>
    </row>
    <row r="335" spans="1:11" s="233" customFormat="1" ht="12.75">
      <c r="A335" s="146"/>
      <c r="B335" s="230"/>
      <c r="C335" s="229"/>
      <c r="D335" s="242"/>
      <c r="E335" s="54"/>
      <c r="F335" s="228"/>
      <c r="G335" s="235"/>
      <c r="H335" s="118"/>
      <c r="I335" s="118"/>
      <c r="J335" s="118"/>
      <c r="K335" s="118"/>
    </row>
    <row r="336" spans="1:11" s="233" customFormat="1" ht="12.75">
      <c r="A336" s="146" t="s">
        <v>660</v>
      </c>
      <c r="B336" s="230" t="s">
        <v>487</v>
      </c>
      <c r="C336" s="229" t="s">
        <v>340</v>
      </c>
      <c r="D336" s="242">
        <v>0.03</v>
      </c>
      <c r="E336" s="54"/>
      <c r="F336" s="260">
        <f>+SUM(F230:F332)*D336</f>
        <v>0</v>
      </c>
      <c r="G336" s="235"/>
      <c r="H336" s="118"/>
      <c r="I336" s="118"/>
      <c r="J336" s="118"/>
      <c r="K336" s="118"/>
    </row>
    <row r="337" spans="1:11" s="233" customFormat="1" ht="12.75">
      <c r="A337" s="146" t="s">
        <v>556</v>
      </c>
      <c r="B337" s="230"/>
      <c r="C337" s="224"/>
      <c r="D337" s="242"/>
      <c r="E337" s="54"/>
      <c r="F337" s="228"/>
      <c r="G337" s="235"/>
      <c r="H337" s="118"/>
      <c r="I337" s="118"/>
      <c r="J337" s="118"/>
      <c r="K337" s="118"/>
    </row>
    <row r="338" spans="1:11" s="233" customFormat="1" ht="12.75">
      <c r="A338" s="146"/>
      <c r="B338" s="230" t="s">
        <v>557</v>
      </c>
      <c r="C338" s="224"/>
      <c r="D338" s="242"/>
      <c r="E338" s="54"/>
      <c r="F338" s="261">
        <f>SUM(F230:F336)</f>
        <v>0</v>
      </c>
      <c r="G338" s="235"/>
      <c r="H338" s="118"/>
      <c r="I338" s="118"/>
      <c r="J338" s="118"/>
      <c r="K338" s="118"/>
    </row>
    <row r="339" spans="1:11" s="233" customFormat="1" ht="12.75">
      <c r="A339" s="232"/>
      <c r="B339" s="239"/>
      <c r="C339" s="234"/>
      <c r="D339" s="235"/>
      <c r="E339" s="54"/>
      <c r="F339" s="228"/>
      <c r="G339" s="235"/>
      <c r="H339" s="118"/>
      <c r="I339" s="118"/>
      <c r="J339" s="118"/>
      <c r="K339" s="118"/>
    </row>
    <row r="340" spans="1:11" s="233" customFormat="1" ht="15">
      <c r="A340" s="264" t="s">
        <v>1105</v>
      </c>
      <c r="B340" s="265" t="s">
        <v>613</v>
      </c>
      <c r="C340" s="234"/>
      <c r="D340" s="235"/>
      <c r="E340" s="54"/>
      <c r="F340" s="228"/>
      <c r="G340" s="235"/>
      <c r="H340" s="118"/>
      <c r="I340" s="118"/>
      <c r="J340" s="118"/>
      <c r="K340" s="118"/>
    </row>
    <row r="341" spans="1:11" s="233" customFormat="1" ht="12.75">
      <c r="A341" s="232"/>
      <c r="B341" s="239"/>
      <c r="C341" s="234"/>
      <c r="D341" s="235"/>
      <c r="E341" s="54"/>
      <c r="F341" s="228"/>
      <c r="G341" s="235"/>
      <c r="H341" s="118"/>
      <c r="I341" s="118"/>
      <c r="J341" s="118"/>
      <c r="K341" s="118"/>
    </row>
    <row r="342" spans="1:11" s="233" customFormat="1" ht="25.5">
      <c r="A342" s="146" t="s">
        <v>1082</v>
      </c>
      <c r="B342" s="241" t="s">
        <v>614</v>
      </c>
      <c r="C342" s="241"/>
      <c r="D342" s="229"/>
      <c r="E342" s="243"/>
      <c r="F342" s="228"/>
      <c r="G342" s="235"/>
      <c r="H342" s="118"/>
      <c r="I342" s="118"/>
      <c r="J342" s="118"/>
      <c r="K342" s="118"/>
    </row>
    <row r="343" spans="1:11" s="233" customFormat="1" ht="12.75">
      <c r="A343" s="229"/>
      <c r="B343" s="7" t="s">
        <v>615</v>
      </c>
      <c r="C343" s="7"/>
      <c r="D343" s="229"/>
      <c r="E343" s="243"/>
      <c r="F343" s="228"/>
      <c r="G343" s="235"/>
      <c r="H343" s="118"/>
      <c r="I343" s="118"/>
      <c r="J343" s="118"/>
      <c r="K343" s="118"/>
    </row>
    <row r="344" spans="1:11" s="233" customFormat="1" ht="12.75">
      <c r="A344" s="229"/>
      <c r="B344" s="7" t="s">
        <v>616</v>
      </c>
      <c r="C344" s="7"/>
      <c r="D344" s="229"/>
      <c r="E344" s="243"/>
      <c r="F344" s="228"/>
      <c r="G344" s="235"/>
      <c r="H344" s="118"/>
      <c r="I344" s="118"/>
      <c r="J344" s="118"/>
      <c r="K344" s="118"/>
    </row>
    <row r="345" spans="1:11" s="233" customFormat="1" ht="12.75">
      <c r="A345" s="229"/>
      <c r="B345" s="7" t="s">
        <v>617</v>
      </c>
      <c r="C345" s="7"/>
      <c r="D345" s="229"/>
      <c r="E345" s="243"/>
      <c r="F345" s="228"/>
      <c r="G345" s="235"/>
      <c r="H345" s="118"/>
      <c r="I345" s="118"/>
      <c r="J345" s="118"/>
      <c r="K345" s="118"/>
    </row>
    <row r="346" spans="1:11" s="233" customFormat="1" ht="25.5">
      <c r="A346" s="229"/>
      <c r="B346" s="7" t="s">
        <v>618</v>
      </c>
      <c r="C346" s="7"/>
      <c r="D346" s="229"/>
      <c r="E346" s="243"/>
      <c r="F346" s="228"/>
      <c r="G346" s="235"/>
      <c r="H346" s="118"/>
      <c r="I346" s="118"/>
      <c r="J346" s="118"/>
      <c r="K346" s="118"/>
    </row>
    <row r="347" spans="1:11" s="233" customFormat="1" ht="12.75">
      <c r="A347" s="229"/>
      <c r="B347" s="7" t="s">
        <v>619</v>
      </c>
      <c r="C347" s="7"/>
      <c r="D347" s="229"/>
      <c r="E347" s="243"/>
      <c r="F347" s="228"/>
      <c r="G347" s="235"/>
      <c r="H347" s="118"/>
      <c r="I347" s="118"/>
      <c r="J347" s="118"/>
      <c r="K347" s="118"/>
    </row>
    <row r="348" spans="1:11" s="233" customFormat="1" ht="12.75">
      <c r="A348" s="229"/>
      <c r="B348" s="7" t="s">
        <v>620</v>
      </c>
      <c r="C348" s="7"/>
      <c r="D348" s="229"/>
      <c r="E348" s="243"/>
      <c r="F348" s="228"/>
      <c r="G348" s="235"/>
      <c r="H348" s="118"/>
      <c r="I348" s="118"/>
      <c r="J348" s="118"/>
      <c r="K348" s="118"/>
    </row>
    <row r="349" spans="1:11" s="233" customFormat="1" ht="12.75">
      <c r="A349" s="229"/>
      <c r="B349" s="7" t="s">
        <v>621</v>
      </c>
      <c r="C349" s="7"/>
      <c r="D349" s="229"/>
      <c r="E349" s="243"/>
      <c r="F349" s="228"/>
      <c r="G349" s="235"/>
      <c r="H349" s="118"/>
      <c r="I349" s="118"/>
      <c r="J349" s="118"/>
      <c r="K349" s="118"/>
    </row>
    <row r="350" spans="1:11" s="233" customFormat="1" ht="25.5">
      <c r="A350" s="229"/>
      <c r="B350" s="7" t="s">
        <v>622</v>
      </c>
      <c r="C350" s="7"/>
      <c r="D350" s="229"/>
      <c r="E350" s="243"/>
      <c r="F350" s="228"/>
      <c r="G350" s="235"/>
      <c r="H350" s="118"/>
      <c r="I350" s="118"/>
      <c r="J350" s="118"/>
      <c r="K350" s="118"/>
    </row>
    <row r="351" spans="1:11" s="233" customFormat="1" ht="12.75">
      <c r="A351" s="229"/>
      <c r="B351" s="7" t="s">
        <v>623</v>
      </c>
      <c r="C351" s="7"/>
      <c r="D351" s="229"/>
      <c r="E351" s="243"/>
      <c r="F351" s="228"/>
      <c r="G351" s="235"/>
      <c r="H351" s="118"/>
      <c r="I351" s="118"/>
      <c r="J351" s="118"/>
      <c r="K351" s="118"/>
    </row>
    <row r="352" spans="1:11" s="233" customFormat="1" ht="12.75">
      <c r="A352" s="146"/>
      <c r="B352" s="230" t="s">
        <v>624</v>
      </c>
      <c r="C352" s="118"/>
      <c r="D352" s="229"/>
      <c r="E352" s="54"/>
      <c r="F352" s="228"/>
      <c r="G352" s="235"/>
      <c r="H352" s="118"/>
      <c r="I352" s="118"/>
      <c r="J352" s="118"/>
      <c r="K352" s="118"/>
    </row>
    <row r="353" spans="1:11" s="233" customFormat="1" ht="12.75">
      <c r="A353" s="146"/>
      <c r="B353" s="230" t="s">
        <v>625</v>
      </c>
      <c r="C353" s="229" t="s">
        <v>430</v>
      </c>
      <c r="D353" s="118">
        <v>1</v>
      </c>
      <c r="E353" s="54"/>
      <c r="F353" s="228">
        <f>+E353*D353</f>
        <v>0</v>
      </c>
      <c r="G353" s="235"/>
      <c r="H353" s="118"/>
      <c r="I353" s="118"/>
      <c r="J353" s="118"/>
      <c r="K353" s="118"/>
    </row>
    <row r="354" spans="1:11" s="233" customFormat="1" ht="12.75">
      <c r="A354" s="232"/>
      <c r="B354" s="270"/>
      <c r="C354" s="262"/>
      <c r="D354" s="235"/>
      <c r="E354" s="54"/>
      <c r="F354" s="228"/>
      <c r="G354" s="235"/>
      <c r="H354" s="118"/>
      <c r="I354" s="118"/>
      <c r="J354" s="118"/>
      <c r="K354" s="118"/>
    </row>
    <row r="355" spans="1:11" s="233" customFormat="1" ht="38.25">
      <c r="A355" s="146" t="s">
        <v>1095</v>
      </c>
      <c r="B355" s="241" t="s">
        <v>626</v>
      </c>
      <c r="C355" s="229"/>
      <c r="D355" s="242"/>
      <c r="E355" s="54"/>
      <c r="F355" s="228"/>
      <c r="G355" s="235"/>
      <c r="H355" s="118"/>
      <c r="I355" s="118"/>
      <c r="J355" s="118"/>
      <c r="K355" s="118"/>
    </row>
    <row r="356" spans="1:11" s="233" customFormat="1" ht="12.75">
      <c r="A356" s="146"/>
      <c r="B356" s="241" t="s">
        <v>627</v>
      </c>
      <c r="C356" s="229" t="s">
        <v>996</v>
      </c>
      <c r="D356" s="118">
        <v>21</v>
      </c>
      <c r="E356" s="54"/>
      <c r="F356" s="228">
        <f>+E356*D356</f>
        <v>0</v>
      </c>
      <c r="G356" s="235"/>
      <c r="H356" s="118"/>
      <c r="I356" s="118"/>
      <c r="J356" s="118"/>
      <c r="K356" s="118"/>
    </row>
    <row r="357" spans="1:11" s="233" customFormat="1" ht="12.75">
      <c r="A357" s="232"/>
      <c r="B357" s="239"/>
      <c r="C357" s="262"/>
      <c r="D357" s="251"/>
      <c r="E357" s="54"/>
      <c r="F357" s="228"/>
      <c r="G357" s="235"/>
      <c r="H357" s="118"/>
      <c r="I357" s="118"/>
      <c r="J357" s="118"/>
      <c r="K357" s="118"/>
    </row>
    <row r="358" spans="1:11" s="233" customFormat="1" ht="51">
      <c r="A358" s="146" t="s">
        <v>1097</v>
      </c>
      <c r="B358" s="230" t="s">
        <v>628</v>
      </c>
      <c r="C358" s="229"/>
      <c r="D358" s="242"/>
      <c r="E358" s="54"/>
      <c r="F358" s="228"/>
      <c r="G358" s="235"/>
      <c r="H358" s="118"/>
      <c r="I358" s="118"/>
      <c r="J358" s="118"/>
      <c r="K358" s="118"/>
    </row>
    <row r="359" spans="1:11" s="233" customFormat="1" ht="12.75">
      <c r="A359" s="146"/>
      <c r="B359" s="230" t="s">
        <v>476</v>
      </c>
      <c r="C359" s="229"/>
      <c r="D359" s="242"/>
      <c r="E359" s="54"/>
      <c r="F359" s="228"/>
      <c r="G359" s="235"/>
      <c r="H359" s="118"/>
      <c r="I359" s="118"/>
      <c r="J359" s="118"/>
      <c r="K359" s="118"/>
    </row>
    <row r="360" spans="1:11" s="233" customFormat="1" ht="12.75">
      <c r="A360" s="146"/>
      <c r="B360" s="230" t="s">
        <v>477</v>
      </c>
      <c r="C360" s="229"/>
      <c r="D360" s="242"/>
      <c r="E360" s="54"/>
      <c r="F360" s="228"/>
      <c r="G360" s="235"/>
      <c r="H360" s="118"/>
      <c r="I360" s="118"/>
      <c r="J360" s="118"/>
      <c r="K360" s="118"/>
    </row>
    <row r="361" spans="1:11" s="233" customFormat="1" ht="12.75">
      <c r="A361" s="146"/>
      <c r="B361" s="230" t="s">
        <v>478</v>
      </c>
      <c r="C361" s="229"/>
      <c r="D361" s="242"/>
      <c r="E361" s="54"/>
      <c r="F361" s="228"/>
      <c r="G361" s="235"/>
      <c r="H361" s="118"/>
      <c r="I361" s="118"/>
      <c r="J361" s="118"/>
      <c r="K361" s="118"/>
    </row>
    <row r="362" spans="1:11" s="233" customFormat="1" ht="12.75">
      <c r="A362" s="146"/>
      <c r="B362" s="230" t="s">
        <v>629</v>
      </c>
      <c r="C362" s="229"/>
      <c r="D362" s="242"/>
      <c r="E362" s="54"/>
      <c r="F362" s="228"/>
      <c r="G362" s="235"/>
      <c r="H362" s="118"/>
      <c r="I362" s="118"/>
      <c r="J362" s="118"/>
      <c r="K362" s="118"/>
    </row>
    <row r="363" spans="1:11" s="233" customFormat="1" ht="12.75">
      <c r="A363" s="229"/>
      <c r="B363" s="241" t="s">
        <v>627</v>
      </c>
      <c r="C363" s="229" t="s">
        <v>996</v>
      </c>
      <c r="D363" s="118">
        <v>21</v>
      </c>
      <c r="E363" s="54"/>
      <c r="F363" s="228">
        <f>+E363*D363</f>
        <v>0</v>
      </c>
      <c r="G363" s="235"/>
      <c r="H363" s="118"/>
      <c r="I363" s="118"/>
      <c r="J363" s="118"/>
      <c r="K363" s="118"/>
    </row>
    <row r="364" spans="1:11" s="233" customFormat="1" ht="12.75">
      <c r="A364" s="232"/>
      <c r="B364" s="239"/>
      <c r="C364" s="262"/>
      <c r="D364" s="251"/>
      <c r="E364" s="54"/>
      <c r="F364" s="228"/>
      <c r="G364" s="235"/>
      <c r="H364" s="118"/>
      <c r="I364" s="118"/>
      <c r="J364" s="118"/>
      <c r="K364" s="118"/>
    </row>
    <row r="365" spans="1:11" s="233" customFormat="1" ht="25.5">
      <c r="A365" s="146" t="s">
        <v>1100</v>
      </c>
      <c r="B365" s="269" t="s">
        <v>630</v>
      </c>
      <c r="C365" s="229" t="s">
        <v>430</v>
      </c>
      <c r="D365" s="118">
        <v>1</v>
      </c>
      <c r="E365" s="54"/>
      <c r="F365" s="228">
        <f>+E365*D365</f>
        <v>0</v>
      </c>
      <c r="G365" s="235"/>
      <c r="H365" s="118"/>
      <c r="I365" s="118"/>
      <c r="J365" s="118"/>
      <c r="K365" s="118"/>
    </row>
    <row r="366" spans="1:11" s="233" customFormat="1" ht="12.75">
      <c r="A366" s="146"/>
      <c r="B366" s="269"/>
      <c r="C366" s="229"/>
      <c r="D366" s="118"/>
      <c r="E366" s="54"/>
      <c r="F366" s="228"/>
      <c r="G366" s="235"/>
      <c r="H366" s="118"/>
      <c r="I366" s="118"/>
      <c r="J366" s="118"/>
      <c r="K366" s="118"/>
    </row>
    <row r="367" spans="1:11" s="233" customFormat="1" ht="12.75">
      <c r="A367" s="146" t="s">
        <v>1105</v>
      </c>
      <c r="B367" s="230" t="s">
        <v>631</v>
      </c>
      <c r="C367" s="229" t="s">
        <v>430</v>
      </c>
      <c r="D367" s="118">
        <v>1</v>
      </c>
      <c r="E367" s="54"/>
      <c r="F367" s="228">
        <f>+E367*D367</f>
        <v>0</v>
      </c>
      <c r="G367" s="235"/>
      <c r="H367" s="118"/>
      <c r="I367" s="118"/>
      <c r="J367" s="118"/>
      <c r="K367" s="118"/>
    </row>
    <row r="368" spans="1:11" s="233" customFormat="1" ht="12.75">
      <c r="A368" s="146"/>
      <c r="B368" s="230"/>
      <c r="C368" s="229"/>
      <c r="D368" s="118"/>
      <c r="E368" s="54"/>
      <c r="F368" s="228"/>
      <c r="G368" s="235"/>
      <c r="H368" s="118"/>
      <c r="I368" s="118"/>
      <c r="J368" s="118"/>
      <c r="K368" s="118"/>
    </row>
    <row r="369" spans="1:11" s="233" customFormat="1" ht="12.75">
      <c r="A369" s="146" t="s">
        <v>1108</v>
      </c>
      <c r="B369" s="230" t="s">
        <v>522</v>
      </c>
      <c r="C369" s="229" t="s">
        <v>340</v>
      </c>
      <c r="D369" s="242">
        <v>0.05</v>
      </c>
      <c r="E369" s="54"/>
      <c r="F369" s="260">
        <f>+SUM(F352:F367)*D369</f>
        <v>0</v>
      </c>
      <c r="G369" s="235"/>
      <c r="H369" s="118"/>
      <c r="I369" s="118"/>
      <c r="J369" s="118"/>
      <c r="K369" s="118"/>
    </row>
    <row r="370" spans="1:11" s="233" customFormat="1" ht="12.75">
      <c r="A370" s="146"/>
      <c r="B370" s="230"/>
      <c r="C370" s="229"/>
      <c r="D370" s="118"/>
      <c r="E370" s="54"/>
      <c r="F370" s="228"/>
      <c r="G370" s="235"/>
      <c r="H370" s="118"/>
      <c r="I370" s="118"/>
      <c r="J370" s="118"/>
      <c r="K370" s="118"/>
    </row>
    <row r="371" spans="1:11" s="233" customFormat="1" ht="12.75">
      <c r="A371" s="146" t="s">
        <v>1110</v>
      </c>
      <c r="B371" s="244" t="s">
        <v>632</v>
      </c>
      <c r="C371" s="268" t="s">
        <v>340</v>
      </c>
      <c r="D371" s="246">
        <v>0.03</v>
      </c>
      <c r="E371" s="54"/>
      <c r="F371" s="260">
        <f>+SUM(F352:F367)*D371</f>
        <v>0</v>
      </c>
      <c r="G371" s="235"/>
      <c r="H371" s="118"/>
      <c r="I371" s="118"/>
      <c r="J371" s="118"/>
      <c r="K371" s="118"/>
    </row>
    <row r="372" spans="1:11" s="233" customFormat="1" ht="12.75">
      <c r="A372" s="146" t="s">
        <v>556</v>
      </c>
      <c r="B372" s="230"/>
      <c r="C372" s="224"/>
      <c r="D372" s="242"/>
      <c r="E372" s="54"/>
      <c r="F372" s="228"/>
      <c r="G372" s="235"/>
      <c r="H372" s="118"/>
      <c r="I372" s="118"/>
      <c r="J372" s="118"/>
      <c r="K372" s="118"/>
    </row>
    <row r="373" spans="1:11" s="233" customFormat="1" ht="12.75">
      <c r="A373" s="146"/>
      <c r="B373" s="230" t="s">
        <v>557</v>
      </c>
      <c r="C373" s="224"/>
      <c r="D373" s="242"/>
      <c r="E373" s="54"/>
      <c r="F373" s="261">
        <f>SUM(F342:F371)</f>
        <v>0</v>
      </c>
      <c r="G373" s="235"/>
      <c r="H373" s="118"/>
      <c r="I373" s="118"/>
      <c r="J373" s="118"/>
      <c r="K373" s="118"/>
    </row>
    <row r="374" spans="1:11" s="233" customFormat="1" ht="12.75">
      <c r="A374" s="232"/>
      <c r="B374" s="239"/>
      <c r="C374" s="234"/>
      <c r="D374" s="235"/>
      <c r="E374" s="54"/>
      <c r="F374" s="228"/>
      <c r="G374" s="235"/>
      <c r="H374" s="118"/>
      <c r="I374" s="118"/>
      <c r="J374" s="118"/>
      <c r="K374" s="118"/>
    </row>
    <row r="375" spans="1:11" s="257" customFormat="1" ht="15">
      <c r="A375" s="264" t="s">
        <v>1108</v>
      </c>
      <c r="B375" s="271" t="s">
        <v>633</v>
      </c>
      <c r="C375" s="252"/>
      <c r="D375" s="253"/>
      <c r="E375" s="254"/>
      <c r="F375" s="255"/>
      <c r="G375" s="253"/>
      <c r="H375" s="253"/>
      <c r="I375" s="253"/>
      <c r="J375" s="253"/>
      <c r="K375" s="253"/>
    </row>
    <row r="376" spans="1:11" s="233" customFormat="1" ht="12.75">
      <c r="A376" s="232"/>
      <c r="B376" s="272"/>
      <c r="C376" s="234"/>
      <c r="D376" s="235"/>
      <c r="E376" s="54"/>
      <c r="F376" s="228"/>
      <c r="G376" s="235"/>
      <c r="H376" s="235"/>
      <c r="I376" s="235"/>
      <c r="J376" s="235"/>
      <c r="K376" s="235"/>
    </row>
    <row r="377" spans="1:11" s="233" customFormat="1" ht="25.5">
      <c r="A377" s="146" t="s">
        <v>1082</v>
      </c>
      <c r="B377" s="241" t="s">
        <v>634</v>
      </c>
      <c r="C377" s="224"/>
      <c r="D377" s="235"/>
      <c r="E377" s="54"/>
      <c r="F377" s="228"/>
      <c r="G377" s="235"/>
      <c r="H377" s="235"/>
      <c r="I377" s="235"/>
      <c r="J377" s="235"/>
      <c r="K377" s="235"/>
    </row>
    <row r="378" spans="1:11" s="233" customFormat="1" ht="38.25">
      <c r="A378" s="146"/>
      <c r="B378" s="241" t="s">
        <v>635</v>
      </c>
      <c r="C378" s="224"/>
      <c r="D378" s="235"/>
      <c r="E378" s="54"/>
      <c r="F378" s="228"/>
      <c r="G378" s="235"/>
      <c r="H378" s="235"/>
      <c r="I378" s="235"/>
      <c r="J378" s="235"/>
      <c r="K378" s="235"/>
    </row>
    <row r="379" spans="1:11" s="233" customFormat="1" ht="12.75">
      <c r="A379" s="146"/>
      <c r="B379" s="241" t="s">
        <v>636</v>
      </c>
      <c r="C379" s="224"/>
      <c r="D379" s="235"/>
      <c r="E379" s="54"/>
      <c r="F379" s="228"/>
      <c r="G379" s="235"/>
      <c r="H379" s="235"/>
      <c r="I379" s="235"/>
      <c r="J379" s="235"/>
      <c r="K379" s="235"/>
    </row>
    <row r="380" spans="1:11" s="233" customFormat="1" ht="12.75">
      <c r="A380" s="146"/>
      <c r="B380" s="241" t="s">
        <v>637</v>
      </c>
      <c r="C380" s="224" t="s">
        <v>430</v>
      </c>
      <c r="D380" s="118">
        <v>2</v>
      </c>
      <c r="E380" s="54"/>
      <c r="F380" s="228">
        <f>+E380*D380</f>
        <v>0</v>
      </c>
      <c r="G380" s="235"/>
      <c r="H380" s="235"/>
      <c r="I380" s="235"/>
      <c r="J380" s="235"/>
      <c r="K380" s="235"/>
    </row>
    <row r="381" spans="1:11" s="233" customFormat="1" ht="12.75">
      <c r="A381" s="232"/>
      <c r="B381" s="272"/>
      <c r="C381" s="234"/>
      <c r="D381" s="235"/>
      <c r="E381" s="54"/>
      <c r="F381" s="228"/>
      <c r="G381" s="235"/>
      <c r="H381" s="235"/>
      <c r="I381" s="235"/>
      <c r="J381" s="235"/>
      <c r="K381" s="235"/>
    </row>
    <row r="382" spans="1:11" s="233" customFormat="1" ht="25.5">
      <c r="A382" s="146" t="s">
        <v>1095</v>
      </c>
      <c r="B382" s="241" t="s">
        <v>634</v>
      </c>
      <c r="C382" s="224"/>
      <c r="D382" s="118"/>
      <c r="E382" s="54"/>
      <c r="F382" s="228"/>
      <c r="G382" s="235"/>
      <c r="H382" s="235"/>
      <c r="I382" s="235"/>
      <c r="J382" s="235"/>
      <c r="K382" s="235"/>
    </row>
    <row r="383" spans="1:11" s="233" customFormat="1" ht="38.25">
      <c r="A383" s="146"/>
      <c r="B383" s="241" t="s">
        <v>635</v>
      </c>
      <c r="C383" s="224"/>
      <c r="D383" s="118"/>
      <c r="E383" s="54"/>
      <c r="F383" s="228"/>
      <c r="G383" s="235"/>
      <c r="H383" s="235"/>
      <c r="I383" s="235"/>
      <c r="J383" s="235"/>
      <c r="K383" s="235"/>
    </row>
    <row r="384" spans="1:11" s="233" customFormat="1" ht="12.75">
      <c r="A384" s="146"/>
      <c r="B384" s="241" t="s">
        <v>638</v>
      </c>
      <c r="C384" s="224"/>
      <c r="D384" s="118"/>
      <c r="E384" s="54"/>
      <c r="F384" s="228"/>
      <c r="G384" s="235"/>
      <c r="H384" s="235"/>
      <c r="I384" s="235"/>
      <c r="J384" s="235"/>
      <c r="K384" s="235"/>
    </row>
    <row r="385" spans="1:11" s="233" customFormat="1" ht="12.75">
      <c r="A385" s="146"/>
      <c r="B385" s="241" t="s">
        <v>639</v>
      </c>
      <c r="C385" s="224" t="s">
        <v>430</v>
      </c>
      <c r="D385" s="118">
        <v>1</v>
      </c>
      <c r="E385" s="54"/>
      <c r="F385" s="228">
        <f>+E385*D385</f>
        <v>0</v>
      </c>
      <c r="G385" s="235"/>
      <c r="H385" s="235"/>
      <c r="I385" s="235"/>
      <c r="J385" s="235"/>
      <c r="K385" s="235"/>
    </row>
    <row r="386" spans="1:11" s="233" customFormat="1" ht="12.75">
      <c r="A386" s="232"/>
      <c r="B386" s="272"/>
      <c r="C386" s="234"/>
      <c r="D386" s="235"/>
      <c r="E386" s="54"/>
      <c r="F386" s="228"/>
      <c r="G386" s="235"/>
      <c r="H386" s="235"/>
      <c r="I386" s="235"/>
      <c r="J386" s="235"/>
      <c r="K386" s="235"/>
    </row>
    <row r="387" spans="1:11" s="233" customFormat="1" ht="38.25">
      <c r="A387" s="146" t="s">
        <v>1097</v>
      </c>
      <c r="B387" s="241" t="s">
        <v>640</v>
      </c>
      <c r="C387" s="224"/>
      <c r="D387" s="118"/>
      <c r="E387" s="54"/>
      <c r="F387" s="228"/>
      <c r="G387" s="235"/>
      <c r="H387" s="235"/>
      <c r="I387" s="235"/>
      <c r="J387" s="235"/>
      <c r="K387" s="235"/>
    </row>
    <row r="388" spans="1:11" s="233" customFormat="1" ht="12.75">
      <c r="A388" s="146"/>
      <c r="B388" s="7" t="s">
        <v>641</v>
      </c>
      <c r="C388" s="224"/>
      <c r="D388" s="118"/>
      <c r="E388" s="54"/>
      <c r="F388" s="228"/>
      <c r="G388" s="235"/>
      <c r="H388" s="235"/>
      <c r="I388" s="235"/>
      <c r="J388" s="235"/>
      <c r="K388" s="235"/>
    </row>
    <row r="389" spans="1:11" s="233" customFormat="1" ht="12.75">
      <c r="A389" s="146"/>
      <c r="B389" s="263" t="s">
        <v>642</v>
      </c>
      <c r="C389" s="224" t="s">
        <v>1031</v>
      </c>
      <c r="D389" s="118">
        <v>1</v>
      </c>
      <c r="E389" s="54"/>
      <c r="F389" s="228">
        <f>+E389*D389</f>
        <v>0</v>
      </c>
      <c r="G389" s="235"/>
      <c r="H389" s="235"/>
      <c r="I389" s="235"/>
      <c r="J389" s="235"/>
      <c r="K389" s="235"/>
    </row>
    <row r="390" spans="1:11" s="233" customFormat="1" ht="12.75">
      <c r="A390" s="232"/>
      <c r="C390" s="234"/>
      <c r="D390" s="235"/>
      <c r="E390" s="54"/>
      <c r="F390" s="228"/>
      <c r="G390" s="235"/>
      <c r="H390" s="235"/>
      <c r="I390" s="235"/>
      <c r="J390" s="235"/>
      <c r="K390" s="235"/>
    </row>
    <row r="391" spans="1:11" s="233" customFormat="1" ht="38.25">
      <c r="A391" s="146">
        <v>4</v>
      </c>
      <c r="B391" s="241" t="s">
        <v>643</v>
      </c>
      <c r="C391" s="224"/>
      <c r="D391" s="118"/>
      <c r="E391" s="54"/>
      <c r="F391" s="228"/>
      <c r="G391" s="235"/>
      <c r="H391" s="235"/>
      <c r="I391" s="235"/>
      <c r="J391" s="235"/>
      <c r="K391" s="235"/>
    </row>
    <row r="392" spans="1:11" s="233" customFormat="1" ht="12.75">
      <c r="A392" s="146"/>
      <c r="B392" s="7" t="s">
        <v>644</v>
      </c>
      <c r="C392" s="224"/>
      <c r="D392" s="118"/>
      <c r="E392" s="54"/>
      <c r="F392" s="228"/>
      <c r="G392" s="235"/>
      <c r="H392" s="235"/>
      <c r="I392" s="235"/>
      <c r="J392" s="235"/>
      <c r="K392" s="235"/>
    </row>
    <row r="393" spans="1:11" s="233" customFormat="1" ht="12.75">
      <c r="A393" s="146"/>
      <c r="B393" s="263" t="s">
        <v>645</v>
      </c>
      <c r="C393" s="224" t="s">
        <v>1031</v>
      </c>
      <c r="D393" s="118">
        <v>2</v>
      </c>
      <c r="E393" s="54"/>
      <c r="F393" s="228">
        <f>+E393*D393</f>
        <v>0</v>
      </c>
      <c r="G393" s="235"/>
      <c r="H393" s="235"/>
      <c r="I393" s="235"/>
      <c r="J393" s="235"/>
      <c r="K393" s="235"/>
    </row>
    <row r="394" spans="1:11" s="233" customFormat="1" ht="12.75">
      <c r="A394" s="232"/>
      <c r="C394" s="234"/>
      <c r="D394" s="235"/>
      <c r="E394" s="54"/>
      <c r="F394" s="228"/>
      <c r="G394" s="235"/>
      <c r="H394" s="235"/>
      <c r="I394" s="235"/>
      <c r="J394" s="235"/>
      <c r="K394" s="235"/>
    </row>
    <row r="395" spans="1:11" s="56" customFormat="1" ht="25.5">
      <c r="A395" s="146">
        <v>5</v>
      </c>
      <c r="B395" s="241" t="s">
        <v>646</v>
      </c>
      <c r="C395" s="224"/>
      <c r="D395" s="118"/>
      <c r="E395" s="54"/>
      <c r="F395" s="228"/>
      <c r="G395" s="118"/>
      <c r="H395" s="118"/>
      <c r="I395" s="118"/>
      <c r="J395" s="118"/>
      <c r="K395" s="118"/>
    </row>
    <row r="396" spans="1:11" s="56" customFormat="1" ht="12.75">
      <c r="A396" s="146"/>
      <c r="B396" s="56" t="s">
        <v>647</v>
      </c>
      <c r="C396" s="224" t="s">
        <v>1031</v>
      </c>
      <c r="D396" s="118">
        <v>2</v>
      </c>
      <c r="E396"/>
      <c r="F396" s="228">
        <f>+E396*D396</f>
        <v>0</v>
      </c>
      <c r="G396" s="118"/>
      <c r="H396" s="118"/>
      <c r="I396" s="118"/>
      <c r="J396" s="118"/>
      <c r="K396" s="118"/>
    </row>
    <row r="397" spans="1:11" s="233" customFormat="1" ht="12.75">
      <c r="A397" s="232"/>
      <c r="C397" s="234"/>
      <c r="D397" s="235"/>
      <c r="E397" s="54"/>
      <c r="F397" s="228"/>
      <c r="G397" s="235"/>
      <c r="H397" s="235"/>
      <c r="I397" s="235"/>
      <c r="J397" s="235"/>
      <c r="K397" s="235"/>
    </row>
    <row r="398" spans="1:11" s="56" customFormat="1" ht="25.5">
      <c r="A398" s="146">
        <v>6</v>
      </c>
      <c r="B398" s="241" t="s">
        <v>648</v>
      </c>
      <c r="C398" s="224"/>
      <c r="D398" s="118"/>
      <c r="E398" s="54"/>
      <c r="F398" s="228"/>
      <c r="G398" s="118"/>
      <c r="H398" s="118"/>
      <c r="I398" s="118"/>
      <c r="J398" s="118"/>
      <c r="K398" s="118"/>
    </row>
    <row r="399" spans="1:11" s="56" customFormat="1" ht="12.75">
      <c r="A399" s="146"/>
      <c r="B399" s="56" t="s">
        <v>649</v>
      </c>
      <c r="C399" s="224" t="s">
        <v>1031</v>
      </c>
      <c r="D399" s="118">
        <v>2</v>
      </c>
      <c r="E399" s="54"/>
      <c r="F399" s="228">
        <f>+E399*D399</f>
        <v>0</v>
      </c>
      <c r="G399" s="118"/>
      <c r="H399" s="118"/>
      <c r="I399" s="118"/>
      <c r="J399" s="118"/>
      <c r="K399" s="118"/>
    </row>
    <row r="400" spans="1:11" s="233" customFormat="1" ht="12.75">
      <c r="A400" s="232"/>
      <c r="C400" s="234"/>
      <c r="D400" s="235"/>
      <c r="E400" s="54"/>
      <c r="F400" s="228"/>
      <c r="G400" s="235"/>
      <c r="H400" s="235"/>
      <c r="I400" s="235"/>
      <c r="J400" s="235"/>
      <c r="K400" s="235"/>
    </row>
    <row r="401" spans="1:11" s="233" customFormat="1" ht="25.5">
      <c r="A401" s="146">
        <v>7</v>
      </c>
      <c r="B401" s="241" t="s">
        <v>650</v>
      </c>
      <c r="C401" s="224" t="s">
        <v>1031</v>
      </c>
      <c r="D401" s="118">
        <v>2</v>
      </c>
      <c r="E401" s="54"/>
      <c r="F401" s="228">
        <f>+E401*D401</f>
        <v>0</v>
      </c>
      <c r="G401" s="235"/>
      <c r="H401" s="235"/>
      <c r="I401" s="235"/>
      <c r="J401" s="235"/>
      <c r="K401" s="235"/>
    </row>
    <row r="402" spans="1:11" s="233" customFormat="1" ht="12.75">
      <c r="A402" s="232"/>
      <c r="C402" s="234"/>
      <c r="D402" s="235"/>
      <c r="E402" s="54"/>
      <c r="F402" s="228"/>
      <c r="G402" s="235"/>
      <c r="H402" s="235"/>
      <c r="I402" s="235"/>
      <c r="J402" s="235"/>
      <c r="K402" s="235"/>
    </row>
    <row r="403" spans="1:11" s="56" customFormat="1" ht="25.5">
      <c r="A403" s="146">
        <v>8</v>
      </c>
      <c r="B403" s="241" t="s">
        <v>651</v>
      </c>
      <c r="C403" s="224" t="s">
        <v>1031</v>
      </c>
      <c r="D403" s="118">
        <v>11</v>
      </c>
      <c r="E403" s="54"/>
      <c r="F403" s="228">
        <f>+E403*D403</f>
        <v>0</v>
      </c>
      <c r="G403" s="229"/>
      <c r="H403" s="229"/>
      <c r="I403" s="229"/>
      <c r="J403" s="229"/>
      <c r="K403" s="229"/>
    </row>
    <row r="404" spans="1:11" s="233" customFormat="1" ht="12.75">
      <c r="A404" s="232"/>
      <c r="C404" s="234"/>
      <c r="D404" s="235"/>
      <c r="E404" s="54"/>
      <c r="F404" s="228"/>
      <c r="G404" s="235"/>
      <c r="H404" s="235"/>
      <c r="I404" s="235"/>
      <c r="J404" s="235"/>
      <c r="K404" s="235"/>
    </row>
    <row r="405" spans="1:6" s="56" customFormat="1" ht="165.75">
      <c r="A405" s="273">
        <v>9</v>
      </c>
      <c r="B405" s="274" t="s">
        <v>652</v>
      </c>
      <c r="C405" s="275"/>
      <c r="D405" s="275"/>
      <c r="E405" s="54"/>
      <c r="F405" s="228"/>
    </row>
    <row r="406" spans="1:6" s="56" customFormat="1" ht="12.75">
      <c r="A406" s="273"/>
      <c r="B406" s="276" t="s">
        <v>0</v>
      </c>
      <c r="C406" s="277"/>
      <c r="D406" s="277"/>
      <c r="E406" s="54"/>
      <c r="F406" s="228"/>
    </row>
    <row r="407" spans="1:6" s="56" customFormat="1" ht="12.75">
      <c r="A407" s="273"/>
      <c r="B407" s="276" t="s">
        <v>1</v>
      </c>
      <c r="C407" s="277"/>
      <c r="D407" s="277"/>
      <c r="E407" s="54"/>
      <c r="F407" s="228"/>
    </row>
    <row r="408" spans="1:6" s="56" customFormat="1" ht="12.75">
      <c r="A408" s="273"/>
      <c r="B408" s="276" t="s">
        <v>2</v>
      </c>
      <c r="C408" s="277"/>
      <c r="D408" s="277"/>
      <c r="E408" s="54"/>
      <c r="F408" s="228"/>
    </row>
    <row r="409" spans="1:6" s="56" customFormat="1" ht="12.75">
      <c r="A409" s="273"/>
      <c r="B409" s="278" t="s">
        <v>3</v>
      </c>
      <c r="C409" s="277"/>
      <c r="D409" s="277"/>
      <c r="E409" s="54"/>
      <c r="F409" s="228"/>
    </row>
    <row r="410" spans="1:6" s="56" customFormat="1" ht="181.5">
      <c r="A410" s="273"/>
      <c r="B410" s="274" t="s">
        <v>4</v>
      </c>
      <c r="C410" s="275"/>
      <c r="D410" s="275"/>
      <c r="E410" s="54"/>
      <c r="F410" s="228"/>
    </row>
    <row r="411" spans="1:6" s="56" customFormat="1" ht="14.25">
      <c r="A411" s="273"/>
      <c r="B411" s="278" t="s">
        <v>5</v>
      </c>
      <c r="C411" s="275" t="s">
        <v>1099</v>
      </c>
      <c r="D411" s="275">
        <v>43</v>
      </c>
      <c r="E411" s="54"/>
      <c r="F411" s="228">
        <f>+E411*D411</f>
        <v>0</v>
      </c>
    </row>
    <row r="412" spans="1:12" s="233" customFormat="1" ht="12.75">
      <c r="A412" s="232"/>
      <c r="C412" s="234"/>
      <c r="D412" s="235"/>
      <c r="E412" s="54"/>
      <c r="F412" s="228"/>
      <c r="L412" s="279"/>
    </row>
    <row r="413" spans="1:11" s="56" customFormat="1" ht="51">
      <c r="A413" s="146">
        <v>10</v>
      </c>
      <c r="B413" s="230" t="s">
        <v>6</v>
      </c>
      <c r="C413" s="224" t="s">
        <v>430</v>
      </c>
      <c r="D413" s="118">
        <v>1</v>
      </c>
      <c r="E413" s="54"/>
      <c r="F413" s="228">
        <f>+E413*D413</f>
        <v>0</v>
      </c>
      <c r="G413" s="118"/>
      <c r="H413" s="118"/>
      <c r="I413" s="118"/>
      <c r="J413" s="118"/>
      <c r="K413" s="118"/>
    </row>
    <row r="414" spans="1:11" s="233" customFormat="1" ht="12.75">
      <c r="A414" s="232"/>
      <c r="B414" s="239"/>
      <c r="C414" s="234"/>
      <c r="D414" s="235"/>
      <c r="E414" s="54"/>
      <c r="F414" s="228"/>
      <c r="G414" s="235"/>
      <c r="H414" s="235"/>
      <c r="I414" s="235"/>
      <c r="J414" s="235"/>
      <c r="K414" s="235"/>
    </row>
    <row r="415" spans="1:11" s="56" customFormat="1" ht="12.75">
      <c r="A415" s="146">
        <v>11</v>
      </c>
      <c r="B415" s="230" t="s">
        <v>7</v>
      </c>
      <c r="C415" s="224" t="s">
        <v>843</v>
      </c>
      <c r="D415" s="118">
        <v>1</v>
      </c>
      <c r="E415" s="54"/>
      <c r="F415" s="228">
        <f>+E415*D415</f>
        <v>0</v>
      </c>
      <c r="G415" s="118"/>
      <c r="H415" s="118"/>
      <c r="I415" s="118"/>
      <c r="J415" s="118"/>
      <c r="K415" s="118"/>
    </row>
    <row r="416" spans="1:11" s="56" customFormat="1" ht="12.75">
      <c r="A416" s="146"/>
      <c r="B416" s="230"/>
      <c r="C416" s="224"/>
      <c r="D416" s="118"/>
      <c r="E416" s="54"/>
      <c r="F416" s="228"/>
      <c r="G416" s="118"/>
      <c r="H416" s="118"/>
      <c r="I416" s="118"/>
      <c r="J416" s="118"/>
      <c r="K416" s="118"/>
    </row>
    <row r="417" spans="1:11" s="56" customFormat="1" ht="25.5">
      <c r="A417" s="146">
        <v>12</v>
      </c>
      <c r="B417" s="230" t="s">
        <v>8</v>
      </c>
      <c r="C417" s="224" t="s">
        <v>430</v>
      </c>
      <c r="D417" s="118">
        <v>1</v>
      </c>
      <c r="E417" s="54"/>
      <c r="F417" s="228">
        <f>+E417*D417</f>
        <v>0</v>
      </c>
      <c r="G417" s="242"/>
      <c r="H417" s="242"/>
      <c r="I417" s="242"/>
      <c r="J417" s="242"/>
      <c r="K417" s="242"/>
    </row>
    <row r="418" spans="1:11" s="56" customFormat="1" ht="12.75">
      <c r="A418" s="146"/>
      <c r="B418" s="230"/>
      <c r="C418" s="224"/>
      <c r="D418" s="118"/>
      <c r="E418" s="54"/>
      <c r="F418" s="228"/>
      <c r="G418" s="118"/>
      <c r="H418" s="118"/>
      <c r="I418" s="118"/>
      <c r="J418" s="118"/>
      <c r="K418" s="118"/>
    </row>
    <row r="419" spans="1:11" s="56" customFormat="1" ht="12.75">
      <c r="A419" s="146">
        <v>13</v>
      </c>
      <c r="B419" s="230" t="s">
        <v>9</v>
      </c>
      <c r="C419" s="224" t="s">
        <v>1031</v>
      </c>
      <c r="D419" s="118">
        <v>1</v>
      </c>
      <c r="E419" s="54"/>
      <c r="F419" s="228">
        <f>+E419*D419</f>
        <v>0</v>
      </c>
      <c r="G419" s="242"/>
      <c r="H419" s="242"/>
      <c r="I419" s="242"/>
      <c r="J419" s="242"/>
      <c r="K419" s="242"/>
    </row>
    <row r="420" spans="1:11" s="56" customFormat="1" ht="12.75">
      <c r="A420" s="146"/>
      <c r="B420" s="230"/>
      <c r="C420" s="224"/>
      <c r="D420" s="118"/>
      <c r="E420" s="54"/>
      <c r="F420" s="228"/>
      <c r="G420" s="118"/>
      <c r="H420" s="118"/>
      <c r="I420" s="118"/>
      <c r="J420" s="118"/>
      <c r="K420" s="118"/>
    </row>
    <row r="421" spans="1:11" s="56" customFormat="1" ht="25.5">
      <c r="A421" s="146">
        <v>14</v>
      </c>
      <c r="B421" s="230" t="s">
        <v>10</v>
      </c>
      <c r="C421" s="224" t="s">
        <v>1031</v>
      </c>
      <c r="D421" s="118">
        <v>1</v>
      </c>
      <c r="E421" s="54"/>
      <c r="F421" s="228">
        <f>+E421*D421</f>
        <v>0</v>
      </c>
      <c r="G421" s="118"/>
      <c r="H421" s="118"/>
      <c r="I421" s="118"/>
      <c r="J421" s="118"/>
      <c r="K421" s="118"/>
    </row>
    <row r="422" spans="1:11" s="56" customFormat="1" ht="12.75">
      <c r="A422" s="146"/>
      <c r="B422" s="230"/>
      <c r="C422" s="224"/>
      <c r="D422" s="118"/>
      <c r="E422" s="54"/>
      <c r="F422" s="228"/>
      <c r="G422" s="118"/>
      <c r="H422" s="118"/>
      <c r="I422" s="118"/>
      <c r="J422" s="118"/>
      <c r="K422" s="118"/>
    </row>
    <row r="423" spans="1:11" s="56" customFormat="1" ht="25.5">
      <c r="A423" s="146">
        <v>15</v>
      </c>
      <c r="B423" s="230" t="s">
        <v>11</v>
      </c>
      <c r="C423" s="224" t="s">
        <v>340</v>
      </c>
      <c r="D423" s="242">
        <v>0.05</v>
      </c>
      <c r="E423" s="54"/>
      <c r="F423" s="260">
        <f>+SUM(F377:F419)*D423</f>
        <v>0</v>
      </c>
      <c r="G423" s="118"/>
      <c r="H423" s="118"/>
      <c r="I423" s="118"/>
      <c r="J423" s="118"/>
      <c r="K423" s="118"/>
    </row>
    <row r="424" spans="1:11" s="56" customFormat="1" ht="12.75">
      <c r="A424" s="146"/>
      <c r="B424" s="230"/>
      <c r="C424" s="224"/>
      <c r="D424" s="118"/>
      <c r="E424" s="54"/>
      <c r="F424" s="228"/>
      <c r="G424" s="118"/>
      <c r="H424" s="118"/>
      <c r="I424" s="118"/>
      <c r="J424" s="118"/>
      <c r="K424" s="118"/>
    </row>
    <row r="425" spans="1:11" s="56" customFormat="1" ht="12.75">
      <c r="A425" s="146">
        <v>16</v>
      </c>
      <c r="B425" s="230" t="s">
        <v>12</v>
      </c>
      <c r="C425" s="224" t="s">
        <v>340</v>
      </c>
      <c r="D425" s="242">
        <v>0.03</v>
      </c>
      <c r="E425" s="54"/>
      <c r="F425" s="260">
        <f>+SUM(F377:F419)*D425</f>
        <v>0</v>
      </c>
      <c r="G425" s="118"/>
      <c r="H425" s="118"/>
      <c r="I425" s="118"/>
      <c r="J425" s="118"/>
      <c r="K425" s="118"/>
    </row>
    <row r="426" spans="1:11" s="56" customFormat="1" ht="12.75">
      <c r="A426" s="146" t="s">
        <v>13</v>
      </c>
      <c r="B426" s="230"/>
      <c r="C426" s="224"/>
      <c r="D426" s="118"/>
      <c r="E426" s="54"/>
      <c r="F426" s="261"/>
      <c r="G426" s="118"/>
      <c r="H426" s="118"/>
      <c r="I426" s="118"/>
      <c r="J426" s="118"/>
      <c r="K426" s="118"/>
    </row>
    <row r="427" spans="1:11" s="56" customFormat="1" ht="12.75">
      <c r="A427" s="146"/>
      <c r="B427" s="244" t="s">
        <v>490</v>
      </c>
      <c r="C427" s="224"/>
      <c r="D427" s="118"/>
      <c r="E427" s="54"/>
      <c r="F427" s="261">
        <f>SUM(F378:F425)</f>
        <v>0</v>
      </c>
      <c r="G427" s="118"/>
      <c r="H427" s="118"/>
      <c r="I427" s="118"/>
      <c r="J427" s="118"/>
      <c r="K427" s="118"/>
    </row>
    <row r="428" spans="1:11" s="233" customFormat="1" ht="12.75">
      <c r="A428" s="232"/>
      <c r="C428" s="234"/>
      <c r="D428" s="235"/>
      <c r="E428" s="54"/>
      <c r="F428" s="261"/>
      <c r="G428" s="235"/>
      <c r="H428" s="235"/>
      <c r="I428" s="235"/>
      <c r="J428" s="235"/>
      <c r="K428" s="235"/>
    </row>
    <row r="429" spans="1:11" s="233" customFormat="1" ht="12.75">
      <c r="A429" s="232"/>
      <c r="C429" s="234"/>
      <c r="D429" s="235"/>
      <c r="E429" s="54"/>
      <c r="F429" s="54"/>
      <c r="G429" s="235"/>
      <c r="H429" s="235"/>
      <c r="I429" s="235"/>
      <c r="J429" s="235"/>
      <c r="K429" s="235"/>
    </row>
    <row r="430" spans="1:11" s="233" customFormat="1" ht="12.75">
      <c r="A430" s="232"/>
      <c r="B430" s="233" t="s">
        <v>14</v>
      </c>
      <c r="C430" s="234"/>
      <c r="D430" s="235"/>
      <c r="E430" s="54"/>
      <c r="F430" s="228">
        <f>SUM(F427,F373,F338,F226,F173,F132,F101)</f>
        <v>0</v>
      </c>
      <c r="G430" s="235"/>
      <c r="H430" s="235"/>
      <c r="I430" s="235"/>
      <c r="J430" s="235"/>
      <c r="K430" s="235"/>
    </row>
    <row r="431" spans="1:11" s="233" customFormat="1" ht="12.75">
      <c r="A431" s="232"/>
      <c r="C431" s="234"/>
      <c r="D431" s="235"/>
      <c r="E431" s="54"/>
      <c r="F431" s="54"/>
      <c r="G431" s="235"/>
      <c r="H431" s="235"/>
      <c r="I431" s="235"/>
      <c r="J431" s="235"/>
      <c r="K431" s="235"/>
    </row>
    <row r="432" spans="1:11" s="233" customFormat="1" ht="12.75">
      <c r="A432" s="232"/>
      <c r="C432" s="234"/>
      <c r="D432" s="235"/>
      <c r="E432" s="54"/>
      <c r="F432" s="54"/>
      <c r="G432" s="235"/>
      <c r="H432" s="235"/>
      <c r="I432" s="235"/>
      <c r="J432" s="235"/>
      <c r="K432" s="235"/>
    </row>
    <row r="433" spans="1:11" s="233" customFormat="1" ht="12.75">
      <c r="A433" s="232"/>
      <c r="C433" s="234"/>
      <c r="D433" s="235"/>
      <c r="E433" s="54"/>
      <c r="F433" s="228"/>
      <c r="G433" s="235"/>
      <c r="H433" s="235"/>
      <c r="I433" s="235"/>
      <c r="J433" s="235"/>
      <c r="K433" s="235"/>
    </row>
    <row r="434" spans="1:11" s="233" customFormat="1" ht="12.75">
      <c r="A434" s="232"/>
      <c r="C434" s="234"/>
      <c r="D434" s="235"/>
      <c r="E434" s="54"/>
      <c r="F434" s="54"/>
      <c r="G434" s="235"/>
      <c r="H434" s="235"/>
      <c r="I434" s="235"/>
      <c r="J434" s="235"/>
      <c r="K434" s="235"/>
    </row>
    <row r="435" spans="1:11" s="233" customFormat="1" ht="12.75">
      <c r="A435" s="232"/>
      <c r="C435" s="234"/>
      <c r="D435" s="235"/>
      <c r="E435" s="54"/>
      <c r="F435" s="54"/>
      <c r="G435" s="235"/>
      <c r="H435" s="235"/>
      <c r="I435" s="235"/>
      <c r="J435" s="235"/>
      <c r="K435" s="235"/>
    </row>
    <row r="436" spans="1:11" s="233" customFormat="1" ht="12.75">
      <c r="A436" s="232"/>
      <c r="C436" s="234"/>
      <c r="D436" s="235"/>
      <c r="E436" s="54"/>
      <c r="F436" s="54"/>
      <c r="G436" s="235"/>
      <c r="H436" s="235"/>
      <c r="I436" s="235"/>
      <c r="J436" s="235"/>
      <c r="K436" s="235"/>
    </row>
    <row r="437" spans="1:11" s="233" customFormat="1" ht="12.75">
      <c r="A437" s="232"/>
      <c r="C437" s="234"/>
      <c r="D437" s="235"/>
      <c r="E437" s="54"/>
      <c r="F437" s="54"/>
      <c r="G437" s="235"/>
      <c r="H437" s="235"/>
      <c r="I437" s="235"/>
      <c r="J437" s="235"/>
      <c r="K437" s="235"/>
    </row>
    <row r="438" spans="1:11" s="233" customFormat="1" ht="12.75">
      <c r="A438" s="232"/>
      <c r="C438" s="234"/>
      <c r="D438" s="235"/>
      <c r="E438" s="54"/>
      <c r="F438" s="54"/>
      <c r="G438" s="235"/>
      <c r="H438" s="235"/>
      <c r="I438" s="235"/>
      <c r="J438" s="235"/>
      <c r="K438" s="235"/>
    </row>
    <row r="439" spans="1:11" s="233" customFormat="1" ht="12.75">
      <c r="A439" s="232"/>
      <c r="C439" s="234"/>
      <c r="D439" s="235"/>
      <c r="E439" s="54"/>
      <c r="F439" s="228"/>
      <c r="G439" s="235"/>
      <c r="H439" s="235"/>
      <c r="I439" s="235"/>
      <c r="J439" s="235"/>
      <c r="K439" s="235"/>
    </row>
    <row r="440" spans="1:11" s="233" customFormat="1" ht="12.75">
      <c r="A440" s="232"/>
      <c r="C440" s="234"/>
      <c r="D440" s="235"/>
      <c r="E440" s="54"/>
      <c r="F440" s="54"/>
      <c r="G440" s="235"/>
      <c r="H440" s="235"/>
      <c r="I440" s="235"/>
      <c r="J440" s="235"/>
      <c r="K440" s="235"/>
    </row>
    <row r="441" spans="1:11" s="233" customFormat="1" ht="12.75">
      <c r="A441" s="232"/>
      <c r="C441" s="234"/>
      <c r="D441" s="235"/>
      <c r="E441" s="54"/>
      <c r="F441" s="54"/>
      <c r="G441" s="235"/>
      <c r="H441" s="235"/>
      <c r="I441" s="235"/>
      <c r="J441" s="235"/>
      <c r="K441" s="235"/>
    </row>
    <row r="442" spans="1:11" s="233" customFormat="1" ht="12.75">
      <c r="A442" s="232"/>
      <c r="C442" s="234"/>
      <c r="D442" s="235"/>
      <c r="E442" s="54"/>
      <c r="F442" s="54"/>
      <c r="G442" s="235"/>
      <c r="H442" s="235"/>
      <c r="I442" s="235"/>
      <c r="J442" s="235"/>
      <c r="K442" s="235"/>
    </row>
    <row r="443" spans="1:11" s="233" customFormat="1" ht="12.75">
      <c r="A443" s="232"/>
      <c r="C443" s="234"/>
      <c r="D443" s="235"/>
      <c r="E443" s="54"/>
      <c r="F443" s="54"/>
      <c r="G443" s="235"/>
      <c r="H443" s="235"/>
      <c r="I443" s="235"/>
      <c r="J443" s="235"/>
      <c r="K443" s="235"/>
    </row>
    <row r="444" spans="1:11" s="233" customFormat="1" ht="12.75">
      <c r="A444" s="232"/>
      <c r="C444" s="234"/>
      <c r="D444" s="235"/>
      <c r="E444" s="54"/>
      <c r="F444" s="54"/>
      <c r="G444" s="235"/>
      <c r="H444" s="235"/>
      <c r="I444" s="235"/>
      <c r="J444" s="235"/>
      <c r="K444" s="235"/>
    </row>
    <row r="445" spans="1:11" s="233" customFormat="1" ht="12.75">
      <c r="A445" s="232"/>
      <c r="C445" s="234"/>
      <c r="D445" s="235"/>
      <c r="E445" s="54"/>
      <c r="F445" s="54"/>
      <c r="G445" s="235"/>
      <c r="H445" s="235"/>
      <c r="I445" s="235"/>
      <c r="J445" s="235"/>
      <c r="K445" s="235"/>
    </row>
    <row r="446" spans="1:11" s="233" customFormat="1" ht="12.75">
      <c r="A446" s="232"/>
      <c r="C446" s="234"/>
      <c r="D446" s="235"/>
      <c r="E446" s="54"/>
      <c r="F446" s="54"/>
      <c r="G446" s="235"/>
      <c r="H446" s="235"/>
      <c r="I446" s="235"/>
      <c r="J446" s="235"/>
      <c r="K446" s="235"/>
    </row>
    <row r="447" spans="1:11" s="233" customFormat="1" ht="12.75">
      <c r="A447" s="232"/>
      <c r="C447" s="234"/>
      <c r="D447" s="235"/>
      <c r="E447" s="54"/>
      <c r="F447" s="54"/>
      <c r="G447" s="235"/>
      <c r="H447" s="235"/>
      <c r="I447" s="235"/>
      <c r="J447" s="235"/>
      <c r="K447" s="235"/>
    </row>
    <row r="448" spans="1:11" s="233" customFormat="1" ht="12.75">
      <c r="A448" s="232"/>
      <c r="C448" s="234"/>
      <c r="D448" s="235"/>
      <c r="E448" s="54"/>
      <c r="F448" s="54"/>
      <c r="G448" s="235"/>
      <c r="H448" s="235"/>
      <c r="I448" s="235"/>
      <c r="J448" s="235"/>
      <c r="K448" s="235"/>
    </row>
    <row r="449" spans="1:11" s="233" customFormat="1" ht="12.75">
      <c r="A449" s="232"/>
      <c r="C449" s="234"/>
      <c r="D449" s="235"/>
      <c r="E449" s="54"/>
      <c r="F449" s="54"/>
      <c r="G449" s="235"/>
      <c r="H449" s="235"/>
      <c r="I449" s="235"/>
      <c r="J449" s="235"/>
      <c r="K449" s="235"/>
    </row>
    <row r="450" spans="1:11" s="233" customFormat="1" ht="12.75">
      <c r="A450" s="232"/>
      <c r="C450" s="234"/>
      <c r="D450" s="235"/>
      <c r="E450" s="54"/>
      <c r="F450" s="54"/>
      <c r="G450" s="235"/>
      <c r="H450" s="235"/>
      <c r="I450" s="235"/>
      <c r="J450" s="235"/>
      <c r="K450" s="235"/>
    </row>
    <row r="451" spans="1:11" s="233" customFormat="1" ht="12.75">
      <c r="A451" s="232"/>
      <c r="C451" s="234"/>
      <c r="D451" s="235"/>
      <c r="E451" s="54"/>
      <c r="F451" s="54"/>
      <c r="G451" s="235"/>
      <c r="H451" s="235"/>
      <c r="I451" s="235"/>
      <c r="J451" s="235"/>
      <c r="K451" s="235"/>
    </row>
    <row r="452" spans="1:11" s="233" customFormat="1" ht="12.75">
      <c r="A452" s="232"/>
      <c r="C452" s="234"/>
      <c r="D452" s="235"/>
      <c r="E452" s="54"/>
      <c r="F452" s="54"/>
      <c r="G452" s="235"/>
      <c r="H452" s="235"/>
      <c r="I452" s="235"/>
      <c r="J452" s="235"/>
      <c r="K452" s="235"/>
    </row>
    <row r="453" spans="1:11" s="233" customFormat="1" ht="12.75">
      <c r="A453" s="232"/>
      <c r="C453" s="234"/>
      <c r="D453" s="235"/>
      <c r="E453" s="54"/>
      <c r="F453" s="54"/>
      <c r="G453" s="235"/>
      <c r="H453" s="235"/>
      <c r="I453" s="235"/>
      <c r="J453" s="235"/>
      <c r="K453" s="235"/>
    </row>
    <row r="454" spans="1:11" s="233" customFormat="1" ht="12.75">
      <c r="A454" s="232"/>
      <c r="C454" s="234"/>
      <c r="D454" s="235"/>
      <c r="E454" s="54"/>
      <c r="F454" s="54"/>
      <c r="G454" s="235"/>
      <c r="H454" s="235"/>
      <c r="I454" s="235"/>
      <c r="J454" s="235"/>
      <c r="K454" s="235"/>
    </row>
    <row r="455" spans="1:11" s="233" customFormat="1" ht="12.75">
      <c r="A455" s="232"/>
      <c r="C455" s="234"/>
      <c r="D455" s="235"/>
      <c r="E455" s="54"/>
      <c r="F455" s="54"/>
      <c r="G455" s="235"/>
      <c r="H455" s="235"/>
      <c r="I455" s="235"/>
      <c r="J455" s="235"/>
      <c r="K455" s="235"/>
    </row>
    <row r="456" spans="1:11" s="233" customFormat="1" ht="12.75">
      <c r="A456" s="232"/>
      <c r="C456" s="234"/>
      <c r="D456" s="235"/>
      <c r="E456" s="54"/>
      <c r="F456" s="54"/>
      <c r="G456" s="235"/>
      <c r="H456" s="235"/>
      <c r="I456" s="235"/>
      <c r="J456" s="235"/>
      <c r="K456" s="235"/>
    </row>
    <row r="457" spans="1:11" s="233" customFormat="1" ht="12.75">
      <c r="A457" s="232"/>
      <c r="C457" s="234"/>
      <c r="D457" s="235"/>
      <c r="E457" s="54"/>
      <c r="F457" s="54"/>
      <c r="G457" s="235"/>
      <c r="H457" s="235"/>
      <c r="I457" s="235"/>
      <c r="J457" s="235"/>
      <c r="K457" s="235"/>
    </row>
    <row r="458" spans="1:11" s="233" customFormat="1" ht="12.75">
      <c r="A458" s="232"/>
      <c r="C458" s="234"/>
      <c r="D458" s="235"/>
      <c r="E458" s="54"/>
      <c r="F458" s="54"/>
      <c r="G458" s="235"/>
      <c r="H458" s="235"/>
      <c r="I458" s="235"/>
      <c r="J458" s="235"/>
      <c r="K458" s="235"/>
    </row>
    <row r="459" spans="1:11" s="233" customFormat="1" ht="12.75">
      <c r="A459" s="232"/>
      <c r="C459" s="234"/>
      <c r="D459" s="235"/>
      <c r="E459" s="54"/>
      <c r="F459" s="54"/>
      <c r="G459" s="235"/>
      <c r="H459" s="235"/>
      <c r="I459" s="235"/>
      <c r="J459" s="235"/>
      <c r="K459" s="235"/>
    </row>
    <row r="460" spans="1:11" s="233" customFormat="1" ht="12.75">
      <c r="A460" s="232"/>
      <c r="C460" s="234"/>
      <c r="D460" s="235"/>
      <c r="E460" s="54"/>
      <c r="F460" s="54"/>
      <c r="G460" s="235"/>
      <c r="H460" s="235"/>
      <c r="I460" s="235"/>
      <c r="J460" s="235"/>
      <c r="K460" s="235"/>
    </row>
    <row r="461" spans="1:11" s="233" customFormat="1" ht="12.75">
      <c r="A461" s="232"/>
      <c r="C461" s="234"/>
      <c r="D461" s="235"/>
      <c r="E461" s="54"/>
      <c r="F461" s="54"/>
      <c r="G461" s="235"/>
      <c r="H461" s="235"/>
      <c r="I461" s="235"/>
      <c r="J461" s="235"/>
      <c r="K461" s="235"/>
    </row>
    <row r="462" spans="1:11" s="233" customFormat="1" ht="12.75">
      <c r="A462" s="232"/>
      <c r="C462" s="234"/>
      <c r="D462" s="235"/>
      <c r="E462" s="54"/>
      <c r="F462" s="54"/>
      <c r="G462" s="235"/>
      <c r="H462" s="235"/>
      <c r="I462" s="235"/>
      <c r="J462" s="235"/>
      <c r="K462" s="235"/>
    </row>
    <row r="463" spans="1:11" s="233" customFormat="1" ht="12.75">
      <c r="A463" s="232"/>
      <c r="C463" s="234"/>
      <c r="D463" s="235"/>
      <c r="E463" s="54"/>
      <c r="F463" s="54"/>
      <c r="G463" s="235"/>
      <c r="H463" s="235"/>
      <c r="I463" s="235"/>
      <c r="J463" s="235"/>
      <c r="K463" s="235"/>
    </row>
    <row r="464" spans="1:11" s="233" customFormat="1" ht="12.75">
      <c r="A464" s="232"/>
      <c r="C464" s="234"/>
      <c r="D464" s="235"/>
      <c r="E464" s="54"/>
      <c r="F464" s="54"/>
      <c r="G464" s="235"/>
      <c r="H464" s="235"/>
      <c r="I464" s="235"/>
      <c r="J464" s="235"/>
      <c r="K464" s="235"/>
    </row>
    <row r="465" spans="1:11" s="233" customFormat="1" ht="12.75">
      <c r="A465" s="232"/>
      <c r="C465" s="234"/>
      <c r="D465" s="235"/>
      <c r="E465" s="54"/>
      <c r="F465" s="54"/>
      <c r="G465" s="235"/>
      <c r="H465" s="235"/>
      <c r="I465" s="235"/>
      <c r="J465" s="235"/>
      <c r="K465" s="235"/>
    </row>
    <row r="466" spans="1:11" s="233" customFormat="1" ht="12.75">
      <c r="A466" s="232"/>
      <c r="C466" s="234"/>
      <c r="D466" s="235"/>
      <c r="E466" s="54"/>
      <c r="F466" s="54"/>
      <c r="G466" s="235"/>
      <c r="H466" s="235"/>
      <c r="I466" s="235"/>
      <c r="J466" s="235"/>
      <c r="K466" s="235"/>
    </row>
    <row r="467" spans="1:11" s="233" customFormat="1" ht="12.75">
      <c r="A467" s="232"/>
      <c r="C467" s="234"/>
      <c r="D467" s="235"/>
      <c r="E467" s="54"/>
      <c r="F467" s="54"/>
      <c r="G467" s="235"/>
      <c r="H467" s="235"/>
      <c r="I467" s="235"/>
      <c r="J467" s="235"/>
      <c r="K467" s="235"/>
    </row>
    <row r="468" spans="1:11" s="233" customFormat="1" ht="12.75">
      <c r="A468" s="232"/>
      <c r="C468" s="234"/>
      <c r="D468" s="235"/>
      <c r="E468" s="54"/>
      <c r="F468" s="54"/>
      <c r="G468" s="235"/>
      <c r="H468" s="235"/>
      <c r="I468" s="235"/>
      <c r="J468" s="235"/>
      <c r="K468" s="235"/>
    </row>
    <row r="469" spans="1:11" s="233" customFormat="1" ht="12.75">
      <c r="A469" s="232"/>
      <c r="C469" s="234"/>
      <c r="D469" s="235"/>
      <c r="E469" s="54"/>
      <c r="F469" s="54"/>
      <c r="G469" s="235"/>
      <c r="H469" s="235"/>
      <c r="I469" s="235"/>
      <c r="J469" s="235"/>
      <c r="K469" s="235"/>
    </row>
    <row r="470" spans="1:11" s="233" customFormat="1" ht="12.75">
      <c r="A470" s="232"/>
      <c r="C470" s="234"/>
      <c r="D470" s="235"/>
      <c r="E470" s="54"/>
      <c r="F470" s="54"/>
      <c r="G470" s="235"/>
      <c r="H470" s="235"/>
      <c r="I470" s="235"/>
      <c r="J470" s="235"/>
      <c r="K470" s="235"/>
    </row>
    <row r="471" spans="1:11" s="233" customFormat="1" ht="12.75">
      <c r="A471" s="232"/>
      <c r="C471" s="234"/>
      <c r="D471" s="235"/>
      <c r="E471" s="54"/>
      <c r="F471" s="54"/>
      <c r="G471" s="235"/>
      <c r="H471" s="235"/>
      <c r="I471" s="235"/>
      <c r="J471" s="235"/>
      <c r="K471" s="235"/>
    </row>
    <row r="472" spans="1:11" s="233" customFormat="1" ht="12.75">
      <c r="A472" s="232"/>
      <c r="C472" s="234"/>
      <c r="D472" s="235"/>
      <c r="E472" s="54"/>
      <c r="F472" s="54"/>
      <c r="G472" s="235"/>
      <c r="H472" s="235"/>
      <c r="I472" s="235"/>
      <c r="J472" s="235"/>
      <c r="K472" s="235"/>
    </row>
    <row r="473" spans="1:11" s="233" customFormat="1" ht="12.75">
      <c r="A473" s="232"/>
      <c r="C473" s="234"/>
      <c r="D473" s="235"/>
      <c r="E473" s="54"/>
      <c r="F473" s="54"/>
      <c r="G473" s="235"/>
      <c r="H473" s="235"/>
      <c r="I473" s="235"/>
      <c r="J473" s="235"/>
      <c r="K473" s="235"/>
    </row>
    <row r="474" spans="1:11" s="233" customFormat="1" ht="12.75">
      <c r="A474" s="232"/>
      <c r="C474" s="234"/>
      <c r="D474" s="235"/>
      <c r="E474" s="54"/>
      <c r="F474" s="54"/>
      <c r="G474" s="235"/>
      <c r="H474" s="235"/>
      <c r="I474" s="235"/>
      <c r="J474" s="235"/>
      <c r="K474" s="235"/>
    </row>
    <row r="475" spans="1:11" s="233" customFormat="1" ht="12.75">
      <c r="A475" s="232"/>
      <c r="C475" s="234"/>
      <c r="D475" s="235"/>
      <c r="E475" s="54"/>
      <c r="F475" s="54"/>
      <c r="G475" s="235"/>
      <c r="H475" s="235"/>
      <c r="I475" s="235"/>
      <c r="J475" s="235"/>
      <c r="K475" s="235"/>
    </row>
    <row r="476" spans="1:11" s="233" customFormat="1" ht="12.75">
      <c r="A476" s="232"/>
      <c r="C476" s="234"/>
      <c r="D476" s="235"/>
      <c r="E476" s="54"/>
      <c r="F476" s="54"/>
      <c r="G476" s="235"/>
      <c r="H476" s="235"/>
      <c r="I476" s="235"/>
      <c r="J476" s="235"/>
      <c r="K476" s="235"/>
    </row>
    <row r="477" spans="1:11" s="233" customFormat="1" ht="12.75">
      <c r="A477" s="232"/>
      <c r="C477" s="234"/>
      <c r="D477" s="235"/>
      <c r="E477" s="54"/>
      <c r="F477" s="54"/>
      <c r="G477" s="235"/>
      <c r="H477" s="235"/>
      <c r="I477" s="235"/>
      <c r="J477" s="235"/>
      <c r="K477" s="235"/>
    </row>
    <row r="478" spans="1:11" s="233" customFormat="1" ht="12.75">
      <c r="A478" s="232"/>
      <c r="C478" s="234"/>
      <c r="D478" s="235"/>
      <c r="E478" s="54"/>
      <c r="F478" s="54"/>
      <c r="G478" s="235"/>
      <c r="H478" s="235"/>
      <c r="I478" s="235"/>
      <c r="J478" s="235"/>
      <c r="K478" s="235"/>
    </row>
    <row r="479" spans="1:11" s="233" customFormat="1" ht="12.75">
      <c r="A479" s="232"/>
      <c r="C479" s="234"/>
      <c r="D479" s="235"/>
      <c r="E479" s="54"/>
      <c r="F479" s="54"/>
      <c r="G479" s="235"/>
      <c r="H479" s="235"/>
      <c r="I479" s="235"/>
      <c r="J479" s="235"/>
      <c r="K479" s="235"/>
    </row>
    <row r="480" spans="1:11" s="233" customFormat="1" ht="12.75">
      <c r="A480" s="232"/>
      <c r="C480" s="234"/>
      <c r="D480" s="235"/>
      <c r="E480" s="54"/>
      <c r="F480" s="54"/>
      <c r="G480" s="235"/>
      <c r="H480" s="235"/>
      <c r="I480" s="235"/>
      <c r="J480" s="235"/>
      <c r="K480" s="235"/>
    </row>
    <row r="481" spans="1:11" s="233" customFormat="1" ht="12.75">
      <c r="A481" s="232"/>
      <c r="C481" s="234"/>
      <c r="D481" s="235"/>
      <c r="E481" s="54"/>
      <c r="F481" s="54"/>
      <c r="G481" s="235"/>
      <c r="H481" s="235"/>
      <c r="I481" s="235"/>
      <c r="J481" s="235"/>
      <c r="K481" s="235"/>
    </row>
    <row r="482" spans="1:11" s="233" customFormat="1" ht="12.75">
      <c r="A482" s="232"/>
      <c r="C482" s="234"/>
      <c r="D482" s="235"/>
      <c r="E482" s="54"/>
      <c r="F482" s="54"/>
      <c r="G482" s="235"/>
      <c r="H482" s="235"/>
      <c r="I482" s="235"/>
      <c r="J482" s="235"/>
      <c r="K482" s="235"/>
    </row>
    <row r="483" spans="1:11" s="233" customFormat="1" ht="12.75">
      <c r="A483" s="232"/>
      <c r="C483" s="234"/>
      <c r="D483" s="235"/>
      <c r="E483" s="54"/>
      <c r="F483" s="54"/>
      <c r="G483" s="235"/>
      <c r="H483" s="235"/>
      <c r="I483" s="235"/>
      <c r="J483" s="235"/>
      <c r="K483" s="235"/>
    </row>
    <row r="484" spans="1:11" s="233" customFormat="1" ht="12.75">
      <c r="A484" s="232"/>
      <c r="C484" s="234"/>
      <c r="D484" s="235"/>
      <c r="E484" s="54"/>
      <c r="F484" s="54"/>
      <c r="G484" s="235"/>
      <c r="H484" s="235"/>
      <c r="I484" s="235"/>
      <c r="J484" s="235"/>
      <c r="K484" s="235"/>
    </row>
    <row r="485" spans="1:11" s="233" customFormat="1" ht="12.75">
      <c r="A485" s="232"/>
      <c r="C485" s="234"/>
      <c r="D485" s="235"/>
      <c r="E485" s="54"/>
      <c r="F485" s="54"/>
      <c r="G485" s="235"/>
      <c r="H485" s="235"/>
      <c r="I485" s="235"/>
      <c r="J485" s="235"/>
      <c r="K485" s="235"/>
    </row>
    <row r="486" spans="1:11" s="233" customFormat="1" ht="12.75">
      <c r="A486" s="232"/>
      <c r="C486" s="234"/>
      <c r="D486" s="235"/>
      <c r="E486" s="54"/>
      <c r="F486" s="54"/>
      <c r="G486" s="235"/>
      <c r="H486" s="235"/>
      <c r="I486" s="235"/>
      <c r="J486" s="235"/>
      <c r="K486" s="235"/>
    </row>
    <row r="487" spans="1:11" s="233" customFormat="1" ht="12.75">
      <c r="A487" s="232"/>
      <c r="C487" s="234"/>
      <c r="D487" s="235"/>
      <c r="E487" s="54"/>
      <c r="F487" s="54"/>
      <c r="G487" s="235"/>
      <c r="H487" s="235"/>
      <c r="I487" s="235"/>
      <c r="J487" s="235"/>
      <c r="K487" s="235"/>
    </row>
    <row r="488" spans="1:11" s="233" customFormat="1" ht="12.75">
      <c r="A488" s="232"/>
      <c r="C488" s="234"/>
      <c r="D488" s="235"/>
      <c r="E488" s="54"/>
      <c r="F488" s="54"/>
      <c r="G488" s="235"/>
      <c r="H488" s="235"/>
      <c r="I488" s="235"/>
      <c r="J488" s="235"/>
      <c r="K488" s="235"/>
    </row>
    <row r="489" spans="1:11" s="233" customFormat="1" ht="12.75">
      <c r="A489" s="232"/>
      <c r="C489" s="234"/>
      <c r="D489" s="235"/>
      <c r="E489" s="54"/>
      <c r="F489" s="54"/>
      <c r="G489" s="235"/>
      <c r="H489" s="235"/>
      <c r="I489" s="235"/>
      <c r="J489" s="235"/>
      <c r="K489" s="235"/>
    </row>
    <row r="490" spans="1:11" s="233" customFormat="1" ht="12.75">
      <c r="A490" s="232"/>
      <c r="C490" s="234"/>
      <c r="D490" s="235"/>
      <c r="E490" s="54"/>
      <c r="F490" s="54"/>
      <c r="G490" s="235"/>
      <c r="H490" s="235"/>
      <c r="I490" s="235"/>
      <c r="J490" s="235"/>
      <c r="K490" s="235"/>
    </row>
    <row r="491" spans="1:11" s="233" customFormat="1" ht="12.75">
      <c r="A491" s="232"/>
      <c r="C491" s="234"/>
      <c r="D491" s="235"/>
      <c r="E491" s="54"/>
      <c r="F491" s="54"/>
      <c r="G491" s="235"/>
      <c r="H491" s="235"/>
      <c r="I491" s="235"/>
      <c r="J491" s="235"/>
      <c r="K491" s="235"/>
    </row>
    <row r="492" spans="1:11" s="233" customFormat="1" ht="12.75">
      <c r="A492" s="232"/>
      <c r="C492" s="234"/>
      <c r="D492" s="235"/>
      <c r="E492" s="54"/>
      <c r="F492" s="54"/>
      <c r="G492" s="235"/>
      <c r="H492" s="235"/>
      <c r="I492" s="235"/>
      <c r="J492" s="235"/>
      <c r="K492" s="235"/>
    </row>
    <row r="493" spans="1:11" s="233" customFormat="1" ht="12.75">
      <c r="A493" s="232"/>
      <c r="C493" s="234"/>
      <c r="D493" s="235"/>
      <c r="E493" s="54"/>
      <c r="F493" s="54"/>
      <c r="G493" s="235"/>
      <c r="H493" s="235"/>
      <c r="I493" s="235"/>
      <c r="J493" s="235"/>
      <c r="K493" s="235"/>
    </row>
    <row r="494" spans="1:11" s="233" customFormat="1" ht="12.75">
      <c r="A494" s="232"/>
      <c r="C494" s="234"/>
      <c r="D494" s="235"/>
      <c r="E494" s="54"/>
      <c r="F494" s="54"/>
      <c r="G494" s="235"/>
      <c r="H494" s="235"/>
      <c r="I494" s="235"/>
      <c r="J494" s="235"/>
      <c r="K494" s="235"/>
    </row>
    <row r="495" spans="1:11" s="233" customFormat="1" ht="12.75">
      <c r="A495" s="232"/>
      <c r="C495" s="234"/>
      <c r="D495" s="235"/>
      <c r="E495" s="54"/>
      <c r="F495" s="54"/>
      <c r="G495" s="235"/>
      <c r="H495" s="235"/>
      <c r="I495" s="235"/>
      <c r="J495" s="235"/>
      <c r="K495" s="235"/>
    </row>
    <row r="496" spans="1:11" s="233" customFormat="1" ht="12.75">
      <c r="A496" s="232"/>
      <c r="C496" s="234"/>
      <c r="D496" s="235"/>
      <c r="E496" s="54"/>
      <c r="F496" s="54"/>
      <c r="G496" s="235"/>
      <c r="H496" s="235"/>
      <c r="I496" s="235"/>
      <c r="J496" s="235"/>
      <c r="K496" s="235"/>
    </row>
    <row r="497" spans="1:11" s="233" customFormat="1" ht="12.75">
      <c r="A497" s="232"/>
      <c r="C497" s="234"/>
      <c r="D497" s="235"/>
      <c r="E497" s="54"/>
      <c r="F497" s="54"/>
      <c r="G497" s="235"/>
      <c r="H497" s="235"/>
      <c r="I497" s="235"/>
      <c r="J497" s="235"/>
      <c r="K497" s="235"/>
    </row>
    <row r="498" spans="1:11" s="233" customFormat="1" ht="12.75">
      <c r="A498" s="232"/>
      <c r="C498" s="234"/>
      <c r="D498" s="235"/>
      <c r="E498" s="54"/>
      <c r="F498" s="54"/>
      <c r="G498" s="235"/>
      <c r="H498" s="235"/>
      <c r="I498" s="235"/>
      <c r="J498" s="235"/>
      <c r="K498" s="235"/>
    </row>
    <row r="499" spans="1:11" s="233" customFormat="1" ht="12.75">
      <c r="A499" s="232"/>
      <c r="C499" s="234"/>
      <c r="D499" s="235"/>
      <c r="E499" s="54"/>
      <c r="F499" s="54"/>
      <c r="G499" s="235"/>
      <c r="H499" s="235"/>
      <c r="I499" s="235"/>
      <c r="J499" s="235"/>
      <c r="K499" s="235"/>
    </row>
    <row r="500" spans="1:11" s="233" customFormat="1" ht="12.75">
      <c r="A500" s="232"/>
      <c r="C500" s="234"/>
      <c r="D500" s="235"/>
      <c r="E500" s="54"/>
      <c r="F500" s="54"/>
      <c r="G500" s="235"/>
      <c r="H500" s="235"/>
      <c r="I500" s="235"/>
      <c r="J500" s="235"/>
      <c r="K500" s="235"/>
    </row>
    <row r="501" spans="1:11" s="233" customFormat="1" ht="12.75">
      <c r="A501" s="232"/>
      <c r="C501" s="234"/>
      <c r="D501" s="235"/>
      <c r="E501" s="54"/>
      <c r="F501" s="54"/>
      <c r="G501" s="235"/>
      <c r="H501" s="235"/>
      <c r="I501" s="235"/>
      <c r="J501" s="235"/>
      <c r="K501" s="235"/>
    </row>
    <row r="502" spans="1:11" s="233" customFormat="1" ht="12.75">
      <c r="A502" s="232"/>
      <c r="C502" s="234"/>
      <c r="D502" s="235"/>
      <c r="E502" s="54"/>
      <c r="F502" s="54"/>
      <c r="G502" s="235"/>
      <c r="H502" s="235"/>
      <c r="I502" s="235"/>
      <c r="J502" s="235"/>
      <c r="K502" s="235"/>
    </row>
    <row r="503" spans="1:11" s="233" customFormat="1" ht="12.75">
      <c r="A503" s="232"/>
      <c r="C503" s="234"/>
      <c r="D503" s="235"/>
      <c r="E503" s="54"/>
      <c r="F503" s="54"/>
      <c r="G503" s="235"/>
      <c r="H503" s="235"/>
      <c r="I503" s="235"/>
      <c r="J503" s="235"/>
      <c r="K503" s="235"/>
    </row>
    <row r="504" spans="1:11" s="233" customFormat="1" ht="12.75">
      <c r="A504" s="232"/>
      <c r="C504" s="234"/>
      <c r="D504" s="235"/>
      <c r="E504" s="54"/>
      <c r="F504" s="54"/>
      <c r="G504" s="235"/>
      <c r="H504" s="235"/>
      <c r="I504" s="235"/>
      <c r="J504" s="235"/>
      <c r="K504" s="235"/>
    </row>
    <row r="505" spans="1:11" s="233" customFormat="1" ht="12.75">
      <c r="A505" s="232"/>
      <c r="C505" s="234"/>
      <c r="D505" s="235"/>
      <c r="E505" s="54"/>
      <c r="F505" s="54"/>
      <c r="G505" s="235"/>
      <c r="H505" s="235"/>
      <c r="I505" s="235"/>
      <c r="J505" s="235"/>
      <c r="K505" s="235"/>
    </row>
    <row r="506" spans="1:11" s="233" customFormat="1" ht="12.75">
      <c r="A506" s="232"/>
      <c r="C506" s="234"/>
      <c r="D506" s="235"/>
      <c r="E506" s="54"/>
      <c r="F506" s="54"/>
      <c r="G506" s="235"/>
      <c r="H506" s="235"/>
      <c r="I506" s="235"/>
      <c r="J506" s="235"/>
      <c r="K506" s="235"/>
    </row>
    <row r="507" spans="1:11" s="233" customFormat="1" ht="12.75">
      <c r="A507" s="232"/>
      <c r="C507" s="234"/>
      <c r="D507" s="235"/>
      <c r="E507" s="54"/>
      <c r="F507" s="54"/>
      <c r="G507" s="235"/>
      <c r="H507" s="235"/>
      <c r="I507" s="235"/>
      <c r="J507" s="235"/>
      <c r="K507" s="235"/>
    </row>
    <row r="508" spans="1:11" s="233" customFormat="1" ht="12.75">
      <c r="A508" s="232"/>
      <c r="C508" s="234"/>
      <c r="D508" s="235"/>
      <c r="E508" s="54"/>
      <c r="F508" s="54"/>
      <c r="G508" s="235"/>
      <c r="H508" s="235"/>
      <c r="I508" s="235"/>
      <c r="J508" s="235"/>
      <c r="K508" s="235"/>
    </row>
    <row r="509" spans="1:11" s="233" customFormat="1" ht="12.75">
      <c r="A509" s="232"/>
      <c r="C509" s="234"/>
      <c r="D509" s="235"/>
      <c r="E509" s="54"/>
      <c r="F509" s="54"/>
      <c r="G509" s="235"/>
      <c r="H509" s="235"/>
      <c r="I509" s="235"/>
      <c r="J509" s="235"/>
      <c r="K509" s="235"/>
    </row>
    <row r="510" spans="1:11" s="233" customFormat="1" ht="12.75">
      <c r="A510" s="232"/>
      <c r="C510" s="234"/>
      <c r="D510" s="235"/>
      <c r="E510" s="54"/>
      <c r="F510" s="54"/>
      <c r="G510" s="235"/>
      <c r="H510" s="235"/>
      <c r="I510" s="235"/>
      <c r="J510" s="235"/>
      <c r="K510" s="235"/>
    </row>
    <row r="511" spans="1:11" s="233" customFormat="1" ht="12.75">
      <c r="A511" s="232"/>
      <c r="C511" s="234"/>
      <c r="D511" s="235"/>
      <c r="E511" s="54"/>
      <c r="F511" s="54"/>
      <c r="G511" s="235"/>
      <c r="H511" s="235"/>
      <c r="I511" s="235"/>
      <c r="J511" s="235"/>
      <c r="K511" s="235"/>
    </row>
    <row r="512" spans="1:4" ht="12.75">
      <c r="A512" s="232"/>
      <c r="B512" s="233"/>
      <c r="C512" s="234"/>
      <c r="D512" s="235"/>
    </row>
    <row r="513" spans="1:4" ht="12.75">
      <c r="A513" s="232"/>
      <c r="B513" s="233"/>
      <c r="C513" s="234"/>
      <c r="D513" s="235"/>
    </row>
    <row r="514" spans="1:4" ht="12.75">
      <c r="A514" s="232"/>
      <c r="B514" s="233"/>
      <c r="C514" s="234"/>
      <c r="D514" s="235"/>
    </row>
    <row r="515" spans="1:4" ht="12.75">
      <c r="A515" s="232"/>
      <c r="B515" s="233"/>
      <c r="C515" s="234"/>
      <c r="D515" s="235"/>
    </row>
    <row r="516" spans="1:4" ht="12.75">
      <c r="A516" s="232"/>
      <c r="B516" s="233"/>
      <c r="C516" s="234"/>
      <c r="D516" s="235"/>
    </row>
    <row r="517" spans="1:4" ht="12.75">
      <c r="A517" s="232"/>
      <c r="B517" s="233"/>
      <c r="C517" s="234"/>
      <c r="D517" s="235"/>
    </row>
  </sheetData>
  <printOptions/>
  <pageMargins left="1.3777777777777778" right="0.5902777777777778" top="0.898611111111111" bottom="0.898611111111111" header="0.39375" footer="0.39375"/>
  <pageSetup horizontalDpi="300" verticalDpi="300" orientation="portrait" paperSize="9" scale="85" r:id="rId1"/>
  <headerFooter alignWithMargins="0">
    <oddHeader>&amp;L&amp;8VRTEC ČRNUČE - ENOTA SONČEK&amp;R&amp;8 DOZIDAVA -&amp;"Arial,Krepko" PZI</oddHeader>
    <oddFooter>&amp;L&amp;8&amp;A&amp;R&amp;"Arial,Krepko"&amp;8&amp;P&amp;"Arial,Navadno"/&amp;N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mezek</cp:lastModifiedBy>
  <dcterms:created xsi:type="dcterms:W3CDTF">2009-09-11T10:58:19Z</dcterms:created>
  <dcterms:modified xsi:type="dcterms:W3CDTF">2009-09-11T10:58:19Z</dcterms:modified>
  <cp:category/>
  <cp:version/>
  <cp:contentType/>
  <cp:contentStatus/>
</cp:coreProperties>
</file>