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72" windowWidth="17376" windowHeight="8772" activeTab="2"/>
  </bookViews>
  <sheets>
    <sheet name="Rekapitulacija" sheetId="1" r:id="rId1"/>
    <sheet name="Cesta" sheetId="2" r:id="rId2"/>
    <sheet name="Ponton in ureditev brežin" sheetId="3" r:id="rId3"/>
    <sheet name="Kanalizacija" sheetId="4" r:id="rId4"/>
    <sheet name="Vodovod" sheetId="5" r:id="rId5"/>
    <sheet name="Elektro instalacije" sheetId="6" r:id="rId6"/>
    <sheet name="Strojne instalacije" sheetId="7" r:id="rId7"/>
    <sheet name="TK vodi" sheetId="8" r:id="rId8"/>
    <sheet name="JR" sheetId="9" r:id="rId9"/>
  </sheets>
  <definedNames>
    <definedName name="_xlnm.Print_Area" localSheetId="2">'Ponton in ureditev brežin'!$A$1:$F$1076</definedName>
    <definedName name="_xlnm.Print_Area" localSheetId="4">'Vodovod'!$A$3:$F$144</definedName>
  </definedNames>
  <calcPr fullCalcOnLoad="1"/>
</workbook>
</file>

<file path=xl/sharedStrings.xml><?xml version="1.0" encoding="utf-8"?>
<sst xmlns="http://schemas.openxmlformats.org/spreadsheetml/2006/main" count="2114" uniqueCount="1075">
  <si>
    <t>SKUPNA    REKAPITULACIJA</t>
  </si>
  <si>
    <t>Projekt: Ureditev Gruberjevega nabrežja</t>
  </si>
  <si>
    <t>Št. projekta: 23/2008</t>
  </si>
  <si>
    <t>Št. načrta: C-1074/08-2013</t>
  </si>
  <si>
    <t>1.0</t>
  </si>
  <si>
    <t>PREDDELA</t>
  </si>
  <si>
    <t>2.0</t>
  </si>
  <si>
    <t>ZEMELJSKA DELA</t>
  </si>
  <si>
    <t>3.0</t>
  </si>
  <si>
    <t>ZGORNJI USTROJ</t>
  </si>
  <si>
    <t>4.0</t>
  </si>
  <si>
    <t>ODVODNJAVANJE</t>
  </si>
  <si>
    <t>5.0</t>
  </si>
  <si>
    <t>GRADBENO - OBRTNIŠKA DELA</t>
  </si>
  <si>
    <t>6.0</t>
  </si>
  <si>
    <t>OPREMA  CESTE</t>
  </si>
  <si>
    <t>9.0</t>
  </si>
  <si>
    <t>SKUPAJ:</t>
  </si>
  <si>
    <t>Opis postavke:</t>
  </si>
  <si>
    <t>enota</t>
  </si>
  <si>
    <t>količina</t>
  </si>
  <si>
    <t>cena</t>
  </si>
  <si>
    <t>znesek</t>
  </si>
  <si>
    <t>1.0 PREDDELA</t>
  </si>
  <si>
    <t>1.1 Geodetska dela</t>
  </si>
  <si>
    <t>11 121</t>
  </si>
  <si>
    <t>Obnovitev in zavarovanje zakoličbene trase ostale javne ceste v ravninskem delu.</t>
  </si>
  <si>
    <t>km</t>
  </si>
  <si>
    <t>11 221</t>
  </si>
  <si>
    <t>Postavitev in zavarovanje prečnega profila ostale javne ceste v ravninskem terenu</t>
  </si>
  <si>
    <t>kos</t>
  </si>
  <si>
    <t>1.2 Čiščenje terena</t>
  </si>
  <si>
    <t>12 323</t>
  </si>
  <si>
    <t>Porušitev in odstranitev asfaltne plasti v debelini nad 10 cm.</t>
  </si>
  <si>
    <t>m2</t>
  </si>
  <si>
    <t>12 391</t>
  </si>
  <si>
    <t>Porušitev in odstranitev robnika iz cementnega betona.</t>
  </si>
  <si>
    <t>m1</t>
  </si>
  <si>
    <t>12 ---</t>
  </si>
  <si>
    <t>Rušenje vseh vrst jaškov, jaškov instalacij in objektov kanalizacije. Odvoz v deponijo.</t>
  </si>
  <si>
    <t>Dvigovanje ter nižanje kap in armatur vodovodnih in plinskih instalacij.</t>
  </si>
  <si>
    <t>Dvigovanje in nižanje pokrovov instalacij na novo višino nivelete.</t>
  </si>
  <si>
    <t>Zarezovanje obstoječega asfaltnega vozišča, neglede na debelino.</t>
  </si>
  <si>
    <t>SKUPAJ PREDDELA</t>
  </si>
  <si>
    <t>Obstoječe odstranjene granitne robnike se pregleda ter se deponirajo ponovno uporabni kosi. Za toliko se zmanjša količina dobave in vgradnje novih elementov (postavka 35 251)</t>
  </si>
  <si>
    <t>2.0 ZEMELJSKA DELA</t>
  </si>
  <si>
    <t>2.1 Izkopi</t>
  </si>
  <si>
    <t>21 212</t>
  </si>
  <si>
    <t>Širok izkop lahke zemljine z odrivom ob gradbišče in kasnejši odvoz.</t>
  </si>
  <si>
    <t>m3</t>
  </si>
  <si>
    <t>21 321</t>
  </si>
  <si>
    <t>Izkopi za temelje, kanalske rove, prepuste, jaške in drenaže širine dna do 1,0 m in globine do 2,0 m, v mehki kamnini.</t>
  </si>
  <si>
    <t>2.2 Planum temeljnih tal</t>
  </si>
  <si>
    <t>22 112</t>
  </si>
  <si>
    <t>Priprava temeljnih tal z grobim planiranjem točnosti do 3,0 cm in komprimiranjem do Ev=40 MN/m2.</t>
  </si>
  <si>
    <t>2.9 Razprostiranje materiala</t>
  </si>
  <si>
    <t>29 ---</t>
  </si>
  <si>
    <t>Nakladanje in odvoz odvišnega izkopanega materiala na stalno deponijo v oddaljenosti do 15 km, z upoštevanjem plačila pristojbine.</t>
  </si>
  <si>
    <t>SKUPAJ ZEMELJSKA DELA</t>
  </si>
  <si>
    <t>22% DDV:</t>
  </si>
  <si>
    <t>3.0 ZGORNJI USTROJ</t>
  </si>
  <si>
    <t>3.1 Nosilne nevezane plasti</t>
  </si>
  <si>
    <t>31 131</t>
  </si>
  <si>
    <t>Izvedba nevezane nosilne plasti enakomerno zrnatega drobljenca iz težke kamnine z razgrinjanjem in komprimiranjem do Ev= 120 MN/m2 in planiranjem točnosti do + - 1 cm. Debelina sloja 30 cm.</t>
  </si>
  <si>
    <t>3.1.3 Vezane nosilne plasti</t>
  </si>
  <si>
    <t>31 342</t>
  </si>
  <si>
    <t>Izdelava nosilne vezne plasti bituminiziranega drobljenca BD 22  v debelini 6 cm.</t>
  </si>
  <si>
    <t>3.2 Obrabne zaporne plasti</t>
  </si>
  <si>
    <t>32 222</t>
  </si>
  <si>
    <t>Izdelava obrabno zaporne plasti asfaltbetona zmesi zrn 0/11 na vozišču AB 11 v debelini 4 cm.</t>
  </si>
  <si>
    <t>3.4 Tlakovane obrabne plasti</t>
  </si>
  <si>
    <t>34 122</t>
  </si>
  <si>
    <t>Izdelava tlaka iz porfirnih kock na pripravljeno podlogo iz armiranga betona (posebna postavka) - stiki zaliti s cementno malto. Velikost kock 10/10/10 cm.</t>
  </si>
  <si>
    <t>34 612</t>
  </si>
  <si>
    <t xml:space="preserve">Izdelava tlaka s porfirnimi ploščami z ravno vrhnjo površino in sekanim robom na že pripravljeno armiranobetonsko podlago (posebna postavka). Debelina porfirnih plošč - 3-5cm. Fuge se zalijejo s fino cementno malto. </t>
  </si>
  <si>
    <t>3.5 Robni elementi - robniki, obrobe:</t>
  </si>
  <si>
    <t>35 251</t>
  </si>
  <si>
    <t>Dobava in vgraditev granitnih cestnih robnikov v betonski temelj C8/10. Stiki zaliti s cementno malto dimenzije 15/25/100 cm.</t>
  </si>
  <si>
    <t>35 252</t>
  </si>
  <si>
    <t>Vgraditev granitnih cestnih robnikov v betonski temelj C8/10. Stiki zaliti s cementno malto dimenzije 15/25/100 cm.</t>
  </si>
  <si>
    <t>ZGORNJI USTROJ SKUPAJ</t>
  </si>
  <si>
    <t>Obroba cestišča po desni strani v smeri stacioneže, ki je sestavljena z granitnega robnika, ozkega pločnika in granitne kocke, ni del tega popisa. Obdelano v načrtu arhitekture!</t>
  </si>
  <si>
    <t>Če so obstoječi robniki ponovno uporabni se skladno s količino obdržanih robnikom postavka 35 251 zmanjša in prav toliko prišteje postavki 35 252</t>
  </si>
  <si>
    <t>Osnovna ocena investicije je narejena na osnovi predvidene zamenjave vseh robnikov.!!!</t>
  </si>
  <si>
    <t>4.0 ODVODNJAVANJE</t>
  </si>
  <si>
    <t>4.3 Globinsko odvodnjavanje - kanalizacija</t>
  </si>
  <si>
    <t>43 131</t>
  </si>
  <si>
    <t xml:space="preserve">Izdelava kanalizacije iz cevi plastičnih mas PVC vgrajenih na pripravljeno betonsko posteljico in polno obbetoniranih MB 20.          </t>
  </si>
  <si>
    <t>PVC-dimenzije fi 160</t>
  </si>
  <si>
    <t>PVC-dimenzije fi 200</t>
  </si>
  <si>
    <t>4.4 Vtočni in revizijski jaški</t>
  </si>
  <si>
    <t>44 133</t>
  </si>
  <si>
    <t>Izdelava vtočnega jaška cevi  fi 50 z betoniranjem dna. Globina 1,5 - 2,0 m.</t>
  </si>
  <si>
    <t>44 163</t>
  </si>
  <si>
    <t>Izdelava revizijskega jaška  cevi fi 80 z betoniranjem dna in oblikovanje mulde. Globina jaška 1,5 - 2,0 m.</t>
  </si>
  <si>
    <t>44 221</t>
  </si>
  <si>
    <t>Dobava in  montaža litoželezne rešetke IMP, tip 402 na pripravljeni betonski venec vtočnega jaška.</t>
  </si>
  <si>
    <t>44 641</t>
  </si>
  <si>
    <t>Dobava in montaža pokrova jaškov dimenzij 600x600 mm na pripravljen venec. Pokrov primeren za naknadno tlakovanje OCENA - Točno število se določi na terenu.</t>
  </si>
  <si>
    <t>Montaža pokrova fi 600 iz kombinacije litega železa in betona IMP tip 305 na pripravljen venec revizijskega jaška.</t>
  </si>
  <si>
    <t>44 ---</t>
  </si>
  <si>
    <t>Dobava in montaža dežnih rešetk</t>
  </si>
  <si>
    <t>Hauraton Recyfix Pro 150 ali podobno</t>
  </si>
  <si>
    <t>m'</t>
  </si>
  <si>
    <t>Hauraton 150 z rego ali podobno</t>
  </si>
  <si>
    <t>4.5 Prepusti</t>
  </si>
  <si>
    <t>45 211</t>
  </si>
  <si>
    <t>Izdelava Iztočne glave izpusta krožnega prereza iz betona MB 30 z tlakovanjem iztoka. Žablji pokrov.</t>
  </si>
  <si>
    <t>Betonska cev fi 40.</t>
  </si>
  <si>
    <t>ODVODNJAVANJE SKUPAJ:</t>
  </si>
  <si>
    <t>5.0 GRADBENO OBRTNIŠKA DELA</t>
  </si>
  <si>
    <t>5.2 dela z jeklom</t>
  </si>
  <si>
    <t>52 311</t>
  </si>
  <si>
    <t>Priprava in postavitev armaturnih mrež iz jeklene žice Q226</t>
  </si>
  <si>
    <t>kg</t>
  </si>
  <si>
    <t>5.3 Betonska dela</t>
  </si>
  <si>
    <t>53 241</t>
  </si>
  <si>
    <t>Priprava in vgrajevanje mešanice ojačanega metona C16/20 v podložne plasti (podloga tlakovanih površin)</t>
  </si>
  <si>
    <t>GR-OBRTNIŠKA DELA SKUPAJ:</t>
  </si>
  <si>
    <t>6.0 OPREMA CESTE</t>
  </si>
  <si>
    <t>6.2 Označbe na vozišču</t>
  </si>
  <si>
    <t>62 111</t>
  </si>
  <si>
    <t>Izdelava tankoslojne označbe na vozišču z enokomponentno barvo - strojno, debelina suhe plasti 250 um.</t>
  </si>
  <si>
    <t>62 122</t>
  </si>
  <si>
    <t>širina črte 10 cm - parkirišče</t>
  </si>
  <si>
    <t>62 881</t>
  </si>
  <si>
    <t>Izdelava tankoslojnih označb na vozišču z enokomponentno barvo, strojno, debelina suhe plasti 250 um. Posip z odsevnimi kroglicami, 0,25 kg/m2.</t>
  </si>
  <si>
    <t>barvanje zapornih otokov in zeber</t>
  </si>
  <si>
    <t>barvanje - MOTO</t>
  </si>
  <si>
    <t xml:space="preserve">OPREMA CESTE SKUPAJ: </t>
  </si>
  <si>
    <t>Betonski konfini kot zaščita niso del tega načrta. Glej arhitekturo!</t>
  </si>
  <si>
    <t>NEPREDVIDENA DELA  10%</t>
  </si>
  <si>
    <t>OBJEKT:</t>
  </si>
  <si>
    <t xml:space="preserve"> </t>
  </si>
  <si>
    <t>UREDITEV OBMOČJA ŠPICE IN</t>
  </si>
  <si>
    <t>BREŽIN GRUBARJEVEGA NABREŽJA</t>
  </si>
  <si>
    <t>INVESTITOR:</t>
  </si>
  <si>
    <t>FAZA:</t>
  </si>
  <si>
    <t>PZI</t>
  </si>
  <si>
    <t>PROJEKT ŠTEVILKA :</t>
  </si>
  <si>
    <t>23/2008 PZI - JULIJ 2013</t>
  </si>
  <si>
    <t>LJUBLJANA, avgust 2013</t>
  </si>
  <si>
    <t xml:space="preserve">                   SKUPNA REKAPITULACIJA</t>
  </si>
  <si>
    <t>I.</t>
  </si>
  <si>
    <t>SERVISNI OBJEKT "2"</t>
  </si>
  <si>
    <t>II.</t>
  </si>
  <si>
    <t>PLATO V OSI PRIJATELJEVE ULICE</t>
  </si>
  <si>
    <t>III.</t>
  </si>
  <si>
    <t>UREDITEV BREŽIN IN POTI</t>
  </si>
  <si>
    <t>IV.</t>
  </si>
  <si>
    <t>PONTON</t>
  </si>
  <si>
    <t>SKUPAJ</t>
  </si>
  <si>
    <t>DDV - 22%</t>
  </si>
  <si>
    <t>SKUPAJ z DDV</t>
  </si>
  <si>
    <t>I. REKAPITULACIJA - servisni objekt "2"</t>
  </si>
  <si>
    <t>A.</t>
  </si>
  <si>
    <t>GRADBENA DELA</t>
  </si>
  <si>
    <t>ZAŠČITA GRADBENE JAME IN PILOTIRANJE</t>
  </si>
  <si>
    <t>ARMIRANOBETONSKA DELA</t>
  </si>
  <si>
    <t>ZIDARSKA DELA</t>
  </si>
  <si>
    <t>V.</t>
  </si>
  <si>
    <t>TESARSKA DELA</t>
  </si>
  <si>
    <t>B.</t>
  </si>
  <si>
    <t>OBRTNIŠKA DELA</t>
  </si>
  <si>
    <t>KLJUČAVNIČARSKA DELA</t>
  </si>
  <si>
    <t>MIZARSKA DELA</t>
  </si>
  <si>
    <t>MAVČNOKARTONSKA DELA</t>
  </si>
  <si>
    <t>TERACERSKA DELA</t>
  </si>
  <si>
    <t>MONTAŽNI BETONSKI IZDELKI</t>
  </si>
  <si>
    <t>VI.</t>
  </si>
  <si>
    <t>SLIKOPLESKARSKA DELA</t>
  </si>
  <si>
    <t>SKUPAJ GRADBENO OBRTNIŠKA DELA EUR:</t>
  </si>
  <si>
    <t>GRADBENA DELA - servisni objekt</t>
  </si>
  <si>
    <t>Izvedba zagatnih sten po sistemu LARSEN ali podobno, za varovanje gradbene jame, kompletno z dobavo, zabijanjem, demontažo in odvozom po končanju del. Zagatnice globine do 10 m1, za čas gradnje ( maximalno 45 dni).</t>
  </si>
  <si>
    <t>Izdelava črpališča talne vode, iz betonske cevi fi 100 cm, globine 150 cm. Lokacija črpališč po projektu gradbene jame.</t>
  </si>
  <si>
    <t>kom</t>
  </si>
  <si>
    <t>Črpanje talne vode s črpalko v obstoječo kanalizacijo oziroma  po projektu varovanja gradbene jame, do izvedene armiranobetonske plošče nad kletjo. Ocena.</t>
  </si>
  <si>
    <t>ur</t>
  </si>
  <si>
    <t>Izvedba benotto pilotov fi 60 cm, globine 16,5 m, kompletno z armaturo, betonom, izkopom in odvozom materiala, preiskava zveznosti pilotov, kontrola betona, čiščenje in prilagajanje glav pilotov, lokalni premiki med piloti.</t>
  </si>
  <si>
    <t>Transport strojev in opreme za izvedbo pilotov, montaža, demontaža ter priprava na delo.</t>
  </si>
  <si>
    <t>komplet</t>
  </si>
  <si>
    <t>Zakoličba osi pilotov, postavitev in zavarovanje profilov.</t>
  </si>
  <si>
    <t>Izvedba geodetskih meritev vplivnega območja, vključno s poročili.</t>
  </si>
  <si>
    <t>Kontrola vibracij, obdelava podatkov in priprava poročila.</t>
  </si>
  <si>
    <t>Geološki nadzor</t>
  </si>
  <si>
    <t>10.</t>
  </si>
  <si>
    <t>Odbijanje glav pilotov in izravnave.</t>
  </si>
  <si>
    <t>Zakoličenje objekta, postavitev in zavarovanje profilov.</t>
  </si>
  <si>
    <t>Strojni odriv humusa na deponijo na gradbišču.</t>
  </si>
  <si>
    <t>Strojni izkop v terenu III. Ktg., z nakadanjem in odvozom materiala  na razdaljo do 5 km, v trajno deponijo.</t>
  </si>
  <si>
    <t>Zemeljski planum dna izkopa, z dosipavanjem in uvaljanjem.</t>
  </si>
  <si>
    <t>Dobava in polaganje geotekstila, z natezno trdnostjo T=40kN/m1.</t>
  </si>
  <si>
    <t>Grobo in fino planiranje s točnostjo +- 3 cm.</t>
  </si>
  <si>
    <t>Dobava in vgrajevanje peščenega nasutja z utrjevanjem v plasteh, po zahtevah geomehanika.</t>
  </si>
  <si>
    <t>Nadzor geomehanika nad izvedbo zemeljskih del in temeljenja.</t>
  </si>
  <si>
    <t>Dobava in vgrajevanje podložnega betona C 12/15 v debelini 10 cm, armiran v armaturno mrežo Q 139.</t>
  </si>
  <si>
    <t>Dobava  in vgrajevanje betona C 25/30 preseka 0,12-0,20 m3/m2, v talno ploščo debeline 20 cm.</t>
  </si>
  <si>
    <t>Dobava in vgrajevanje betona C 25/30, preseka 0,12-0,20 m3/m2, v betonske stene debeline 20 cm. Gladek vidni beton.</t>
  </si>
  <si>
    <t>Dobava in vgrajevanje betona C 25/30, preseka 0,12-0,20 m3/m2 v betonsko ploščo in stopnice. Gladek vidni  vodotesni beton</t>
  </si>
  <si>
    <t>a) betonska plošča</t>
  </si>
  <si>
    <t>b) stopniščne rame</t>
  </si>
  <si>
    <t>Dobava, polaganje in vezanje armature S 500. Srednje komplicirana armatura.</t>
  </si>
  <si>
    <t>Dobava in vgrajevanje betona C 25/30, preseka nad 0,30 m3/m1 v pasovne temelje.</t>
  </si>
  <si>
    <t>Izdelava prevleke s fino cementno malto kot podlaga horizontalni hidroizolaciji.</t>
  </si>
  <si>
    <t>Izdelava horizontalne hidroizolacije v sestavi:</t>
  </si>
  <si>
    <t>- hladni bitumenski premaz 0,30 kg/m2</t>
  </si>
  <si>
    <t>- enoslojna polimer - bitumenska hidroizolacija debeline  5 mm, polno varjena s preklopi po zahtevah DIN 52133.</t>
  </si>
  <si>
    <t>Izdelava vertikalne hidroizolacije v sestavi:</t>
  </si>
  <si>
    <t>- ekstrudirani polistiren debeline 15 cm, plošče s preklopi, teže 35 kg/m3, lepljene na hidroizolacijo</t>
  </si>
  <si>
    <t>- čepasta folija</t>
  </si>
  <si>
    <t>Izdelava hidrotes premaza v debelini 2 x 3 mm, stik talne plošče in betonskih sten.</t>
  </si>
  <si>
    <t>Izdelava zaokrožnice s fino cementno malto za stik horizontalne in vertikalne hidroizolacije.</t>
  </si>
  <si>
    <t>Vzidava tuš kadi</t>
  </si>
  <si>
    <t>Zidarska pomoč pri  montaži kovinskih mrežastih sten.</t>
  </si>
  <si>
    <t>Brušenje in kitanje stikov opažnih plošč. Priprava betona za slikarsko glajenje.</t>
  </si>
  <si>
    <t>zidava inoks profilov pri menjavi tlakov, med tlaki in pripirah.</t>
  </si>
  <si>
    <t>Izdelava hidroizolacije stopniščnih ram v sestavi:</t>
  </si>
  <si>
    <t>-hladni bitumenski premaz 0,30kg/m2</t>
  </si>
  <si>
    <t>- enoslojna polimer bitumenska hidroizolacija debeline 5 mm, polno varjena, s preklopi.</t>
  </si>
  <si>
    <t>11.</t>
  </si>
  <si>
    <t>Izdelava hidroizolacije nad ploščo servisnega objekta v sestavi:</t>
  </si>
  <si>
    <t>- hladni bitumenski premaz, 0,30 kg/m2</t>
  </si>
  <si>
    <t>- dvoslojna polimer bitumenska hidroizolacija debeline 2 x 5 mm, polno varjena, s preklopi, po din 52133</t>
  </si>
  <si>
    <t>- ekstrudirani polistiren debeline 12 cm, EN 12164 ( npr. FIBRAN NEPTUN)</t>
  </si>
  <si>
    <t>- ločilni sloj; PE folija debeline 0,17 mm ( npr. URSA SECCO).</t>
  </si>
  <si>
    <t>12.</t>
  </si>
  <si>
    <t>Izdelava talnega jaška velikosti 60/60/8 cm,  z dvižnim pokrovom v finalnem  terazzo tlaku ( potopna črpalka).</t>
  </si>
  <si>
    <t>12a.</t>
  </si>
  <si>
    <t>Izdelava talnega jaška fi 50 cm,  z dvižnim pokrovom v tinalnem terazzo tlaku ( drenažni odvod).</t>
  </si>
  <si>
    <t>13.</t>
  </si>
  <si>
    <t>Izdelava plavajočih podov v sestavi:</t>
  </si>
  <si>
    <t>- armirani cementni estrih C 16/20, debeline 6 cm, dilatiran od sten za 1 cm</t>
  </si>
  <si>
    <t>-  Pe folija debeline 0,17 mm ( npr. URSA SECO 500)</t>
  </si>
  <si>
    <t>- ekstrudirani polistiren  debeline 8 cm, po EN 13164 ( npr. FIBRAN NEPTUN)</t>
  </si>
  <si>
    <t>14.</t>
  </si>
  <si>
    <t>Enako kot postavka 13., samo estrih z zalikano površino za izvedbo protiprašnega premaza.</t>
  </si>
  <si>
    <t>15.</t>
  </si>
  <si>
    <t>Dobava in vgrajevanje pohodne inoks rešetke npr. tip HAURATON, širine 15 cm.</t>
  </si>
  <si>
    <t>16.</t>
  </si>
  <si>
    <t>Razna manjša zidarska dela, pomoč obrtnikom in instalaterjem. Obračun po potrditv nadzornega organa in kalkulativnih osnovah.</t>
  </si>
  <si>
    <t>KV delavec</t>
  </si>
  <si>
    <t>PK delavec</t>
  </si>
  <si>
    <t>NK delavec</t>
  </si>
  <si>
    <t>17.</t>
  </si>
  <si>
    <t>Finalno čiščenje prostorov po končanih delih.</t>
  </si>
  <si>
    <t>18.</t>
  </si>
  <si>
    <t>Dobava in polaganje XPS plošč debeline 10 cm in lege  PE folije na stopniščne rame.</t>
  </si>
  <si>
    <t>Opaž stranic podložnega betona višine 10 cm, z montažo in demontažo.</t>
  </si>
  <si>
    <t>Opaž stranic temeljne plošče višine 20 cm, z montažo in demontažo.</t>
  </si>
  <si>
    <t>Dvostranski opaž ravnih betonskih sten višine do 4,80 m, z montažo in demontažo.</t>
  </si>
  <si>
    <t>3a.</t>
  </si>
  <si>
    <t>Doplačilo za opaž vidnega betona. Lesen gladek opaž z opažno drenažno folijo za enkratno uporabo kot naprimer ZEMDRAIN.</t>
  </si>
  <si>
    <t>Opaž betonske plošče s podporami do 4,80 m, z montažo in demontažo. Opaž za gladek vidni beton.</t>
  </si>
  <si>
    <t>Opaž stopniščnih ram in podestov, s podporami do 4,50 m, z montažo in demontažo. Opaž za gladek vidni beton.</t>
  </si>
  <si>
    <t>Opaž stranic pri plošči višine 20 cm z montažo in demontažo.</t>
  </si>
  <si>
    <t>Lahki premični zidarski odri višine do 3 m.</t>
  </si>
  <si>
    <t>Dvostranski opaž ravnih pasovnih temeljev, z montažo in demontažo.</t>
  </si>
  <si>
    <t>Izdelava, montaža in demontaža lesenih škatelj v opaž za prehod instalacij. Velikost do 0,20 m2/kom. Ocena.</t>
  </si>
  <si>
    <t>OBRTNIŠKA DELA - servisni objekt</t>
  </si>
  <si>
    <t>OPOMBA:</t>
  </si>
  <si>
    <t>V enotnih cenah je upoštevana izdelava delavniških načrtov, katere potrdi odgovorni</t>
  </si>
  <si>
    <t>projektant, ter izdelava vzorčnih elementov.</t>
  </si>
  <si>
    <t>Izdelava, dobava in montaža fasade v sestavi:</t>
  </si>
  <si>
    <t>- kovinski profili 100/120 mm v vertikalnem rastru 118-160 cm pritrjeni preko kovinskih distančnikov 100/100/10 mm, varjen na nosilec za pritrjevanje mrež</t>
  </si>
  <si>
    <t>- vroče cinkane mreže debeline 40 mm, raster 100/50 mm  osno pritrjene v nosilne profile.</t>
  </si>
  <si>
    <t>Na vogalih je stik izveden s kotniki 80/80/6 mm, vertikalno</t>
  </si>
  <si>
    <t>V ceni upoštevati pritrdilni, sidrni, vijačni material in zaključke. Vse vroče cinkano in finalno pleskano s prašno barvo po izboru projektanta. Izdelava po shemah projektanta.</t>
  </si>
  <si>
    <t>Izdelava in montaža stopniščne ograje iz vroče cinkanih profilov 40/120/5 mm, z vijaki M 12 in vroče cinkane pločevine velikosti 42,6 x 30 cm, debeline 8 mm. Ograja finalno pleskana. Izdelava po detajlu " STOPNICE ". Upoštevan m1 profila.</t>
  </si>
  <si>
    <t>Izdealva in dobava inoks profilov 25/25/2,5 mm, pri menjavi tlakov in pripirah. Ocena.</t>
  </si>
  <si>
    <t>Razni drobni ključavničarski izdelki, finalno pleskani. Ocena.</t>
  </si>
  <si>
    <t>Izdelava, dobava in montaža sten izdelanih iz alu prašno barvanih profilov s  prekinjenim toplotnim mostom. Zasteklitev s  termopan steklom Ug=1.10W/m2K, zunanje steklo kaljeno. V ceni upoštevati pritrdilni in sidrni material, vse zaključke in obrobe. Izdelava po shemah projektanta.</t>
  </si>
  <si>
    <t>a) osem delna stena skupne velikosti 519/446 cm,  z vgrajenimi dvokrilnimi vrati veliksoti 2 x 118/274 cm, vrata s  protivlomno ključavnico. 2 polja velikosti 141/163 cm kombinirano odporanje okrog vertikalne osi. Oznaka  načrta SZ-SO.</t>
  </si>
  <si>
    <t>b) šest delna stena skupne velikosti 389/164-408 cm, polja velikosti 140/164 cm kombinirano odpiranje, ostala okrog vertikalne osi. Oznaka načrta SZ-SO.</t>
  </si>
  <si>
    <t>Izdelava, dobava in montaža  vrat iz alu profilov, krilo alu  izolativni sendvič. Vrata opremljena s tesnili, okovje brušen inoks, cilindrično ključavnico, odbojniki ter samozapiralom. Barva po izboru projektanta.</t>
  </si>
  <si>
    <t>a) Vrata velikosti 80/204 cm. Oznaka sheme V1.</t>
  </si>
  <si>
    <t>EUR</t>
  </si>
  <si>
    <t>Izdelava, dobava in montaža  predelnih sten in vrat kompaktnih plošč debeline 12 mm  na inoks podkonstrukciji. V ceni upoštevati pritrdilni in sidrni material, ključavnice, kljuke, kljukice za obešanje in vse zaključke. Izdelava po shemah projektanta.</t>
  </si>
  <si>
    <t>Enako kot postavka 1., samo izdelava in  montaža vrat v predelnih stenah.</t>
  </si>
  <si>
    <t>a) vrata velikosti 2 x 35/194 cm - drsna.</t>
  </si>
  <si>
    <t>b) vrata velikosti 70/198 cm.</t>
  </si>
  <si>
    <t>c) dvokrilna vrata velikoti 2 x 42/204 cm.</t>
  </si>
  <si>
    <t>d) dvokrilna vrat velikosti 106/138-204 cm.</t>
  </si>
  <si>
    <t>Dobava in obloga sten s kompaktnimi ploščami debeline 13 mm, npr. MAX FUNDER, kompletno s podkonstrukcijo. V ceni upoštevati vse izreze in zaključke. Barva po izboru projektanta.</t>
  </si>
  <si>
    <t>Izdelava, dobava in montaža  steklenih drsnih vrat za tuš kad, izdelanih iz kaljenega stekla v maks vodilih. Vrata velikosti 2 x 50/194 cm. Oznaka sheme 5.1.</t>
  </si>
  <si>
    <t xml:space="preserve">MAVČNOKARTONSKA DELA </t>
  </si>
  <si>
    <t xml:space="preserve">V enotnih cenah mora biti upoštevano bandažiranje in kitanje stikov, vsi izrezi in </t>
  </si>
  <si>
    <t>zaključki</t>
  </si>
  <si>
    <t>Dobava in montaža predelnih sten skupne debeline 10 cm, v sestavi:</t>
  </si>
  <si>
    <t>- mavčnokartonske plošče debeline 1,25cm</t>
  </si>
  <si>
    <t>- podkonstrukcija iz kovinskih  CW profilov 75 mm</t>
  </si>
  <si>
    <t>- mineralna ( kamena) volna debeline 7,5 cm gostote 80 kg/m3, med CW profili</t>
  </si>
  <si>
    <t>- mavčnokartonske plošče debeline 1,25 cm.</t>
  </si>
  <si>
    <t>Dobava in obloga sten v sestavi:</t>
  </si>
  <si>
    <t>- mineralna ( kamena) volna debeline 8 cm, pritrjena v betonsko steno, gostote  80 kg/m3</t>
  </si>
  <si>
    <t>- parna zapora - AL-PE folija, SD min. 1500 m.</t>
  </si>
  <si>
    <t>- podkonstrukcija iz lesenih letev v osnem razmaku 65 cm, pritrjena v zid</t>
  </si>
  <si>
    <t>-  mavčnokartonske plošče debeline 1,5 cm.</t>
  </si>
  <si>
    <t>Dobava in montaža tipskih kovinskih ojačitev v stenah, za montažo sanitarnih elementov.</t>
  </si>
  <si>
    <t>Dobava in montaža spuščenih stropov v sestavi:</t>
  </si>
  <si>
    <t>- lesene letve dimenzije 5/5 cm, vijačene v strop, v osnem razmaku 65 cm</t>
  </si>
  <si>
    <t>- mineralna ( kamena) volna debeline 5 cm, gostote 80 kg/m3, pritrjene v strop</t>
  </si>
  <si>
    <t>- parna zapora Al-PE folija</t>
  </si>
  <si>
    <t>- dvoslojna podkonstrukcija iz kovinskih CD profilov 30 mm</t>
  </si>
  <si>
    <t>- mavčnokartonske plošče debeline 1,5 cm.</t>
  </si>
  <si>
    <t>a) raven strop</t>
  </si>
  <si>
    <t>b) poševen strop</t>
  </si>
  <si>
    <t>Dobava in montaža slepih podbojev za vrata v predelnih stenah, sestavljenih iz VA 75 profilov, s pripadajočimi L kotniki. Vrata veliksoti  do 2,20 m2/kom.</t>
  </si>
  <si>
    <t>Dobava in montaža predelnih sten skupne debeline 20 cm ( instalacijska ) stena v sestavi:</t>
  </si>
  <si>
    <t>- mavčnokartonske plošče debeline 2 x 1,25 cm</t>
  </si>
  <si>
    <t>- podkonstrukcija iz kovinskih CW profilov 150 mm</t>
  </si>
  <si>
    <t>- mineralna ( kamena ) volna debeline 7,5 cm</t>
  </si>
  <si>
    <t>Dobava in polaganje tlaka iz litega tarazza debeline 2-3 cm. Barva po izboru projektanta.</t>
  </si>
  <si>
    <t>Izvajalec je za vse elemente dolžan izdelati delavniške načrte, vzorce posameznih</t>
  </si>
  <si>
    <t xml:space="preserve">elementov in obdelav in jih posredovati v pisno potrditev odgovornemu projektantu </t>
  </si>
  <si>
    <t>arhitekture. Elementi z oznako RNM pomeni razen na licu mesta.</t>
  </si>
  <si>
    <t>Izdelava, dobava in montaža betonskih prefabriciranih elementov stopnic kalnčin in podestov. Izdelani so iz brušenega betona in premazani z zaključnim protiprašnim mat premazom. Agregat v barvi, strukturi in frakcijah po izboru projektanta. V enotni ceni upoštevati pritrdilni, sidrni, lepilni material, obdelavo robov, zaključkov in sidranja z inoks sidri. Izdelava po shemah projektanta. Prana izvedba.</t>
  </si>
  <si>
    <t>a) ravne kladne stopnice trapeznega preseka dimenzije 35/9-35 cm, robovi protizdrsno obdelani, sidrane v armiranobetonsko ramo z leplenjem in inoks sidri fi 12 mm. Dolžina 270 cm. Oznaka sheme TIP P1.</t>
  </si>
  <si>
    <t>b) enako kot postavka 1a., samo dolžine 180 cm. Oznaka sheme TIP P2.</t>
  </si>
  <si>
    <t>c) enako kot postavka 1a, samo dolžine 80 cm. Oznaka sheme TIP P2.</t>
  </si>
  <si>
    <t xml:space="preserve">d) element velikosti 366/83/81 cm, robovi pod kotom 86 st. Oznaka sheme "TIP P3". </t>
  </si>
  <si>
    <t>e) element veliksoti 96/66/8 cm. Oznaka sheme "TIP P4".</t>
  </si>
  <si>
    <t>f) element velikosti 101/96/8 cm. Oznaka sheme TIP P5.</t>
  </si>
  <si>
    <t>g) element velikosti 180/35/8 cm. Oznaka sheme TIP P6.</t>
  </si>
  <si>
    <t>h) element velikosti 80/35/8 cm. Oznaka sheme TIP P6.</t>
  </si>
  <si>
    <t>Dvakratno kitanje, glajenje, brušenje sten in stropov z jubolin kitom.</t>
  </si>
  <si>
    <t>Dvakratno slikanje sten in stropov s poldisperzijsko barvo.</t>
  </si>
  <si>
    <t>Izdelava zaključnega protiprašnega premaza debeline 1,5 mm na betonske estrihe, kompletno s predhodno pripravo podlage. Mat izvedba. Barva po izboru projektanta.</t>
  </si>
  <si>
    <t>Izdelava antigrafitnega premaza  naprimer mavrox grafitiguar.</t>
  </si>
  <si>
    <t>II. PLATO V OSI PRIJATELJEVE ULICE</t>
  </si>
  <si>
    <t>Kombinirani izkop v terenu III. Ktg., z nakladanjem in odvozom v trajno deponijo na razdaljo do 5 km.</t>
  </si>
  <si>
    <t>Dobava in vgrajevanje peščenega nasutja in utrjevanjem v plasteh, po zahtevah geomehanika.</t>
  </si>
  <si>
    <t>Dobava in vgrajevanje dežnih rešetk - kanaleta Hauraton z rego. Širina 20 cm.</t>
  </si>
  <si>
    <t>Dobava in vgrajevanje granitnih robnikov preseka 15/25 cm, kompletno s temeljem in stičenjem s fino cementno malto.</t>
  </si>
  <si>
    <t>Dobava in polaganje porfirnih kosc velikosti 6 x 6x8 cm iz enotne plasti porfirja. Vrhnja površina žgana, zobovi sekani. Polaganje v zemeljsko vlažen beton debeline 5-10 cm. Stičenje stikov s specialno  dvokomponentno elastično trajno zmrzlinsko in kislinsko odporno maso na bazi epoksija.</t>
  </si>
  <si>
    <t>Dobava in vgrajevanje podložnega betona C 16/20 debeline 20 cm,  armiran z armaturno mrežo Q 139.</t>
  </si>
  <si>
    <t>Izdelava, prevoz in montaža betonskega korita preseka 18-48/99 cm, kompletno z opažem, betonom, armaturo in sidranjem. Korito dolžine 463 cm. Izdelava po detajlu " shema betonskega korita",</t>
  </si>
  <si>
    <t>Izdelava odprtine fi 30 cm za odvodnavanje iz betonskega korita.</t>
  </si>
  <si>
    <t>Razna manjša gradbena dela. Obračun po potrditvi nadzornega organa. Ocena.</t>
  </si>
  <si>
    <t>Nk delavec</t>
  </si>
  <si>
    <t>Izdelava, dobava in montaža ravne klopi iz macesnovega lesa. Morali 4 kom/m1 klopi, preseka 11,5/7,5 cm v razmaku 1 cm pritrjeni na inoks podkonstrukcijo 30/30 mm ki je sidrana v beton. Morali skoblani in lakirani. Širina klopi 50 cm. Izdelava po detajlu  "Korito s klopjo".</t>
  </si>
  <si>
    <t>Dobava in polaganje granitnih klad preseka 22/6 cm v sloj betona, kompletno s stičenjem.</t>
  </si>
  <si>
    <t>Izdelava, dobava in montaža tipskih betonskih konfinov ( tip MOL). Konfini višine 50 cm, premera 50 cm zgoraj polkrožno zaključeni. Finalna obdelava brušeni beton. Terazzo, po izboru projektanta.</t>
  </si>
  <si>
    <t>Dobava in zasaditev žive meje - gaber.</t>
  </si>
  <si>
    <t>Dobava in vgrajevanje humusa ( zemlje) v cvetlična korita dimenzij 456/49/121 cm.</t>
  </si>
  <si>
    <t>Dobava in montaža svetil v utore betonskih sten korita. Tip po izboru projektanta.</t>
  </si>
  <si>
    <t>Razna manjša in nepredvidena obrtniška dela. Obračun po potrditvi nadzornega organa. Ocena. 10 % vrednosti del.</t>
  </si>
  <si>
    <t>Dobava in zasaditev grmovnic, kompletno z enoletnim vzdrževanjem.</t>
  </si>
  <si>
    <t>a) lovorikovec</t>
  </si>
  <si>
    <t>b) beli češmin</t>
  </si>
  <si>
    <t>c) velikolistni češmin</t>
  </si>
  <si>
    <t>d) tumbergov češmin</t>
  </si>
  <si>
    <t>e) kosteničevje</t>
  </si>
  <si>
    <t>f) panešplja</t>
  </si>
  <si>
    <t>g) glog</t>
  </si>
  <si>
    <t>h) dobrovita</t>
  </si>
  <si>
    <t>i) trdoleska</t>
  </si>
  <si>
    <t>Izdelava antigrafitnega premaza betonskih površin naprimer mavrox grafitiguar.</t>
  </si>
  <si>
    <t>III. UREDITEV BREŽIN IN POTI</t>
  </si>
  <si>
    <t>REKAPITULACIJA</t>
  </si>
  <si>
    <t>PRIPRAVLJALNA DELA</t>
  </si>
  <si>
    <t>HORTIKULTURA</t>
  </si>
  <si>
    <t>SANACIJA BREŽINE</t>
  </si>
  <si>
    <t>RAZNA OBRTNIŠKA DELA</t>
  </si>
  <si>
    <t>,</t>
  </si>
  <si>
    <t>A. GRADBENA DELA</t>
  </si>
  <si>
    <t>Ureditev gradbišča skladno  z varnostnim načrtom, postavitev ograje za čas gradnje, postavitev gradbiščne table, znakov, opozoril, ter odstranitev po zaključku del. Kompletno 2. faza.</t>
  </si>
  <si>
    <t>Izvedba zagatnih sten po sistemu LARSEN ali podobno, za varovanje izkopa pri Grubarjevem kanalu, kompletno z dobavo, zabijanje in odvozom po končanju del. Zagatnice globine do 6 m, za čas gradnje.</t>
  </si>
  <si>
    <t>Izvedba benotto pilotov fi 40 cm globine 16,5 m, kompletno z armaturo, betonom, izkopom in odvozom materiala v trajno deponijo, preizkus zveznosti pilotov, kontrola betona, čiščenje in prilagajanje glav pilotov, lokalni premiki med piloti.</t>
  </si>
  <si>
    <t>Izvedba geodetskih meritev vplivnega območja, vključno s poročili,</t>
  </si>
  <si>
    <t>Kontrola vibracij, obdelava  podatkov in priprava poročila.</t>
  </si>
  <si>
    <t>Geodetski nadzor.</t>
  </si>
  <si>
    <t>Odbijanje glav pilotov in izravnava.</t>
  </si>
  <si>
    <t>Vsi izkopi se obračunavajo v raščenem stanju, vsi zasipi v utrjenem stanju.</t>
  </si>
  <si>
    <t>Zakoličba osi in naklonov izkopa in zavarovanje zakoličbe.</t>
  </si>
  <si>
    <t>Strojni odriv humusa v debelini  do 20 cm z nakladanjem in odvozom na gradbiščno deponijo.</t>
  </si>
  <si>
    <t>Strojni izkop v terenu III. Ktg., z nakladanjem in odvozom v trajno deponijo na razdaljo do 7 km.</t>
  </si>
  <si>
    <t>Kombinirani izkop v terenu III. Ktg., z nakladanjem in odvozom materiala v trajno deponijo na razdaljo do 7 km. 80 % strojno, 20 % ročno.</t>
  </si>
  <si>
    <t>Zemeljski planum dna izkopa z dosipavanjem in uvaljanjem.</t>
  </si>
  <si>
    <t>Dobava in vgrajevanje peščenega nasutja z utrjevanjem v plasteh po 20 cm, po zahtevah geomehanika.</t>
  </si>
  <si>
    <t>Grobo in fino planiranje s točnostjo +-  3 cm.</t>
  </si>
  <si>
    <t>Dobava in polaganje geotekstila z natezno trdnostjo T = 40 KN/m1.</t>
  </si>
  <si>
    <t>Dobava, razstiranje, planiranje in uvaljanje humusa v debelini 30 cm in sejanje travne mešanice. Ureditev v projektnih naklonih.</t>
  </si>
  <si>
    <t>Razna manjša in nepredvidena zemeljska dela. Ocena 10 % zemeljskih del.</t>
  </si>
  <si>
    <t>Nadzor geomehanika na izvedbo zemeljskih del.</t>
  </si>
  <si>
    <t>Doplačilo za dobavo in polaganje armirane BIOTECH plasti, kjer so večji naloni terena.</t>
  </si>
  <si>
    <t xml:space="preserve">IV. </t>
  </si>
  <si>
    <t>Dobava in vgrajevanje podložnega betona C 12/15 v debelini 8 cm ( pod temelji).</t>
  </si>
  <si>
    <t>Dobava in vgrajevanje betona C 25/30, preseka 0,12-0,20 m3/m1, v pasovne temelje.</t>
  </si>
  <si>
    <t>Dobava in vgrajevanje betona C 25/30, XC2, PV-II, vodotesni beton, preseka nad 0,30 m3/m1, v vezno gredo.</t>
  </si>
  <si>
    <t>Dobava in vgrajevanje litega betona C 25/30, preseka 0,12-0,20 m3/m2. Ploščad ob vodi. Zgornja površina  prane izvedbe. Beton odporen na zmrzal in soli. V ceni upoštevati izvedbo dilatacij v plošči in kitanje teh s trajnoelastičnim vodotesnim kitom. Izvedba po zahtevah projektanta. Debeline 15 cm.</t>
  </si>
  <si>
    <t>Dobava in polaganje čepaste folije poc betonsko ploščo.</t>
  </si>
  <si>
    <t xml:space="preserve">Dobava, polaganje in vezanje armature S 500 B. Srednje komplicirana armatura. </t>
  </si>
  <si>
    <t>Izdelava betonske mulde širine 50 cm, debelina minimalno 15 cm. Beton prane izvedbe, odporen na soli in proti zmrzali.</t>
  </si>
  <si>
    <t>Izdelava betonskega temelja za skulpturo dimenzije cca 340 x 161 x 160 cm, kompletno z izkopom, opažem, armaturo in betonom. Izdelava po detajlu, kompletno s sidrnim materialom.</t>
  </si>
  <si>
    <t>Izvedba delovnega stika z gumijastim ekspanzijskim tesnilnim trakom. Širina 68 cm, vičina 90 cm.  Vezna greda.</t>
  </si>
  <si>
    <t>Dobava in vgrajevanje betonskih robnikov preseka 15/25 cm, kompletno s temeljem in stičenjem s fino cementno malto.</t>
  </si>
  <si>
    <t>Dobaa in polaganje porfirnih kock ( sekan rob) dimenzije 6/6/6 cm v sloj pustega betona debeline 6 cm in zalivanjem stikov s polimerno cementno malto. Dve vrsti kock kot obroba. Upoštevana dolžina obrobe.</t>
  </si>
  <si>
    <t>Rušitev obstoječega kamnitega tlaka in odvoz v trajno deponijo ( spomenik).</t>
  </si>
  <si>
    <t>Dobava in vgrajevanje stirodurja debeline 10 cm kot dilatacija talne plošče servisnega objekta in platoja. Višina 55 cm.</t>
  </si>
  <si>
    <t>Izdelava jaškov iz betonskih cevi fi 60 cm, globine do 100 cm, kompletno z izkopom, zasipom in ltž pokrovom. ( kabelska kanalizacija)</t>
  </si>
  <si>
    <t>Izkop v terenu III. Ktg., deponiranje in ponovno zasipanje jarkov, z utrjevanjem. Kabelska kanalizacija.</t>
  </si>
  <si>
    <t>Dvostranski opaž pasovnih temeljev z montažo in demontažo.</t>
  </si>
  <si>
    <t>Opaž vezne grede z montažo in demontažo. Opaž za gladek vidni beton. Sestavljen presek.</t>
  </si>
  <si>
    <t>Opaž stranic talne plošče ( ploščadi) višine 15 cm, z montažo in demontažo.</t>
  </si>
  <si>
    <t>Razna manjša in nepredvidena tesarska dela. Obračun po potrditvi nadzornega organa. Ocena 10 % vrednosti tesarskih del.</t>
  </si>
  <si>
    <t>V enotnih cenah mora biti upoštevana izdelava delavniških načrtov, vzorčni komadi</t>
  </si>
  <si>
    <t>posameznih elementov na licu mesta, katere pisno potrdi odgovorni projektant</t>
  </si>
  <si>
    <t>Izdelava, dobava in montaža armiranobetonskih kaskadnih elementov, klad in podstavkov. Elementi so površinsko obdelani po izboru projektanta - prane izvedbe. Agregat v barvi, strukturi in frakcijah po  izboru projektanta. Obdelava robov po detajlih projektanta. V enotnih cenah upoštevati pritrdilni, sidrni, vezni in lepilni material v debelini 3 cm.</t>
  </si>
  <si>
    <t>a) Element L profila velikosti 240/60/16+14 cm, s čelnim robom debeline 14 cm. Oznaka sheme  T1P A1".</t>
  </si>
  <si>
    <t>b) element sestavljenega prereza velikosti 240/16+14 cm, s čelnim robom debeline 10 cm. V elementu izrez za svetila, velikosti 26/11/6 cm. Oznaka sheme "TIP A2".</t>
  </si>
  <si>
    <t>c) element velikosti 699-687/88/25 cm. Oznaka sheme "TIP B1".</t>
  </si>
  <si>
    <t xml:space="preserve"> d) element velikosti 699-687/88/25 cm z dvema utoroma za svetila velikosti 25/11/12 cm na čelni strani. Oznaka sheme "TIP B2".</t>
  </si>
  <si>
    <t>e) element L  profila velikosti 240/25/50 cm debeline 10-12 cm. Oznaka sheme "TIP C1".</t>
  </si>
  <si>
    <t>f) element L profila velikosti 240/25/50 cm, debeline  10-12 cm v spodnjem delu utor za svetila velikosti 25/11/11 cm. Oznaka sheme "TIP C2".</t>
  </si>
  <si>
    <t>Izdelava, dobava in montaža  tipskih betonskih konfinov / tip MOL). Konfini višine 50 cm, premera 50 cm zgoraj polkrožno zaključeni. Finalna obdelava brušeni beton - terazzo, po izboru projektanta.</t>
  </si>
  <si>
    <t xml:space="preserve">HORTIKULTURA </t>
  </si>
  <si>
    <t>Dobava in razstiranje humusa v debelini 15 cm, uvaljanje, sejanje trave. Pas med kaskadami širine  70 cm.</t>
  </si>
  <si>
    <t>Dobava in razstiranje humusa za nove površine zunanje ureditve v debelini 30 cm, z uvaljanjem, grobim in finim planiranjem, za naklone do 45 stopinj.</t>
  </si>
  <si>
    <t>Dobava in sejanje travne mešanice, z ustreznim gnojenjem, uvaljanjem in zalivanjem, z vzdrževanjem in košenjem trave za čas 3 mesecev. Nove in obstoječe brežine.</t>
  </si>
  <si>
    <t>Dobava in zasaditev grmovnic po projektu arhitekture, kompletno z izkopom, gnojenjem, zasipom. V ceni upoštevati vzdrževanje za čas 1. leta.</t>
  </si>
  <si>
    <t>b) glog</t>
  </si>
  <si>
    <t>c) dobrovita</t>
  </si>
  <si>
    <t>d) trdoleska</t>
  </si>
  <si>
    <t>f) beli češmin</t>
  </si>
  <si>
    <t>g) velikolistni češmin</t>
  </si>
  <si>
    <t>h) Tumbergov češmin</t>
  </si>
  <si>
    <t>i) živa meja - gaber</t>
  </si>
  <si>
    <t>j) panešplja</t>
  </si>
  <si>
    <t>Popravilo obstoječe žive meje. Obseg del se določi na licu mesta.</t>
  </si>
  <si>
    <t>Vzdrževanje hortikulturnih površin, zasaditev in grmovnic. Košnja, obrezovanje, dognojevanje, zalivanje. Obdobje 2 let.</t>
  </si>
  <si>
    <t>Sanacija obstoječe brežine Ljubljanice in  Grubarjevega kanala. Brežina v naklonu 30 - 45 stopinj. Izvedena iz kamnitih klad dimenzije cca 60/40/80 cm. Kamnite klade se lokalno odstrani, utrdi ležišče, ponovno vgradi še uporabne klade, neuporabne oziroma mankajoče pa nadomestiti z novimi, v izgledu obstoječih. Podane ocenjene  površine kladnih oblog.</t>
  </si>
  <si>
    <t>a) odstranitev kamnitih klad na lokaciji izvedbe novih elementov na obrežju: Panton. Ocena.</t>
  </si>
  <si>
    <t>b) odstranitev pogreznjenih kamnitih klad in deponiranje na gradbišču. Ocena.</t>
  </si>
  <si>
    <t>c) vgradnja odstranjenih klad z ureditvijo ležišč in ustreznim sidranjem le teh v podlago. Ocena.</t>
  </si>
  <si>
    <t>d) izdelava, dobava in vgradnja novih kamnitih klad, dimenzije kot obstoječe, klan kamen, kvalitete kot obstoječe. Ocena.</t>
  </si>
  <si>
    <t>e) čiščenje obstoječe površine kamnite obloge brežine. Odstranitev zelenja in zemljine ter  čiščenje fug. Ocena.</t>
  </si>
  <si>
    <t>f) sečnja manjših dreves, grmovnic, čiščenje brežine in odvoz v trajno deponijo.</t>
  </si>
  <si>
    <t>Obnova  obstoječih kamnitih kladnih linijskih stopnic ob obrežju, preseka 49/28 cm - 4 vrste stopniščnih klad.</t>
  </si>
  <si>
    <t>a) odstranitev poškodovanih elementov, izdelava in dobava novih, enake kvalitete in obdelave kot obstoječe, fugirane kot obstoječe, z utrditvijo v betonsko podlago. Ocena 10 %.</t>
  </si>
  <si>
    <t>b) čiščenje kompletne površine stopnic - odstranitev zelenja, fugiranje. Podana razvita površina stopnišča.</t>
  </si>
  <si>
    <t>Finalno čiščenje po končanih delih in odvoz odpadkov v trajno deponijo. Kompletno 2. faza.</t>
  </si>
  <si>
    <t>Dobava in postavitev kontejnerjev za ločeno zbiranje odpadkov, po projektu arhitekture. Velikost cca 200 x 200 cm.</t>
  </si>
  <si>
    <t>Geodetski posnetek novega stanja in vris v kataster. Kompletna 2. faza.</t>
  </si>
  <si>
    <t>Izdelava, dobava in montaža spomenika. Ocena.</t>
  </si>
  <si>
    <t>Izdelava, dobava in montaža bitve iz vroče cinkane cevi. Dve vertikalni cevi fi 80 mm, debeline 4 mm višine 20 cm, horizontalno v sredini povezane s cevjo fi 20 mm dolžine 500 mm. Vse skupaj pritrjeno preko Z profila v nosilno konstrukcijo. Izdelava po detajlu "BITEV".</t>
  </si>
  <si>
    <t>Izdelava, dobava in montaža kovinske  podpore za skulpturo. Podpora izdelana iz kovinske plošče velikosti 160/335/30 mm, opremljena s 5 sidri fi 20 mm, za sidranje v  betonski temelj. Vse vroče cinkano. Izvedba po detajlu  " sidranje skulpture".</t>
  </si>
  <si>
    <t>Dobava in montaža košev za smeti ( npr. tip Metromehanika), kompletno s podstavkom in sidranjem.</t>
  </si>
  <si>
    <t>Popravilo obstoječe ograje z demontažo ročaja ter izdelavo novega lesenega ročaja ( kovinski T profil debeline 8 mm). Posamezni segmenti vijačeni na obstoječe nastavke. Zgoraj utopljena matica.</t>
  </si>
  <si>
    <t>Izdelava in montaža lesenega ročaja ob Grubarjevem kanalu. Finalno pleskan.</t>
  </si>
  <si>
    <t>Izdelava zaključka ograje ob Grubarjevem  prekopu - pričetek Plečnikovih stopnic. Ocena.</t>
  </si>
  <si>
    <t>Odstranitev količkov ob brvi.</t>
  </si>
  <si>
    <t>Ureditev arheološke razstave po pergolo.</t>
  </si>
  <si>
    <t>Izdealva, dobava in montaža košev za pasje iztrebke, vključno s temeljem.</t>
  </si>
  <si>
    <t>Izdelava, dobava in montaža tipskih klopi z naslonom ( Ljubljanske klopi) Po projektu "PZI"</t>
  </si>
  <si>
    <t>Dobava in polaganje asfalta debeline 4 cm, AC8 bitumenski beton, BIT 70/100A3.</t>
  </si>
  <si>
    <t>Delavniške načrte izdela izvajalec pontona, katere potrdi odgovorni projektant.</t>
  </si>
  <si>
    <t>Izdelava, dobava in montaža jeklene konstrukcije pontona, sidrana v brežino. Konstrukcija z vijačnimi sestavljena iz primarnih nosilcev 2 x UNP 120 in 2 x UNP 200 mm, sekundarni nosilci stopnic iz 2 x IPE 160,  pločevine 15 in 20 mm, jeklenice fi 20 mm, cevi 60,3/5mm. Konstrukcija antikorozijsko zaščitena: peskanje do kovinskega sijaja, razmastitev, vroče cinkanje. V ceni upoštevati pritrdilni, sidrni in pomožni  in zaščito pri izvedbi del. Količina ocenjena. Izdelava po projektu gradbenih konstrukcij SPIT inžeeniring d.o.o. številka projekta 23/2008PZI/033-02/08, januar 2011.</t>
  </si>
  <si>
    <t>Votli zaboj pontona, dimenzioniran glede na težo konstrukcije.</t>
  </si>
  <si>
    <t>Izdelava, dobava in montaža ograje izdelane iz vroče  cinkanih rešetk v okvirju L 300 x 600 x 5 mm, okenca 30/80 mm vertikalno. Pritrditev na kovinski profil 160 x 180 x 3,5 mm. Ograja višine 100 cm, izdelava po detajlu projektanta.</t>
  </si>
  <si>
    <t>Izdealva, dobava in montaža ograje izdelane iz vroče cinkanih vertikalnih profilov, pritrjenih v nosilno jekleno konsturkcijo v razmaku 100 cm. Med vertikale pritrjene inoks pletenice v razmaku 25 cm pritrjene po sistemu EASY FIX (MDM). Ograja višine 100 cm. Izdelava po detajlu projektanta.</t>
  </si>
  <si>
    <t>4a.</t>
  </si>
  <si>
    <t>Doplačilo za izvedbo vrat širine 100 cm, enake izvedbe kot ograja. Vrata s cilindrično ključavnico.</t>
  </si>
  <si>
    <t>Izdelava, dobava in pritrjevanje lesenih impregniranih moralov preseka 6/4 cm, pritrjeni na kovinske profile, v razmakih 54 - 79 cm. Les odporen na vlago.</t>
  </si>
  <si>
    <t>Izdelava in montaža hrastovih odbojnikov preseka 23/20 cm, pritrjen v kovinski profil.</t>
  </si>
  <si>
    <t>Izdelava in montaža krivljene inoks rebraste pločevine debeline 3 mm, razvite širine 20 cm, pritrjene v lesene podnice.</t>
  </si>
  <si>
    <t>Izdelava in montaža tipskih marinskih stebričkov na pantonih z dvema vtičnicama 1xIEC 309 IP 55 in 1 x IEC 309, IP 55 16H 230V in vrtno pipo za vodo z zapornim ročajem DN 15. Stebrički dimenzije 160 x 110 x 850 naprimer Seijsener, Arctic Service pedestal.</t>
  </si>
  <si>
    <t>Izdelava in montaža kovinske  - inoks omarice okrog stebričkov. Izdelava po detajlu " omarica s tipskim marinskim stebričkom". Velikost 60/103 cm.</t>
  </si>
  <si>
    <t>Dobava in montaža talne pipe za čiščenje podija, kompletno z jaškom.</t>
  </si>
  <si>
    <t>Dobava in pritrjevanje inoks lestve za reševanje iz vode.</t>
  </si>
  <si>
    <t>Dobava kompleta za reševanje iz vode ( gasilski aparat, rešilni jopič, obroč, kavelj, signalna lučka ..).</t>
  </si>
  <si>
    <t>Dobava in zalivanje hrastovih pilotov fi 40 cm, dolžina se prilagodi gladini vode. Ocenjena dolžina 12 m.</t>
  </si>
  <si>
    <t>Geodetska določitev lokacije pilotov ( potapljači).</t>
  </si>
  <si>
    <t>Dobava in montaža inoks kape na pilotih.</t>
  </si>
  <si>
    <t>Dobava in montaža prečne povezave med piloti izdelane iz hrastovega lesa.</t>
  </si>
  <si>
    <t>Čiščenje in odstranitev  kamnite zložbe na mestih pilotov ( potapljači).</t>
  </si>
  <si>
    <t>HIŠNI KANALIZACIJSKI PRIKLJUČEK - gradbena  in zemeljska dela</t>
  </si>
  <si>
    <t>Poz.</t>
  </si>
  <si>
    <t>Opis del</t>
  </si>
  <si>
    <t>1</t>
  </si>
  <si>
    <t xml:space="preserve">Zemeljska dela za izvedbo kanalizacijskega priključka za odpadni kanal in za meteorni kanal, ter interna kanalizacija; strojni izkop dna širine 60 cm, in povprečne globine 80 cm, v terenu III. kategorije z odlaganjem materiala 1,00 m od roba izkopa, brežine se izvedejo v naklonu 65 stopinj; ročno planiranje dna jarka +/- 3 cm po projektiranem padcu, dobava gramoznega materiala 0-16 mm in izdelava temeljne plasti posteljice debeline 10 cm s planiranjem in utrjevanjem do 95% trdnosti po standardnem Proktorjevem postopku. Zasipavanje materiala z izkopanim materialom s komprimiranjem v slojih po 15 cm in nasutje z 2x sejanim peskom v višini 30 cm ter strojno zasutje z izkopanim materialom z utrjevanjem po slojih debeline 20 cm ter vzpostavitev prvotnega stanja. </t>
  </si>
  <si>
    <t>Zavarovanje gradbene jame z razpiranjem jarka s sistemskimi opaži.</t>
  </si>
  <si>
    <t>Priprava gradbišča, zakoličenje osi kanalizacije z odmero mesta priključitve na javno kanalizacijo, ter vris v kataster in izdelava geodetskega posnetka.</t>
  </si>
  <si>
    <t>Postavitev gradbenih profilov na os trase kanalizacije, ter določitev nivoja za merjenje globine izkopa in polaganje cevi.</t>
  </si>
  <si>
    <t>Priprava gradbišča, odstranitev eventuelnih ovir, zavarovanje gradbišča, postavtev prometne signalizacije, svetlobni teles. Obračun po dejanskih stroških.</t>
  </si>
  <si>
    <t>Prevoz in prenos kanalizacijskega materiala iz deponije do mesta vgradnje.</t>
  </si>
  <si>
    <t>Pridobitev dovoljenja za zaporo in prekop dostopne ceste - Grubarjevo nabrežje.</t>
  </si>
  <si>
    <t>Rezanje asfalta lokalni dostopni cesti z motorno žago in hlajenje z vodo.</t>
  </si>
  <si>
    <t>Rušitev asfaltnega cestišča debeline 12 cm v širini zgornjega roba izkopa s pravilnim /strojnim/ odrezom robov, nakladanje na kamion in odvozom na deponijo.</t>
  </si>
  <si>
    <t>Strojni in delno ročni izkop jarka za priključni cevovod globine 0 do 2 m, širine dna 0,4 m, v terenu III-IV kategorije, z odlaganjem materiala1,0 m od roba izkopa – naklon brežine jarka do 70°.</t>
  </si>
  <si>
    <t xml:space="preserve">Ročno planiranje dna jarka s točnostjo ± 3 cm po projektiranem padcu. </t>
  </si>
  <si>
    <t>Dobava 2x sejanega peska in temeljne plasti peščene posteljice debeline cca 10 cm s planiranjem in utrjevanjem do 95% zbitosti  po standardnem Proktorjevem postopku. Posteljica mora biti enakomerno utrjena po celi dolžini.</t>
  </si>
  <si>
    <t>Dobava 2x sejanega peska in izdelava nasipa nad in okoli položene cevi v debelini cca 30 cm nad temenom cevi. Na peščeno posteljico se izvede 3 - 5 cm debel nasip, v katerega se izdela ležišče za priključno cev po projektirani nivileti. Obsip se izvaja v slojih debeline največ po 20 cm istočasno na obeh straneh cevi. Cev se pri obsipavanju ne sme premakniti iz ležišča. Obsip in nasip se utrjujeta do 95% zbitosti po standardnem Proktorjevem postopku. Obsipni material je nov peščen material.</t>
  </si>
  <si>
    <r>
      <t xml:space="preserve">Zasipavanje jarka z izkopanim materialom s komprimiranjem v slojih po 20 cm; iz izkopnega materiala se odstrani vse skale večje od </t>
    </r>
    <r>
      <rPr>
        <sz val="10"/>
        <rFont val="Calibri"/>
        <family val="2"/>
      </rPr>
      <t>Ø</t>
    </r>
    <r>
      <rPr>
        <sz val="10"/>
        <rFont val="Arial"/>
        <family val="2"/>
      </rPr>
      <t xml:space="preserve">15 cm. Utrjenost mora doseči 95% trdnosti po standardnem Proktorjevem postopku. </t>
    </r>
  </si>
  <si>
    <t>Polaganje PVC  Ø160 mm cevi in fazonskih komadov, obbetoniranih z betonom MB 20. Cevi je potrebno stikovati z gumi tesnili.</t>
  </si>
  <si>
    <t xml:space="preserve">Izdelava poliesterskih revizijskih jaškov premera Ø800 mm  LTŽ pokrovom premera Ø600 mm, nosilnosti  150 in 400 kN, prehodom v ravnini in krivini. </t>
  </si>
  <si>
    <t>Izdelava kanalizacijskega  odpadnega priključka v javno kanalizacijo - priključitev se izvede v cev javne kanalizacije.</t>
  </si>
  <si>
    <t xml:space="preserve">Izdelava priključnih zvez revizijskih jaškov na interno kanalizacijo. </t>
  </si>
  <si>
    <t>Odvoz odvečnega materiala na trajno gradbeno deponijo, oddaljeno do 10 km.</t>
  </si>
  <si>
    <t>Črpanje vode iz gradbene jame v času gradnje.</t>
  </si>
  <si>
    <t>Čiščenje terena po končani gradnji.</t>
  </si>
  <si>
    <t xml:space="preserve">Izdelava podlage iz pustega betona MB 10 za asfaltiranje cestišča, debeline 20 cm. </t>
  </si>
  <si>
    <t>Asfaltiranje prekopa cestišča z asfaltom debeline 7 + 3 cm na predhodno pripravljeno podlago.</t>
  </si>
  <si>
    <t>Geodetski posnetek zagrjenega priključka in vnos v kataster.</t>
  </si>
  <si>
    <t>Tlačni preizkus vodotesnosti položenih kanalskih cevi po navodilih proizvajalca in projektanta.</t>
  </si>
  <si>
    <t>Prevoz.</t>
  </si>
  <si>
    <t>Nepredvidena in dodatna dela po gradbeni knjigi.</t>
  </si>
  <si>
    <t>HIŠNI KANALIZACIJSKI PRIKLJUČEK - kanalizacijska dela</t>
  </si>
  <si>
    <t>Opis postavke</t>
  </si>
  <si>
    <t>cena / enoto</t>
  </si>
  <si>
    <r>
      <t>skupaj [</t>
    </r>
    <r>
      <rPr>
        <b/>
        <sz val="10"/>
        <rFont val="Arial CE"/>
        <family val="0"/>
      </rPr>
      <t>€</t>
    </r>
    <r>
      <rPr>
        <b/>
        <i/>
        <sz val="10"/>
        <rFont val="Arial Narrow"/>
        <family val="2"/>
      </rPr>
      <t>]</t>
    </r>
  </si>
  <si>
    <t>Dobava in montaža:</t>
  </si>
  <si>
    <t xml:space="preserve">  - PVC cev Ø160 mm, l= 5,0 m</t>
  </si>
  <si>
    <t>m</t>
  </si>
  <si>
    <t>Fazonski kosi:</t>
  </si>
  <si>
    <t>PVC spojka Ø160</t>
  </si>
  <si>
    <t>LTŽ pokrovi Ø600</t>
  </si>
  <si>
    <t>polisterska cev premera Ø800 mm, globine 1,3 m</t>
  </si>
  <si>
    <t>Tesnilni in pritrdilni material</t>
  </si>
  <si>
    <t>2.0 SKUPAJ</t>
  </si>
  <si>
    <t>INTERNA KANALIZACIJA</t>
  </si>
  <si>
    <t xml:space="preserve">Zakoličenje osi  odpadne interne kanalizacije in kanalizacijski priključek z oznako revizijskih jaškov, geodetskim posnetkom ter vrisom v kataster. </t>
  </si>
  <si>
    <t>Postavitev gradbenih profilov na vzpostavljeno os terase kanala, ter določitev nivoja za merjenje globine izkopa in polaganje kanala.</t>
  </si>
  <si>
    <t>Priprava gradbišča: odstranitev eventuelnih ovir, prometnih znakov in ureditev delovnega platoja. Po končanih delih gradbišče pospraviti in vzpostaviti v prvotno stanje.</t>
  </si>
  <si>
    <t>ocena</t>
  </si>
  <si>
    <t>Strojni izkop gradbene jame – jarka v terenu III. kategorije z odvozom izkopanega materiala na stalno gradbeno deponijo H=3,0 km.</t>
  </si>
  <si>
    <t>m³</t>
  </si>
  <si>
    <t>Zasip gradbene jame – jarka z dovoženim gramoznim materialom z nabijanjem v plasteh po 30 cm.</t>
  </si>
  <si>
    <t>Urtjevanje zasipa strojno po plasteh 25 cm.</t>
  </si>
  <si>
    <t>Odvoz odveč izkopanega materiala na trajno deponijo.</t>
  </si>
  <si>
    <t>Planiranje dna jarka, utrjevanje, izdelava posteljice.</t>
  </si>
  <si>
    <t>m²</t>
  </si>
  <si>
    <t>Dobava in polaganje PVC Ø160 mm cevi in fazonskih komadov, obbetoniranih z betonom MB 20. Cevi je potrebno stikovati z gumi tesnili.</t>
  </si>
  <si>
    <t>Izdelava priključnih zvez revizijskih jaškov na interno kanalizacijo in sekundarni vod.</t>
  </si>
  <si>
    <r>
      <t xml:space="preserve">Izdelava kanalizacijskega priključka v javno kanalizacijo TE </t>
    </r>
    <r>
      <rPr>
        <sz val="10"/>
        <rFont val="Arial CE"/>
        <family val="0"/>
      </rPr>
      <t xml:space="preserve">Ø600 mm. Priključitev se izvede v cev javne kanalizacije. </t>
    </r>
  </si>
  <si>
    <t>Pregled in čiščenje kanalizacije po končanih delih.</t>
  </si>
  <si>
    <t xml:space="preserve">Tlačni preizkus vodotesnosti PVC položenih cevi po predpisanem postopku. </t>
  </si>
  <si>
    <t>Čiščenje terena po končanih delih, planiranje in ureditev okolice.</t>
  </si>
  <si>
    <t>3.0 SKUPAJ</t>
  </si>
  <si>
    <t>Nepredvidena dela - 10%</t>
  </si>
  <si>
    <t>SKUPAJ Z DDV</t>
  </si>
  <si>
    <t>Opis dela oz. dobave</t>
  </si>
  <si>
    <t>4.1</t>
  </si>
  <si>
    <t>PRISTANIŠČE- zemeljska in gradbena dela</t>
  </si>
  <si>
    <t>Zakoličenje osi internega cevovoda od servisnega objekta do pristanišča - pontonov, z odmero mesta priključitve na interni vod, ter vris v kataster in izdelava geodetskega posnetka (polaganja cevodovoda podano samo za brežino, brez pontonov).</t>
  </si>
  <si>
    <t>Postavitev gradbenih profilov na os trase internega cevovoda, ter določitev nivoja za merjenje globine izkopa in polaganje cevi.</t>
  </si>
  <si>
    <t>Strojni in delno ročni izkop jarka za interni cevovod globine 0 do 1,5 m, širine dna 0,4 m, v terenu III-IV kategorije, z odlaganjem materiala1,0 m od roba izkopa – naklon brežine jarka do 70°.</t>
  </si>
  <si>
    <r>
      <t>m</t>
    </r>
    <r>
      <rPr>
        <vertAlign val="superscript"/>
        <sz val="10"/>
        <rFont val="Arial"/>
        <family val="2"/>
      </rPr>
      <t>3</t>
    </r>
  </si>
  <si>
    <r>
      <t>m</t>
    </r>
    <r>
      <rPr>
        <vertAlign val="superscript"/>
        <sz val="10"/>
        <rFont val="Arial"/>
        <family val="2"/>
      </rPr>
      <t>2</t>
    </r>
  </si>
  <si>
    <t>Dobava 2x sejanega peska in temeljne plasti peščene posteljice debeline cca 10 cm s planiranjem in utrjevanjem do 95% zbitosti po standardnem Proktorjevem postopku. Posteljica mora biti enakomerno utrjena po celi dolžini.</t>
  </si>
  <si>
    <r>
      <t xml:space="preserve">Zasipavanje jarka z izkopanim materialom s komprimiranjem v slojih po 20 cm; iz izkopnega materiala se odstrani vse skale večje od </t>
    </r>
    <r>
      <rPr>
        <sz val="10"/>
        <rFont val="Symbol"/>
        <family val="1"/>
      </rPr>
      <t>f</t>
    </r>
    <r>
      <rPr>
        <sz val="10"/>
        <rFont val="Arial CE"/>
        <family val="2"/>
      </rPr>
      <t xml:space="preserve">15 cm. Utrjenost mora doseči 95% trdnosti po standardnem Proktorjevem postopku. </t>
    </r>
  </si>
  <si>
    <t>Dobava in polaganje palstičnega opozorilnega traku s kovinskim trakom in napisom "POZOR VODOVOD" pri zasipavanju v globini cca 40 cm pod koto terena.</t>
  </si>
  <si>
    <t>Geodetski posnetek zagrjenega internega voda in vons v kataster.</t>
  </si>
  <si>
    <r>
      <t xml:space="preserve">SKUPAJ </t>
    </r>
    <r>
      <rPr>
        <sz val="10"/>
        <rFont val="Arial CE"/>
        <family val="0"/>
      </rPr>
      <t>€</t>
    </r>
    <r>
      <rPr>
        <sz val="10"/>
        <rFont val="Arial"/>
        <family val="2"/>
      </rPr>
      <t>:</t>
    </r>
  </si>
  <si>
    <t>4.2</t>
  </si>
  <si>
    <t>HIŠNI VODOVODNI PRIKLJUČEK - zemeljska in gradbena dela</t>
  </si>
  <si>
    <t>Zakoličenje osi priključnega cevovoda z odmero mesta priključitve na javni vodovod, ter vris v kataster in izdelava geodetskega posnetka.</t>
  </si>
  <si>
    <t>Postavitev gradbenih profilov na os trase priključnega cevovoda, ter določitev nivoja za merjenje globine izkopa in polaganje cevi.</t>
  </si>
  <si>
    <t xml:space="preserve">Pridobitev dovoljenja za zaporo in prekop Grubarjevega nabrežja. </t>
  </si>
  <si>
    <t>Rezanje asfalta po dostopni cesti z motorno žago in hlajenje z vodo.</t>
  </si>
  <si>
    <t>Izdelava vodomernega jaška po detajlu (svetla dimenzija jaša 100x100x170 cm), vključno z montažo armatrue, rezanjem vstopnih odprtin in vgradnjo LTŽ pokrova jaška 60x60 cm, ter vgradnja vstopnih želez.</t>
  </si>
  <si>
    <t>kpl</t>
  </si>
  <si>
    <t>Izdelava podlage iz pustega betona MB 10 za asfaltbo cestišče, debeline 20 cm.</t>
  </si>
  <si>
    <t>Asfaltiranje prekopa dostopne Grubarjevega nabrežja z asfaltom debeline 7 + 3 cm na predhodno pripravljeno podlago.</t>
  </si>
  <si>
    <t>4.3</t>
  </si>
  <si>
    <t>HIŠNI VODOVODNI PRIKLJUČEK - strojna dela</t>
  </si>
  <si>
    <t>Dobava in montaža Pe cevi, d 40 mm, kot priključna cev, PN 10.</t>
  </si>
  <si>
    <t>Dobava in montaža Pe cevi, d 75 mm, kot zaščitna cev, PN 6.</t>
  </si>
  <si>
    <t>Dobava in montaža gumi tesnila za zaščitno cev d75/40.</t>
  </si>
  <si>
    <t>Dobava in montaža vgradne garniture za navrtni zasun.</t>
  </si>
  <si>
    <t>Dobava in montaža betonskega podstavka - prstana.</t>
  </si>
  <si>
    <r>
      <t xml:space="preserve">Dobava in montaža cestne kape za navrtni zasun, okroga, </t>
    </r>
    <r>
      <rPr>
        <sz val="10"/>
        <rFont val="Arial CE"/>
        <family val="0"/>
      </rPr>
      <t>Ø</t>
    </r>
    <r>
      <rPr>
        <sz val="10"/>
        <rFont val="Arial CE"/>
        <family val="2"/>
      </rPr>
      <t>125.</t>
    </r>
  </si>
  <si>
    <t>Dobava in montaža vodomera MTR-KN DN 25 mm, l=260 mm, Qn = 6,0 m3/h.</t>
  </si>
  <si>
    <t>Dobava in montaža navrtnega zasuna za PVC cev 80 - 6/4.</t>
  </si>
  <si>
    <t>Dobava in montaža zmanjševalnega kosa R6/4-R5/4.</t>
  </si>
  <si>
    <t>Dobava in montaža ravnega  ISO spoja d 40-R5/4.</t>
  </si>
  <si>
    <t>Dobava in montaža zmanjševalnega kosa R5/4-R1.</t>
  </si>
  <si>
    <t>Dobava in montaža pipe krogelne R5/4.</t>
  </si>
  <si>
    <t>Dobava in montaža pipe krogelne R5/4 z izpustom.</t>
  </si>
  <si>
    <t>Dobava in montaža nepovratnega ventila DN 25 mm kot vložka v vodomer.</t>
  </si>
  <si>
    <t>Dobava in montaža konzole za vodomer s holandcema.</t>
  </si>
  <si>
    <t>Dobava in montaža varovalne spojke za vodomer DN 25 mm.</t>
  </si>
  <si>
    <t>Dobava in montaža spojke ločne za Pe cev z navojem d40-R5/4.</t>
  </si>
  <si>
    <t>Dobava in montaža sistema daljinskega odčitavanja.</t>
  </si>
  <si>
    <t>Dobava in montaža tesnilnega in pritrdilnega materiala.</t>
  </si>
  <si>
    <t>Antikorozijska zaščita fazonskih elementov z ibitolom.</t>
  </si>
  <si>
    <t>Zaščitno barvanje vseh nezaščitenih delov sistema (obešala, nosilni material) po predhodnem čiščenju in grundiranju.</t>
  </si>
  <si>
    <t>Transportni in ostali splošni stroški.</t>
  </si>
  <si>
    <t xml:space="preserve">Pripravljalna dela, zarisovanje, regulacija armatur, preizkusno obratovanje in zaključna dela. </t>
  </si>
  <si>
    <t>HIŠNI VODOVODNI PRIKLJUČEK - zem. in gradbena dela</t>
  </si>
  <si>
    <t>4.4</t>
  </si>
  <si>
    <t>NEPREDVIDENA DELA - 10%</t>
  </si>
  <si>
    <r>
      <t xml:space="preserve">SKUPAJ z DDV </t>
    </r>
    <r>
      <rPr>
        <b/>
        <sz val="10"/>
        <rFont val="Arial CE"/>
        <family val="0"/>
      </rPr>
      <t>€</t>
    </r>
    <r>
      <rPr>
        <b/>
        <sz val="10"/>
        <rFont val="Arial"/>
        <family val="2"/>
      </rPr>
      <t>:</t>
    </r>
  </si>
  <si>
    <t>PREDRAČUNSKI POPIS MATERIALA IN DEL</t>
  </si>
  <si>
    <t>količina:</t>
  </si>
  <si>
    <t>cena na enoto:</t>
  </si>
  <si>
    <t>cena skupaj:</t>
  </si>
  <si>
    <t>Servisni objekt in privez</t>
  </si>
  <si>
    <t>A</t>
  </si>
  <si>
    <t>VODOVNI MATERIAL za razsvetljavo in moč</t>
  </si>
  <si>
    <t xml:space="preserve">Kabel uvlečen v instalacijske cevi </t>
  </si>
  <si>
    <t>NYM 2 x 1,5 mm2</t>
  </si>
  <si>
    <t>NYM-J 3 x 1,5 mm2</t>
  </si>
  <si>
    <t>NYM-J 4 x 1,5 mm2</t>
  </si>
  <si>
    <t>NYM-J 3 x 2,5 mm2</t>
  </si>
  <si>
    <t>NYM-J 5 x 6 mm2</t>
  </si>
  <si>
    <t>NYY-J 4 x 35 mm2</t>
  </si>
  <si>
    <t>Instalacijske cevi  fi 16 - fi 32 mm za polaganje v beton</t>
  </si>
  <si>
    <t xml:space="preserve">Instalacijske cevi, negorljive PN fi 16 mm, komplet z veznim </t>
  </si>
  <si>
    <t>in pritrdilnim materijalom za montažo na strop ali steno</t>
  </si>
  <si>
    <t>IC fi 16 mm</t>
  </si>
  <si>
    <t>Parapetni kanl - dvoprekatni ( montiran na opremo) komplet z montažnim pritrdilnim materialom ter okrasnimi pokrovi</t>
  </si>
  <si>
    <t>Doza za izenačevanje potenciala PS 49</t>
  </si>
  <si>
    <t>Instalacijske razvodne doze vgrajene v beton</t>
  </si>
  <si>
    <t>Režijske ure za vrtanje in dolbljenje sten</t>
  </si>
  <si>
    <t>Konstrukcijsko železo, obarvano z osnovno in končno barvo</t>
  </si>
  <si>
    <t xml:space="preserve">SKUPAJ VODOVNI MATERIAL za razsvetljavo in malo moč </t>
  </si>
  <si>
    <t>€:</t>
  </si>
  <si>
    <t>B</t>
  </si>
  <si>
    <t>SVETILKE</t>
  </si>
  <si>
    <t>Dobava in montaža svetilk</t>
  </si>
  <si>
    <t>Svetilke komplet opremljene z sijalkami v predpisani barvi svetlobe 2800-4000K, in elektronskimi predstikalnimi napravami, transformatorji in vsem potrebnim veznim, drobnim, montažnim materialom, pritrjevalnimi pribori, A-testi</t>
  </si>
  <si>
    <t xml:space="preserve">Svetilke po izbiri investitorja in arhitekta (pred dobavo je potrebno ve svetilke vskladiti z investitorjem) </t>
  </si>
  <si>
    <t>Nadgradna fluorescentna svetilka 1x28W + EVG, IP55</t>
  </si>
  <si>
    <t>kot. Zumtobel - Scuba 1x28W</t>
  </si>
  <si>
    <t>Nadgradna fluorescentna svetilka 2x58W + EVG +EM, IP55</t>
  </si>
  <si>
    <t>kot. Zumtobel - Scuba 1x28W+EM</t>
  </si>
  <si>
    <t>Nadgradna varčna svetilka 1x18W +EVG, z satiniranim steklom IP40</t>
  </si>
  <si>
    <t>kot. Po izboru arhitekta</t>
  </si>
  <si>
    <t>Nadgradna varčna svetilka 1x18W +EVG+EM, z satiniranim steklom IP40</t>
  </si>
  <si>
    <t>Nadgradna varčna svetilka 2x26W +EVG, z dekorativnim steklom  IP40</t>
  </si>
  <si>
    <t>Nadgradna varčna svetilka 2x26W +EVG +EM, z dekorativnim steklom  IP40</t>
  </si>
  <si>
    <t>Smerna varnostna svetila  8W; IP44 z ustrezno nalepko - pripravni spoj</t>
  </si>
  <si>
    <t>SKUPAJ SVETILKE</t>
  </si>
  <si>
    <t>C</t>
  </si>
  <si>
    <t>STIKALA</t>
  </si>
  <si>
    <t>Podometna stikala, 10 A, komplet z negorljivo instalacijsko dozo,</t>
  </si>
  <si>
    <t>drobnim, veznim in montažnim materialom, kot.: GEWISS - PLAYBUS</t>
  </si>
  <si>
    <t>oz po uskladitvi z investitorjem</t>
  </si>
  <si>
    <t>navadno</t>
  </si>
  <si>
    <t>Nadometni IR senzor, 230V, 10 A, z nastavljiivim časom izklopa</t>
  </si>
  <si>
    <t xml:space="preserve">drobnim, veznim in montažnim materialom, kot.: GEWISS </t>
  </si>
  <si>
    <t>SKUPAJ  STIKALA</t>
  </si>
  <si>
    <t>D</t>
  </si>
  <si>
    <t>VTIČNICE</t>
  </si>
  <si>
    <t xml:space="preserve">Priklop marinskega stebrička </t>
  </si>
  <si>
    <t>400V, 16A, IP65 (3P+N+Pe)</t>
  </si>
  <si>
    <t>komplet opremljen z drobnim veznim  in pritrdilnim materialom,</t>
  </si>
  <si>
    <t>Stebrički v popisu arhitekturnega načrta, komplet z vtičnicami</t>
  </si>
  <si>
    <t xml:space="preserve">Vtičnice podometne, opremljene z podometno dozo, </t>
  </si>
  <si>
    <t>komplet opremljena z drobnim veznim  in pritrdilnim materialom,</t>
  </si>
  <si>
    <t>kot.: GEWISS - PLAYBUS oz po uskladitvi z investitorjem</t>
  </si>
  <si>
    <t>16 A, 250 V, 50 Hz, ( P+N+Pe)</t>
  </si>
  <si>
    <t>Vtičnice podometne, opremljene z podometno dozo, zaščitnim pokrovom</t>
  </si>
  <si>
    <t>komplet opremljena z drobnim veznim  in pritrdilnim materialom IP 44</t>
  </si>
  <si>
    <t>Vtičnice za vgradnjo v parapetni kanal, opremljene z montažno dozo</t>
  </si>
  <si>
    <t>komplet opremljena z drobnim veznim  in pritrdilnim materialom</t>
  </si>
  <si>
    <t>16 A, 250 V, 50 Hz, ( P+N+Pe) dvojna</t>
  </si>
  <si>
    <t xml:space="preserve">Fiksne podometne priključnice, opremljene z podometno dozo, </t>
  </si>
  <si>
    <t>Kabelski izpust za priklop naprav</t>
  </si>
  <si>
    <t xml:space="preserve"> 230V, 10 A, 1P+N+Pe</t>
  </si>
  <si>
    <t>400V, 16 A, 3P+N+Pe</t>
  </si>
  <si>
    <t>Priklop in povezave elemenov odvodniih ventilatorjev iz sanitarij</t>
  </si>
  <si>
    <t>SKUPAJ VTIČNICE</t>
  </si>
  <si>
    <t>E</t>
  </si>
  <si>
    <t>STIKALNI BLOKI</t>
  </si>
  <si>
    <t xml:space="preserve">Pri izdelavi ponudbe je potrebno pri vsakem razdelilniku </t>
  </si>
  <si>
    <t>upoštevati poleg navedenega tudi:</t>
  </si>
  <si>
    <t>Izdelavo napisnih ploščic za označevanje elementov</t>
  </si>
  <si>
    <t>OPOMBA: (samolepilne nalepke ne veljajo kot označbe )</t>
  </si>
  <si>
    <t>- izdelavo vseh kabelskih označb</t>
  </si>
  <si>
    <t>- kabelske uvodnice,</t>
  </si>
  <si>
    <t>- zatesnjevanje kabelskih uvodnic,</t>
  </si>
  <si>
    <t>- zbiralke,</t>
  </si>
  <si>
    <t>- podporne izolatorje,</t>
  </si>
  <si>
    <t>- zaščitne prekrivne plošče za preprečitev dotika,</t>
  </si>
  <si>
    <t>- ves vezni material</t>
  </si>
  <si>
    <t>- POK korita za polaganje kablov</t>
  </si>
  <si>
    <t>- ves pritrdilni in drobni montažni material,</t>
  </si>
  <si>
    <t>- vse označbe stikalnega bloka izvesti v skladu z</t>
  </si>
  <si>
    <t xml:space="preserve">  veljavnimi predpisi, atesti,</t>
  </si>
  <si>
    <t>- puščanje prostora za dodatno namestitev opreme</t>
  </si>
  <si>
    <t>- nameščanje enopolnih shem v stikalne bloke,</t>
  </si>
  <si>
    <t>- namestitev ročk za izvlačenje varovalk,</t>
  </si>
  <si>
    <t>- namestitev žepov za nemestitev shem,</t>
  </si>
  <si>
    <t>- priklop in testiranje kablov,</t>
  </si>
  <si>
    <t>- vse potrebne meritve in preiskuse, spuščanje v pogon</t>
  </si>
  <si>
    <t>- tipska ključavnica enaka za vse stikalne bloke</t>
  </si>
  <si>
    <t>Stikalni blok SB-SO-2</t>
  </si>
  <si>
    <t xml:space="preserve">Prostostoječa kovinska omara dim.: 2200x1000x300mm; IP44 obarvana z osnovno in končno barvo RAL 7032, komplet z Cu zbiralkami </t>
  </si>
  <si>
    <t>ustreznimi podpornimi izolatorji, konstrukcijo za namestitev</t>
  </si>
  <si>
    <t>opreme, Iku = 10 kA, komplet z vgrajeno opremo:</t>
  </si>
  <si>
    <t xml:space="preserve">Odklopnik 100A/3P </t>
  </si>
  <si>
    <t>Stiikalo z diferenčno zaščito FID 3P 25/0,03A</t>
  </si>
  <si>
    <t>Števec električne energije na din letvi, Schrack  MGDIZ065</t>
  </si>
  <si>
    <t>Instalacijski odklopnik 16A 3P C</t>
  </si>
  <si>
    <t>Instalacijski odklopnik 16A 1P B</t>
  </si>
  <si>
    <t>Instalacijski odklopnik 10A 1P B</t>
  </si>
  <si>
    <t xml:space="preserve">KZS 16/0,03A </t>
  </si>
  <si>
    <t xml:space="preserve">Stikalo 1-0 rdeče barve 230V,10A </t>
  </si>
  <si>
    <t>Prenapetostna zaščita Iskra zaščite tip D</t>
  </si>
  <si>
    <t>Cu zbiralke, kabelske uvodnice, označevalni elementi opreme, drobni,</t>
  </si>
  <si>
    <t>vezni in montažni material</t>
  </si>
  <si>
    <t>komp</t>
  </si>
  <si>
    <t>Stikalni blok SB-SO-2 skupaj</t>
  </si>
  <si>
    <t>KOS</t>
  </si>
  <si>
    <t xml:space="preserve">SKUPAJ STIKALNI BLOKI </t>
  </si>
  <si>
    <t>F</t>
  </si>
  <si>
    <t>OZEMLJITVE</t>
  </si>
  <si>
    <t xml:space="preserve">Pocinkan jeklen valjanec FeZn 25 x 4 mm, položen v temelje objekta, </t>
  </si>
  <si>
    <t>in v vertikale in dvigalne ješke, komplet z križnimi in podaljševalnimi spoji</t>
  </si>
  <si>
    <t>2</t>
  </si>
  <si>
    <t xml:space="preserve">Pocinkan jeklen valjanec FeZn 25 x 4 mm, položen zemljo, </t>
  </si>
  <si>
    <t>komplet z križnimi in podaljševalnimi spoji</t>
  </si>
  <si>
    <t>3</t>
  </si>
  <si>
    <t>Bitumen za zaščito križnih spojev</t>
  </si>
  <si>
    <t>4</t>
  </si>
  <si>
    <t>Križna sponka za valjanec FeZn 25x4mm2</t>
  </si>
  <si>
    <t>5</t>
  </si>
  <si>
    <t>Ozemljitveni kabli uvlečeni v zaščitne cevi</t>
  </si>
  <si>
    <t>H07V-K 1 x 16 mm2</t>
  </si>
  <si>
    <t>H07V-K 1 x 6 mm2</t>
  </si>
  <si>
    <t>H07V-K 1 x 4 mm2</t>
  </si>
  <si>
    <t>Zaključevanje kabla H07V-K z kabelskimi čevlji (ustrezni material-delno Rf)</t>
  </si>
  <si>
    <t>in privijačenje na ozemlitveno mesto</t>
  </si>
  <si>
    <t>SKUPAJ OZEMLJITVE</t>
  </si>
  <si>
    <t>G</t>
  </si>
  <si>
    <t>TELEKOMUNIKACIJE</t>
  </si>
  <si>
    <t>Vtičnica RJ45 Kat 5e - dvojna vgrajena v parapetni kanal</t>
  </si>
  <si>
    <t>Kabel UTP 4x2x24 kat 5e. Uvlečen v instalacijske cevi</t>
  </si>
  <si>
    <t xml:space="preserve">Instalacijske cevi, komplet s spojnim in pritrdilnim </t>
  </si>
  <si>
    <t>materialom, I.C. 16-29mm</t>
  </si>
  <si>
    <t>110</t>
  </si>
  <si>
    <t>Priiklop kablov v priključno telefonsko omarico in vtičnice</t>
  </si>
  <si>
    <t>SKUPAJ TELEKOMUNIKACIJE</t>
  </si>
  <si>
    <t>H</t>
  </si>
  <si>
    <t>KABELSKA KANALIZACIJA</t>
  </si>
  <si>
    <t>Dobava in položitev stigmaflex cevi v zemljo</t>
  </si>
  <si>
    <t>stigmaflex fi 50mm</t>
  </si>
  <si>
    <t>stigmaflex fi 110mm</t>
  </si>
  <si>
    <t>Dobava in položitev stigmaflex cevi delno v zemljo, delno fiksirana na konstrukcijo pontona, komplet z pritrdilnim materialom</t>
  </si>
  <si>
    <t xml:space="preserve">Dobava, polaganje in spajanje pocinkanega valjanca FeZn 25 x 4 mm, povezovanje valjanca s križnimi sponkami, polaganje na nož </t>
  </si>
  <si>
    <t>Dobava in montaža kabelskega jaška  kot cev fi 60cm,izdelava AB podložnega betona, dobava in montažo tipskih uvodnic, izdelava gornje betonske plošče, dobava in montaža LTŽ pokrova dimenzij fi 0,6 m nosilnosti 5 T - zajeto v popisu gradbenih del</t>
  </si>
  <si>
    <t>Izkop terena in ponovno zasipanje zajet v popisu gradbenih del!</t>
  </si>
  <si>
    <t>SKUPAJ KABELSKA KANALIZACIJA</t>
  </si>
  <si>
    <t>I</t>
  </si>
  <si>
    <t>VIDEO NADZOR</t>
  </si>
  <si>
    <t>1zdelava načrta za razporeditev videonadzornih kamer, montažo in priklop za objekt Špica</t>
  </si>
  <si>
    <t xml:space="preserve">Dnevno nočna IP kamera 2 Megapixel (1600x1200), senzor Sony 1/3 inch CMOS, 05 lux, 005 lux, UXGA: 125fps,HD720P: 25fps, PoE; hitrost zaklopa 1/25s -1/100,000s; C/CS priklop; DC priklop objektiva; IR filter za dnevno nočno delovanje; H264 kompresija; pasovna širina 32 Kbps-16Mbps;  Objektiv Computar 31-8mm, F12, 1/27", CS, 30MP, IR;            </t>
  </si>
  <si>
    <t>Zunanje vremensko odporno ohišje z grelcem in nosilcem za stensko montažo</t>
  </si>
  <si>
    <t xml:space="preserve">Naprava za zajem posnetkov, shranjevanje in pregledovanje psnetkov, z vso potrebno progrmsko opremo in licencami in trdim diskom 2TB </t>
  </si>
  <si>
    <t>Licenca za eno IP kamero</t>
  </si>
  <si>
    <t>24" LCD monitor; kot npr. Samsung</t>
  </si>
  <si>
    <t xml:space="preserve">8 portno poe stikalo 10/100/1000; </t>
  </si>
  <si>
    <t>Vgradnja v predvden prostor v servisnem objektu</t>
  </si>
  <si>
    <t>Storitev</t>
  </si>
  <si>
    <t>Montaža opreme na položeno, označeno in preverjeno inštalacijo (inštalacijo opravi elektro inštalater po navodilu izvajalca)</t>
  </si>
  <si>
    <t>Programiranje sistema in opreme, spuščanje sistema v pogon, preizkus sistema</t>
  </si>
  <si>
    <t>Šolanje uporabnika, 1 dan</t>
  </si>
  <si>
    <t>Inštalcije</t>
  </si>
  <si>
    <t>FTP 4x2x24 Cat. 6</t>
  </si>
  <si>
    <t>Meritve FTP kabla</t>
  </si>
  <si>
    <t xml:space="preserve">SKUPAJ VIDEO NADZOR </t>
  </si>
  <si>
    <t>REKAPITULACIJA - Servisni objekt in privez</t>
  </si>
  <si>
    <t>J</t>
  </si>
  <si>
    <t>SKUPAJ - Servisni objekt in privez</t>
  </si>
  <si>
    <t>SKUPAJ  z DDV - Servisni objekt in privez</t>
  </si>
  <si>
    <t>STROJNE INSTALACIJE</t>
  </si>
  <si>
    <t>3.1</t>
  </si>
  <si>
    <t>OGREVANJE</t>
  </si>
  <si>
    <t>OPOMBA: Pred naročilom preveriti število opreme in preveriti ustreznost pri proizvajalcu.</t>
  </si>
  <si>
    <t>Skupaj [€]</t>
  </si>
  <si>
    <t>TPA 08 (400W)</t>
  </si>
  <si>
    <t>TPA 08 (800W)</t>
  </si>
  <si>
    <t>- napajanje: 230 V
- specifična moč: 150 W/m2
- debelina: 2,5 mm
- dolžina kabla: 4 m
- mejna temperatura: 120°C
- odobritev: IEC 60335-2-96 / SEMKO</t>
  </si>
  <si>
    <t>(Ustreza proizvod proizvajalca DANFOSS oz. proizvod drugega proizvajalca enakih ali boljših karakteristik).</t>
  </si>
  <si>
    <t>tip: EFSM 150 3 (3 m2)</t>
  </si>
  <si>
    <t>tip: EFSM 150 9 (9 m2)</t>
  </si>
  <si>
    <t>tip: EFET 535</t>
  </si>
  <si>
    <t>(Ustreza proizvod proizvajalca DANFOSS oz. enakovredno).</t>
  </si>
  <si>
    <t>Vrtanje lukenj, izdelava različnih utorov in druga gradbena dela za nemoteno izvedbo instalacije.</t>
  </si>
  <si>
    <t>Izvedba meritev temperatur prostorov.</t>
  </si>
  <si>
    <t>Izdelava načrta izvedenih del (PID) , pri čemer kot osnova za izdelavo služijo vrisane in potrjene spremembe med gradnjo s strani odgovornega nadzornika. Načrtu je potrebno priložiti projekt za obratovanje in vzdrževanje (kratka navodila), za posamezne sklope pa izvajalec preda navodila direktno investitorju.</t>
  </si>
  <si>
    <t>SKUPAJ EUR:</t>
  </si>
  <si>
    <t>3.2</t>
  </si>
  <si>
    <t>PREZRAČEVANJE</t>
  </si>
  <si>
    <t>q=200 m3/h, Dp=120 Pa,</t>
  </si>
  <si>
    <t>1x230V</t>
  </si>
  <si>
    <t>62 W</t>
  </si>
  <si>
    <t>5-stopenjsko stikalo RE 1,5</t>
  </si>
  <si>
    <t>vklop preko časovnega stikala</t>
  </si>
  <si>
    <t>(Ustreza proizvod npr. Systemair tip: K 125 XL, oz. proizvod drugega proizvajalca enakih ali boljših karakteristik).</t>
  </si>
  <si>
    <t>tip PV-1/100</t>
  </si>
  <si>
    <t>Na posebno kritičnih točkah so v zavojih z velikimi hitrostmi (&gt;7/m/s) nameščena v loke in kolena dvodebelinska vodila. Na vseh glavnih odcepih so vgrajene nastavljive usmerne oziroma regulacijske lopute. Zračni kanali so pri večjih nazivnih velikostih diagonalno izbočeni ali ojačani z blagim izmeničnim vbočenjem in izbočenjem. Debelina pločevine glede na širino stranic znaša:</t>
  </si>
  <si>
    <t>100-250 mm                        0,6 mm</t>
  </si>
  <si>
    <t>265-530 mm                        0,6 mm</t>
  </si>
  <si>
    <t>560-1000 mm                      0,8 mm</t>
  </si>
  <si>
    <t>1060-2000 mm                    1,0 mm</t>
  </si>
  <si>
    <t>Zahtevana je posebno povišana zračna tesnost II. razreda (na primer pri tlačni razliki ±400 pa znaša dovoljeno puščanje zraka 1,32*10-3 m3/sm2) po DIN 24194, 2. del (11.85) oziroma enako po normativu SIST prEN 1507 za tesnostni razred A.) Pri sami izvedbi se upoštevajo higienske zahteve za srednjo stopnjo čistosti prezračevalno-klimatskega sistema po smernicah VDI 6022, 1. del in/oziroma SIST ENV 12097, ki zahteva v točki C3.3 predvsem skladiščenje vseh elementov sistema med gradnjo na pred prahom zaščitenem, suhem in čistem mestu, brisanje do čistega vseh notranjih površin kanalov pred montažo, ščitenje navpičnih kanalskih vodov pred padajočo nesnago in delci, ter zapiranje odprtih koncev in delov kanalov po posamezni prekinitvi montažnih del. Skupna površina zračnih kanalov, skupaj z obešalnim in pritrdilnim materialom z lastnostmi po SIST prEN 12236.</t>
  </si>
  <si>
    <t xml:space="preserve">tip: AR-4P 325x125 </t>
  </si>
  <si>
    <t>Izolacija vseh kanalov, ki niso izolirani, pri prehodu skozi gradbeno konstrukcijo zaradi prenosa hrupa in vibracij, vključno s pritrdilnim materialom.</t>
  </si>
  <si>
    <t>Izolacija in popolna vodotesna izdelava prehoda prezračevalnega kanala iz objekta v teren ter iz terena v prezračevalni jašek v terenu.</t>
  </si>
  <si>
    <t>Zaščitno barvanje vseh nezaščitenih delov prezračevalnega sistema (obešala, nosilni material) po predhodnem čiščenju in grundiranju.</t>
  </si>
  <si>
    <r>
      <t>m</t>
    </r>
    <r>
      <rPr>
        <vertAlign val="superscript"/>
        <sz val="11"/>
        <rFont val="Arial"/>
        <family val="2"/>
      </rPr>
      <t>2</t>
    </r>
  </si>
  <si>
    <t>Vrtanje lukenj, izdelava različnih utorov, odprtin in druga gradbena dela za nemoteno izvedbo instalacije, vključno z zaščito okolice in s čiščenjem po opravljeni posamezni fazi.</t>
  </si>
  <si>
    <t>Šolanje vzdrževalcev za vzdrževanje in upravljanje z ventilatorji s strani dobavitelja.</t>
  </si>
  <si>
    <t>Merjenje, volumska nastavitev odvodnih elementov, količin zraka, nastavitev ventilatorja in meritev hrupa po pooblaščeni instituciji, vključno z izdajo poročila.</t>
  </si>
  <si>
    <t>Sodelovanje z izvajalci elektro instalacij v času izvajanja, funkcionalni zagon, poskusno obratovanje.</t>
  </si>
  <si>
    <t>Meritve mikroklimatskih razmer in šumnosti v prostorih, s strani pooblaščenega podjetja, ob letnih in zimskih obremenitvah, z izdajo pozitivnega poročila.</t>
  </si>
  <si>
    <t>Pripravljalna dela, zarisovanje, regulacija, zaključna dela ter preizkus funkcionalnosti.</t>
  </si>
  <si>
    <t>Dobava in vgradnja napisnih ploščic za označitev elementov, vključno z napisi in pritrdilnim materialom.</t>
  </si>
  <si>
    <t>Izvedba priklopa ventilatorja na prezračevalni sistem.</t>
  </si>
  <si>
    <t>Funkcijska navodila za obratovanje in vzdrževanje sistema ter izdelava tehnične dokumentacije po ZGO-1.</t>
  </si>
  <si>
    <t>SKUPAJ €:</t>
  </si>
  <si>
    <t>3.3</t>
  </si>
  <si>
    <t>VODOVODNA INSTALACIJA</t>
  </si>
  <si>
    <t>Kompletno stranišče sestoječe iz:</t>
  </si>
  <si>
    <t>konzolne WC školjke iz sanitarne keramike srednje klase s talnim iztokom,</t>
  </si>
  <si>
    <t>lesene, plastificirane sedežne deske s pokrovom, vključno s ponikljanimi ležaji in vijaki ter gumijasto manšeto in odbijači,</t>
  </si>
  <si>
    <t>podometnega kotlička za splakovanje za nizko montažo, vključno z odsesovalno in odtočno cevjo iz plastične mase,</t>
  </si>
  <si>
    <t>držala za toaletni papir vključno z pritrdilnim materialom,</t>
  </si>
  <si>
    <t>kompletno v vsem pritrdilnim in tesnilnim materialom.</t>
  </si>
  <si>
    <t>Tip in dimenzijo poda arhitekt oziroma investitor.</t>
  </si>
  <si>
    <t>Kompletno stranišče za gibaln motene osebe sestoječe iz:</t>
  </si>
  <si>
    <t>lesene, plastificirane sedežne deske s pokrovom, postavljeno na višino za gibalno motene osebe, vključno s ponikljanimi ležaji in vijaki ter gumijasto manšeto in odbijači,</t>
  </si>
  <si>
    <t>Dobava in montaža kompletne tuš kadi sestoječe iz:</t>
  </si>
  <si>
    <t>keramične tuš kadi;</t>
  </si>
  <si>
    <t>zidne mešalne enoročne baterije s keramičnim zapiranjem, zidnim rozetama, z navadnim in tuš iztokom ter pomično konzolo, vgrajene na višini 1,0 m;</t>
  </si>
  <si>
    <t>kromirane odlivne garniture z gumi čepom in sifonom;</t>
  </si>
  <si>
    <t>komplet z vsem pritrdilnim in tesnilnim materialom.</t>
  </si>
  <si>
    <t xml:space="preserve">Kompleten umivalnik sestoječ iz: </t>
  </si>
  <si>
    <t xml:space="preserve">umivalnik iz keramike srednje klase </t>
  </si>
  <si>
    <t>stoječa enoročna mešalna baterija za toplo in hladno vodo, vključno s kotnimi ventili in zidnimi rozetami;</t>
  </si>
  <si>
    <t>kompletno z vsem vezalnim materialom, konzolami, podložkami, pritrdilnim in tesnilnim materialom.</t>
  </si>
  <si>
    <t>Dobava in vgradnja varnostnega držala za gibalno motene osebe s povratnim mehanizmom, varnostni ročaj 80x60 cm, skupaj s tesnilnim in pritrdilnim materialom.</t>
  </si>
  <si>
    <t xml:space="preserve">Kompleten umivalnik za gibalno motene osebe sestoječ iz: </t>
  </si>
  <si>
    <t>Stoječi pisoar iz fajančevine, kompletno s:</t>
  </si>
  <si>
    <t>- kotnim regulirnim ventilom DN 15</t>
  </si>
  <si>
    <t>- s fotocelico in transformatorjem</t>
  </si>
  <si>
    <t>- izplakovalno šobo</t>
  </si>
  <si>
    <t>- pokromanim odtočnim sifonom</t>
  </si>
  <si>
    <t xml:space="preserve">vključno ves tesnilni, elektrovezalni in pritrdilni material ter električno vezavo. </t>
  </si>
  <si>
    <t>Dobava in montaža trokadera komplet z:</t>
  </si>
  <si>
    <t>trokadero školjko s spodnjim iztokom iz sanitarne keramike I.klase;</t>
  </si>
  <si>
    <t>nosilno kromirano rešetko;</t>
  </si>
  <si>
    <t>vodnim izpiralcem DN 20 na višini 0,9 m, vključno z ventilom in rozeto;</t>
  </si>
  <si>
    <t>zidno dvoročno mešalno baterijo z dolgim izpustom in tuš ročico za toplo in hladno vodo ter zidnimi rozetami;</t>
  </si>
  <si>
    <t>tesnilnim ter pritrdilnim materialom.</t>
  </si>
  <si>
    <t>Ogledalo iz valjanega stekla s fasetiranimi robovi, s pokromanim okovjem in vijaki za pritrditev.</t>
  </si>
  <si>
    <t>600 x 400 mm</t>
  </si>
  <si>
    <t>Dobava in montaža poličke etažere iz keramike prve kvalitete.</t>
  </si>
  <si>
    <t>600 x 135 mm</t>
  </si>
  <si>
    <t>Kromirana obešalna kljuka z dvema rogljema, komplet z vsem pritrdilnim materialom.</t>
  </si>
  <si>
    <t>Pokromano držalo za brisače, komplet z vijaki za pritrditev.</t>
  </si>
  <si>
    <t>Dobava in vgradnja stenskega milnika, komplet z držali in vijaki.</t>
  </si>
  <si>
    <t>Medeninasti podometni ventil z notranjim navojem poniklano kapo in rozeto, vključno s tesnilnim in pritrdilnim materialom.</t>
  </si>
  <si>
    <t>DN15</t>
  </si>
  <si>
    <t>(Ustreza proizvod JUNG, tip UFK 08/2 M oz. proizvod drugega proizvajalca enakih ali boljših karakteristik).</t>
  </si>
  <si>
    <t>Gorenje, tip GB 80 N, V=80 l</t>
  </si>
  <si>
    <t>Ustreza proizvod proizvajalca ITRON-ALLMESS ali enakovredno).</t>
  </si>
  <si>
    <t>tip: EVK 3/110-V-15mm +m Qn1,5 DN15 30</t>
  </si>
  <si>
    <t xml:space="preserve">(Ustreza proizvod dobavitelja CMC EKOCON ali enakovredno.) </t>
  </si>
  <si>
    <t>cevni ločevalnik tip BA 1"</t>
  </si>
  <si>
    <t>(Ustreza proizvod proizvajalca UPONOR Unipipe oz. proizvod drugega proizvajalca enakih ali boljših karakteristik).</t>
  </si>
  <si>
    <t>Un 20x2</t>
  </si>
  <si>
    <t>Un 25x2,5</t>
  </si>
  <si>
    <t>DN20</t>
  </si>
  <si>
    <t>DN32</t>
  </si>
  <si>
    <t>PEd25x2,3</t>
  </si>
  <si>
    <t xml:space="preserve">PEd40x3,7 </t>
  </si>
  <si>
    <t xml:space="preserve">PEd63x5,8 </t>
  </si>
  <si>
    <t>PEd75x6,9 (zaščitna cev)</t>
  </si>
  <si>
    <r>
      <t xml:space="preserve">notranji premer cevi </t>
    </r>
    <r>
      <rPr>
        <sz val="11"/>
        <rFont val="Symbol"/>
        <family val="1"/>
      </rPr>
      <t>Ć</t>
    </r>
    <r>
      <rPr>
        <sz val="11"/>
        <rFont val="Arial CE"/>
        <family val="0"/>
      </rPr>
      <t>19mm</t>
    </r>
  </si>
  <si>
    <r>
      <t xml:space="preserve">notranji premer cevi </t>
    </r>
    <r>
      <rPr>
        <sz val="11"/>
        <rFont val="Symbol"/>
        <family val="1"/>
      </rPr>
      <t>Ć</t>
    </r>
    <r>
      <rPr>
        <sz val="11"/>
        <rFont val="Arial CE"/>
        <family val="0"/>
      </rPr>
      <t>51mm</t>
    </r>
  </si>
  <si>
    <t>(Ustrezajo cevi proizvajalca IVG Colbachini, oz. proizvod drugega proizvajalca enakih ali boljših karakteristik).</t>
  </si>
  <si>
    <t>Dobavitelj: HIDRA d.o.o., Puhova ulica 22, 2000 Maribor</t>
  </si>
  <si>
    <t>PE d25 / gumi cev dn19mm</t>
  </si>
  <si>
    <t>PE d63 / gumi cev dn51mm</t>
  </si>
  <si>
    <t>gumi cev ∅20/DN20</t>
  </si>
  <si>
    <t>PE d25 / DN20</t>
  </si>
  <si>
    <t>PE d40 / DN32</t>
  </si>
  <si>
    <r>
      <t xml:space="preserve">PVC </t>
    </r>
    <r>
      <rPr>
        <sz val="11"/>
        <rFont val="Symbol"/>
        <family val="1"/>
      </rPr>
      <t>Ć</t>
    </r>
    <r>
      <rPr>
        <sz val="11"/>
        <rFont val="Arial"/>
        <family val="2"/>
      </rPr>
      <t>50</t>
    </r>
  </si>
  <si>
    <r>
      <t xml:space="preserve">PVC </t>
    </r>
    <r>
      <rPr>
        <sz val="11"/>
        <rFont val="Symbol"/>
        <family val="1"/>
      </rPr>
      <t>Ć</t>
    </r>
    <r>
      <rPr>
        <sz val="11"/>
        <rFont val="Arial"/>
        <family val="2"/>
      </rPr>
      <t>110</t>
    </r>
  </si>
  <si>
    <r>
      <rPr>
        <sz val="11"/>
        <rFont val="Symbol"/>
        <family val="1"/>
      </rPr>
      <t>Ć</t>
    </r>
    <r>
      <rPr>
        <sz val="11"/>
        <rFont val="Arial CE"/>
        <family val="0"/>
      </rPr>
      <t xml:space="preserve"> 110</t>
    </r>
  </si>
  <si>
    <t>VP 50</t>
  </si>
  <si>
    <t>Poskusno obratovanje in regulacija sistema.</t>
  </si>
  <si>
    <t>Preizkus tesnosti vertikalnih PVC odtočnih cevi</t>
  </si>
  <si>
    <t>Čiščenje cevne instalacije tople in hladne vode, izvedba klornega šoka oziroma dezinfekcije instalacije, izdaja potrdila s strani pooblaščene institucije.</t>
  </si>
  <si>
    <t>Pripravljalna in zaključna dela ter tlačni preizkus z hladnim vodnim tlakom 4 bar ter izdelava zapisnikov o vseh preizkusih in meritvah po pooblaščeni organizaciji.</t>
  </si>
  <si>
    <t>3.4</t>
  </si>
  <si>
    <t>PRISTANIŠČE - zemeljska in gradbena dela</t>
  </si>
  <si>
    <r>
      <t>m</t>
    </r>
    <r>
      <rPr>
        <vertAlign val="superscript"/>
        <sz val="11"/>
        <rFont val="Arial"/>
        <family val="2"/>
      </rPr>
      <t>3</t>
    </r>
  </si>
  <si>
    <t>Skupaj</t>
  </si>
  <si>
    <t>3.5</t>
  </si>
  <si>
    <t>Dobava in montaža električnega radiatorja z priključnico, kovinskimi nosilci, ET termostatom ter varnostnim elementom, pritrdilnim, elektrovezalnim materialom ter električno vezavo. 
(Ustreza proizvod Glamox oz. proizvod drugega proizvajalca enakih ali boljših karakteristik).</t>
  </si>
  <si>
    <t>Zračni kanali pravokotnega preseka, izdelani iz pocinkane pločevine nazivne velikosti in debeline po SIST EN 1505 oziroma po DIN 24190 in 24191 (11.85), stopnje 10 (±1000 Pa), oblike F (vzdolžno zarobljeni), med seboj so spojeni prirobnično. V kolikor se pokaže za potrebno, so na posebnih mestih vsled ohranitve čim višjih etažnih višin spoji izvedeni s "S" pasom. Pri vseh spremembah smeri za več kot 30 ° so v loke ali kolena vstavljanja vodila, ki se namestijo na 1/4 do 1/3 širine loka oziroma kolena.</t>
  </si>
  <si>
    <t>Dobava in vgradnja obešal za pritrditev kanalov na gradbeno ali drugo vrsto konstrukcije izvedenih iz predfabriciranih obešal iz pocinkane pločevine, vključno z objemkami z gumijastimi podlogami, navojne palice s temeljno ploščo ali profilom, kovinskimi vložki, pritrdilnim in drobnim materialom.</t>
  </si>
  <si>
    <t>Dobava in vgradnja alumnijaste rešetke z okvirjem in protiokvirjem, prirejena za vgradnjo v vrata, vključno s pritrdilnim in tesnilnim materialom. 
(Ustreza proizvod  Hidria IMP Klima Idrija oz. proizvod drugega proizvajalca enakih ali boljših karakteristik).</t>
  </si>
  <si>
    <t>Dobava in montaža potopne črpalke za prečrpavanje odpadne vode iz sanitarij v kleti na nivo kanalizacijskega priključka, komplet z krmilno omaro AD 25 ExM, montažno nogo GR35, jekleno cevjo za prečrpavanje DN40 (L=8 m), cevnimi nastavki, zapornimi ventili DN40, protipovratnimi ventili DN40, verigo, gumi kompenzaorji,  z vsem električnim, pritrdilnim in tesnilnim materialom, električno vezavo in zagonom.</t>
  </si>
  <si>
    <t>Dobava in montaža enote SP-20 Pump - out Basic za prečrpavanje odpadne vode iz ladij v pristanišlu na nivo kanalizacijskega priključka, komplet s krmilno omaro. Enota sestoji iz:
-  črpalka 65 l/min
   Pel= 0,55kW/230V/16A
- dim.: d1000x š300x v970 mm; 
z vsem električnim, pritrdilnim in tesnilnim materialom, električno vezavo in zagonom.</t>
  </si>
  <si>
    <t>Dobava in montaža premične enote črpalke SP-509, na kolesih, za prečrpavanje kalužne vode z rezervoarjem velikosti 35 gallon iz ladij v pristanišlu, komplet s krmilno omaro, 
z vsem električnim, pritrdilnim in tesnilnim materialom, električno vezavo in zagonom. Glej prilogo v načrtu strojnih instalacij.</t>
  </si>
  <si>
    <t>Dobava in montaža tlačnega električnega grelnika sanitarne vode, volumna 80 L, nadumivalniške izvedbe vključno z električno vezavo, pritrdilnim, tesnilnim in elektro vezalnim materialom. 
(Ustreza grelnik proizvajalca Gorenje oz. proizvod drugega proizvajalca enakih ali boljših karakteristik).</t>
  </si>
  <si>
    <t>Uponor Unipipe MLCP večplastna cev v kolutu, predizolirana s toplotno izolacijo debeline 9 mm za hladno vodo skladno s standardom DIN 1988-2. Okroglo ekstruditrana cevna izolacija izdelana iz polietilenske pene z zaprto celično strukturo. Stopnja toplotne prevodnosti 040, s čvrsto, brezšivno zunanjo folijo. Normalno vnetljivo, klasifikacija materiala B2 skladno s standardom DIN4102. 
Vključno z vsemi fazonskimi kosi oziroma potrebnimi PF kosi (T kos – enakokraki, reducirnimi kosi, kolena 90°, kolena 45°... itd.), z vsem pritrdilnim in tesnilnim materialom, takoj po montaži zaščitene s cementno malto.</t>
  </si>
  <si>
    <t>Uponor Unipipe MLCP večplastna cev v kolutu, predizolirana s toplotno izolacijo debeline 13 mm za toplo vodo skladno s standardom DIN 1988-2. Okroglo ekstruditrana cevna izolacija izdelana iz polietilenske pene z zaprto celično strukturo. Stopnja toplotne prevodnosti 040, s čvrsto, brezšivno zunanjo folijo. Normalno vnetljivo, klasifikacija materiala B2 skladno s standardom DIN4102. 
Vključno z vsemi fazonskimi kosi oziroma potrebnimi PF kosi (T kos – enakokraki, reducirnimi kosi, kolena 90°, kolena 45°... itd.), z vsem pritrdilnim in tesnilnim materialom, takoj po montaži zaščitene s cementno malto.</t>
  </si>
  <si>
    <t>Dobava in montaža fleksibilne gumijaste cevi, za temperaturni razpon od -35°C do +70°C, za delovni tlak do 10 bar, namenjena pretoku pitne vode. Sestavljena iz gladke sintetične gume, ojačane s čvrstim sintetičnim opletom, odporna na abrazijo in vremenske vplive, z vsemi fazonskimi kosi oziroma potrebnimi PF kosi (T kos – enakokraki, reducirnimi kosi, kolena 90°, kolena 45°... itd.), z vsem pritrdilnim in tesnilnim materialom.</t>
  </si>
  <si>
    <r>
      <t xml:space="preserve">kotnim regulirnim ventilom DN 15, vključno z zidno rozeto in pokromano fleksibilno cevjo </t>
    </r>
    <r>
      <rPr>
        <sz val="11"/>
        <rFont val="Symbol"/>
        <family val="1"/>
      </rPr>
      <t>Ć</t>
    </r>
    <r>
      <rPr>
        <sz val="11"/>
        <rFont val="Arial"/>
        <family val="2"/>
      </rPr>
      <t xml:space="preserve"> </t>
    </r>
    <r>
      <rPr>
        <sz val="11"/>
        <rFont val="Calibri"/>
        <family val="2"/>
      </rPr>
      <t>10 mm, dolžine cca. 40 cm,</t>
    </r>
  </si>
  <si>
    <r>
      <t xml:space="preserve">Enojno ožičena </t>
    </r>
    <r>
      <rPr>
        <b/>
        <sz val="11"/>
        <rFont val="Calibri"/>
        <family val="2"/>
      </rPr>
      <t>s</t>
    </r>
    <r>
      <rPr>
        <sz val="11"/>
        <rFont val="Calibri"/>
        <family val="2"/>
      </rPr>
      <t>amolepilna grelna preproga, skupaj s fleksibilno cevjo za tipalo temperature tal. Električne grelne preproge so dobavljive v širini 0,5 m in dolžini od 1 do 20 m.</t>
    </r>
  </si>
  <si>
    <t>Elektronski termostat za regulacijo temperature tal in/ali prostora, podometni, območje nastavitve tal/temperature prostora 5-45°C/5-35°C, z NTC tipalom temperature tal, s štirimi različnimi načini/urniki delovanja, z ločenim stikalom za izklop.</t>
  </si>
  <si>
    <t>Tuljka tipala za električno talno gretje, izdelana iz medenine, 6,7 mm.</t>
  </si>
  <si>
    <t>Odvodni cevni ventilator, namenjen za odvod odpadnega zraka iz sanitarij v zunanji jašek za odvod zraka, vključno s pritrdilnim in elektrovezalnim materialom ter jedrovinastimi priključki.</t>
  </si>
  <si>
    <t>Prezračevalni ventil za montažo v kanal, za odvod zraka ter elementom za nastavitev količine zraka, z vsem pritrdilnim in tesnilnim materialom.
(Ustreza proizvod IMP Klima Idrija oz. proizvod drugega proizvajalca enakih ali boljših karakteristik).</t>
  </si>
  <si>
    <t>Dobava in montaža PVC cevi s fazonskimi kosi, kolena ter vsem pritrdilnim in tesnilnim materialom.</t>
  </si>
  <si>
    <r>
      <rPr>
        <sz val="11"/>
        <rFont val="Symbol"/>
        <family val="1"/>
      </rPr>
      <t>Ć</t>
    </r>
    <r>
      <rPr>
        <sz val="11"/>
        <rFont val="Calibri"/>
        <family val="2"/>
      </rPr>
      <t>125 mm</t>
    </r>
  </si>
  <si>
    <r>
      <t xml:space="preserve">kotnim regulirnim ventilom DN 15, vključno z zidno rozeto in pokromano fleksibilno cevjo </t>
    </r>
    <r>
      <rPr>
        <sz val="11"/>
        <rFont val="Calibri"/>
        <family val="2"/>
      </rPr>
      <t>ф</t>
    </r>
    <r>
      <rPr>
        <sz val="11"/>
        <rFont val="Calibri"/>
        <family val="2"/>
      </rPr>
      <t xml:space="preserve"> 10 mm, dolžine cca. 40 cm,</t>
    </r>
  </si>
  <si>
    <r>
      <t xml:space="preserve">medeninastim pokromanim odtočnim ventilom </t>
    </r>
    <r>
      <rPr>
        <sz val="11"/>
        <rFont val="Symbol"/>
        <family val="1"/>
      </rPr>
      <t>Ć</t>
    </r>
    <r>
      <rPr>
        <sz val="11"/>
        <rFont val="Microsoft Sans Serif"/>
        <family val="2"/>
      </rPr>
      <t xml:space="preserve"> </t>
    </r>
    <r>
      <rPr>
        <sz val="11"/>
        <rFont val="Calibri"/>
        <family val="2"/>
      </rPr>
      <t>32 mm s čepom na verižici,</t>
    </r>
  </si>
  <si>
    <r>
      <t xml:space="preserve">medeninastim pokromanim "S" sifonom </t>
    </r>
    <r>
      <rPr>
        <sz val="11"/>
        <rFont val="Symbol"/>
        <family val="1"/>
      </rPr>
      <t>Ć</t>
    </r>
    <r>
      <rPr>
        <sz val="11"/>
        <rFont val="Microsoft Sans Serif"/>
        <family val="2"/>
      </rPr>
      <t xml:space="preserve"> </t>
    </r>
    <r>
      <rPr>
        <sz val="11"/>
        <rFont val="Calibri"/>
        <family val="2"/>
      </rPr>
      <t>32 z zidno rozeto,</t>
    </r>
  </si>
  <si>
    <r>
      <t xml:space="preserve">odtokom </t>
    </r>
    <r>
      <rPr>
        <sz val="11"/>
        <rFont val="Symbol"/>
        <family val="1"/>
      </rPr>
      <t>f</t>
    </r>
    <r>
      <rPr>
        <sz val="11"/>
        <rFont val="Calibri"/>
        <family val="2"/>
      </rPr>
      <t>110;</t>
    </r>
  </si>
  <si>
    <r>
      <t xml:space="preserve">Dobava in montaža </t>
    </r>
    <r>
      <rPr>
        <sz val="11"/>
        <rFont val="Calibri"/>
        <family val="2"/>
      </rPr>
      <t>kovinske omarice z vratci, dimenzij: 1600x1700x120 mm za 13 x odštevalni vodomer, zaporne ventile ter cevni ločevalnik oz. izdelana po meri, glej shemo dvižnih vodov vodovodne instalacije.</t>
    </r>
  </si>
  <si>
    <r>
      <t xml:space="preserve">Dobava in montaža </t>
    </r>
    <r>
      <rPr>
        <sz val="11"/>
        <rFont val="Calibri"/>
        <family val="2"/>
      </rPr>
      <t>odštevalnega vodomera DN15 (Qn=1,5 m3/h) za hladno vodo, za vgradnjo v omarico, vključno z vsem pripadajočim materialom.</t>
    </r>
  </si>
  <si>
    <r>
      <t xml:space="preserve">Dobava in montaža </t>
    </r>
    <r>
      <rPr>
        <sz val="11"/>
        <rFont val="Calibri"/>
        <family val="2"/>
      </rPr>
      <t>mehanskega cevnega ločevalnika za preprečevanje povratka onesnažene vode v distribucijsko omrežje, vključno z vsem pritrdilnim in tesnilnim materialom. Montaža v kovinsko omarico.</t>
    </r>
  </si>
  <si>
    <r>
      <t xml:space="preserve">Dobava in montaža </t>
    </r>
    <r>
      <rPr>
        <sz val="11"/>
        <rFont val="Calibri"/>
        <family val="2"/>
      </rPr>
      <t>PE cevi tip 2, PN 10, z vsemi fazonskimi kosi oziroma potrebnimi PF kosi (T kos – enakokraki, reducirnimi kosi, kolena 90°, kolena 45°... itd.), z vsem pritrdilnim in tesnilnim materialom.</t>
    </r>
  </si>
  <si>
    <r>
      <t>Dobava in montaža</t>
    </r>
    <r>
      <rPr>
        <sz val="11"/>
        <rFont val="Calibri"/>
        <family val="2"/>
      </rPr>
      <t xml:space="preserve"> prehodnega kosa, vključno s pritrdilnim in tesnilnim materialom.</t>
    </r>
  </si>
  <si>
    <r>
      <t xml:space="preserve">Dobava in montaža </t>
    </r>
    <r>
      <rPr>
        <sz val="11"/>
        <rFont val="Calibri"/>
        <family val="2"/>
      </rPr>
      <t>PVC kanalizacijske cevi s fazonskimi kosi, kolena, odcepi, čistilni kosi ter vsem pritrdilnim in tesnilnim materialom.</t>
    </r>
  </si>
  <si>
    <t>Čistilni kos, PVC, z vsem pritrdilnim in tesnilnim materialom</t>
  </si>
  <si>
    <r>
      <t xml:space="preserve">PVC odzračevalni ventil </t>
    </r>
    <r>
      <rPr>
        <sz val="11"/>
        <rFont val="Calibri"/>
        <family val="2"/>
      </rPr>
      <t>VENTAPIPE, ki zajema zrak potreben za odzračevanje iz prostora vendar ne prepušča slabega zraka v prostor. Ventil se montira pod stropom pralnice, vključno s pritrdilnim in tesnilnim materialom.</t>
    </r>
  </si>
  <si>
    <r>
      <t>Kroglična navojna pipa</t>
    </r>
    <r>
      <rPr>
        <sz val="11"/>
        <rFont val="Calibri"/>
        <family val="2"/>
      </rPr>
      <t xml:space="preserve"> za vodo 90°C, PN10, s teflonskim tesnenjem z navojnimi priključki, s tesnili, z dobavo in montažo.</t>
    </r>
  </si>
  <si>
    <r>
      <t xml:space="preserve">Dobava in montaža </t>
    </r>
    <r>
      <rPr>
        <sz val="11"/>
        <rFont val="Calibri"/>
        <family val="2"/>
      </rPr>
      <t>protipovratne lopute, vključno s tesnilnim in pritrdilnim materialom.</t>
    </r>
  </si>
  <si>
    <r>
      <t xml:space="preserve">Dobava in montaža </t>
    </r>
    <r>
      <rPr>
        <sz val="11"/>
        <rFont val="Calibri"/>
        <family val="2"/>
      </rPr>
      <t>medeninastega varnostnega ventila na vzmet, za PN10, z vsem pritrdilnim in tesnilnim materialom.</t>
    </r>
  </si>
  <si>
    <r>
      <t xml:space="preserve">Dobava in vgradnja </t>
    </r>
    <r>
      <rPr>
        <sz val="11"/>
        <rFont val="Calibri"/>
        <family val="2"/>
      </rPr>
      <t>kroglične navojne pipe s kratko ročko, s teflonskim tesnenjem, izpustno pipico, tesnilnim in pritrdilnim materialom.</t>
    </r>
  </si>
  <si>
    <r>
      <t xml:space="preserve">Zasipavanje jarka z izkopanim materialom s komprimiranjem v slojih po 20 cm; iz izkopnega materiala se odstrani vse skale večje od </t>
    </r>
    <r>
      <rPr>
        <sz val="11"/>
        <rFont val="Symbol"/>
        <family val="1"/>
      </rPr>
      <t>f</t>
    </r>
    <r>
      <rPr>
        <sz val="11"/>
        <rFont val="Calibri"/>
        <family val="2"/>
      </rPr>
      <t xml:space="preserve">15 cm. Utrjenost mora doseči 95% trdnosti po standardnem Proktorjevem postopku. </t>
    </r>
  </si>
  <si>
    <t>Pocinkana navojna cev za hladno vodo, skupaj z vsemi fitingi, tesnilnim in pritrdilnim materialom ter dodatkom na odrez.</t>
  </si>
  <si>
    <t>A. KABLI</t>
  </si>
  <si>
    <t>Z.ŠT.</t>
  </si>
  <si>
    <t>K_POS</t>
  </si>
  <si>
    <t>OPIS</t>
  </si>
  <si>
    <t>KOLIČINA</t>
  </si>
  <si>
    <t>ME</t>
  </si>
  <si>
    <t>CENA/ME</t>
  </si>
  <si>
    <t>ZNESEK</t>
  </si>
  <si>
    <t>15503078</t>
  </si>
  <si>
    <t>TK 59 3x4x0,6 M</t>
  </si>
  <si>
    <t>M</t>
  </si>
  <si>
    <t xml:space="preserve">SKUPAJ </t>
  </si>
  <si>
    <t>B. TELEFONSKA KABELSKA KANALIZACIJA</t>
  </si>
  <si>
    <t>14000770</t>
  </si>
  <si>
    <t xml:space="preserve">Trasiranje nove trase telefonske kabelske kanalizacije </t>
  </si>
  <si>
    <t>KM</t>
  </si>
  <si>
    <t>15100053</t>
  </si>
  <si>
    <t>Stroški zakoličbe ostalih podzemnih, komunalnih vodov - vodovod, elektrika …</t>
  </si>
  <si>
    <t xml:space="preserve">Izdelava kabelskega jaška 1,2x1,2x1,2m, z LŽ lahkim pokrovom 60/60, izkop v IV-V. ktg., nakladanje in odvoz materiala, čiščenje terena </t>
  </si>
  <si>
    <t>14091173</t>
  </si>
  <si>
    <t>Izdelava 1x2 fi110 cevne kabelske kanalizacije, izkop v zemljišču IV./V.Ktg. na globini 0,8m nad temenom cevi, polaganje PVC fi 110mm cevi, zasip cevi s peskom 0-4mm, ostali zasip po slojih z utrjevanjem trase, odvoz materiala</t>
  </si>
  <si>
    <t>Izdelava 1x2 fi63 cevne kabelske kanalizacije, izkop v zemljišču IV./V.Ktg. na globini 0,8m nad temenom cevi, polaganje SF fi 63mm cevi, zasip cevi s peskom 0-4mm, ostali zasip po slojih z utrjevanjem trase, odvoz materiala</t>
  </si>
  <si>
    <t>Prevozi materiala na teren in vračilo nekoriščenega materiala, kabli, bobni, cevi, pokrovi.....</t>
  </si>
  <si>
    <t>Dobava in montaža PVC traku z napisom "POZOR TELEKOM KABEL)</t>
  </si>
  <si>
    <t>14010779</t>
  </si>
  <si>
    <t>Zatesnitev cevi projektirane kabelske kanalizacije s PVC čepi</t>
  </si>
  <si>
    <t>Izvedba križanja z ostalimi podzemnimi instalacijami, glede na zahteve upravljalca instalacij</t>
  </si>
  <si>
    <t>Izdelava izvršilne dokumentacije novozgrajene kabelske kanalizacije in geodetski posnetek trase M+3K</t>
  </si>
  <si>
    <t>Priprava in organizacija gradbišča</t>
  </si>
  <si>
    <t>15010012</t>
  </si>
  <si>
    <t>Izdelava Projekta za obratovanje in vzdrževanje objekta</t>
  </si>
  <si>
    <t>15100037</t>
  </si>
  <si>
    <t>Stroški nadzora podjetja Telekom - predvideno</t>
  </si>
  <si>
    <t>C. KABELSKO MONTAŽNA DELA</t>
  </si>
  <si>
    <t>CENA</t>
  </si>
  <si>
    <t>14246046</t>
  </si>
  <si>
    <t>Uvlečenje predvleke in TK59 kabla od 3x4 do 250x4 v plastično kabelsko kanalizacijo</t>
  </si>
  <si>
    <t>Uvlečenje TK 59 kabla kapacitete od 3x4 do 250x4 v plastično kabelsko kanalizacijo</t>
  </si>
  <si>
    <t>Meritve kablov z bakrenimi vodniki pred polaganjem kapacitete do 250x4 na bobnu</t>
  </si>
  <si>
    <t>PAR</t>
  </si>
  <si>
    <t>Meritve kablov z bakrenimi vodniki položenih kabelskih dolžin kapacitete do 250x4</t>
  </si>
  <si>
    <t>Končne električne meritve bakrenih vodnikov merilne službe z izdelavo merilnih rezultatov</t>
  </si>
  <si>
    <t>Dobava in montaža nadometne plastične kabelske omare dimenzij 150x190x130mm in dovodnih cevi 1x2 SF fi63mm z napisom Telekom na vratih</t>
  </si>
  <si>
    <t>11P10</t>
  </si>
  <si>
    <t>Dobava in montaža ločilne letvice KRONE LSA 2/10 vključno z nosilcem in priključitvijo kabla</t>
  </si>
  <si>
    <t>Priklop na temeljno ozemljitev ter  meritve ozemljila z izdelavo merilnih rezultatov</t>
  </si>
  <si>
    <t>B. GRADBENA DELA</t>
  </si>
  <si>
    <t>D. NEPREDVIDENA DELA - 10%</t>
  </si>
  <si>
    <t xml:space="preserve">VSE SKUPAJ </t>
  </si>
  <si>
    <t>DDV</t>
  </si>
  <si>
    <t>Javna razsvetljava - PZI</t>
  </si>
  <si>
    <t>Ureditev območja Špice in brežin Grubarjevega nabrežja s pristaniščem - 2. ETAPA</t>
  </si>
  <si>
    <t>Kol. post.</t>
  </si>
  <si>
    <t>Enota</t>
  </si>
  <si>
    <t>Količina x cena</t>
  </si>
  <si>
    <t>Rušitev obstoječega omrežja JR ter odvoz na deponijo:</t>
  </si>
  <si>
    <t>Skupaj:</t>
  </si>
  <si>
    <t>SVETLOBNA OPREMA</t>
  </si>
  <si>
    <t>KABLI IN VALJANEC</t>
  </si>
  <si>
    <t>Dobava in polaganje valjanca FeZn 25x4 mm:</t>
  </si>
  <si>
    <t>MONTAŽNA DELA</t>
  </si>
  <si>
    <t>DRUGA DELA</t>
  </si>
  <si>
    <t>Trasiranje in zakoličbe za potrebe javne razsvetljave:</t>
  </si>
  <si>
    <t>Zakoličbe komunalnih vodov:</t>
  </si>
  <si>
    <t>Geodetski posnetki:</t>
  </si>
  <si>
    <t>Izdelava osnov za vnos v kataster komunalnih vodov:</t>
  </si>
  <si>
    <t>Projektantski nadzor:</t>
  </si>
  <si>
    <t>ura</t>
  </si>
  <si>
    <t>Rekapitulacija:</t>
  </si>
  <si>
    <t>Gradbena dela:</t>
  </si>
  <si>
    <t>Svetlobna oprema:</t>
  </si>
  <si>
    <t>Kabli in valjanec:</t>
  </si>
  <si>
    <t>Montažna dela:</t>
  </si>
  <si>
    <t>Druga dela:</t>
  </si>
  <si>
    <t>Nepredvidena dela (10 %):</t>
  </si>
  <si>
    <t>Skupaj brez DDV:</t>
  </si>
  <si>
    <t>Skupaj z DDV:</t>
  </si>
  <si>
    <t xml:space="preserve">REKAPITULACIJA  </t>
  </si>
  <si>
    <t>Sklop</t>
  </si>
  <si>
    <t>vrednost</t>
  </si>
  <si>
    <t>skupaj</t>
  </si>
  <si>
    <t>DDV (22%)</t>
  </si>
  <si>
    <t>1. Cesta</t>
  </si>
  <si>
    <t>2. Ponton in ureditev brežin</t>
  </si>
  <si>
    <t>3. Kanalizacija</t>
  </si>
  <si>
    <t>4. Vodovod</t>
  </si>
  <si>
    <t>6. Strojne inštalacije</t>
  </si>
  <si>
    <t>5. Elektro inštalacije</t>
  </si>
  <si>
    <t>7. TK vodi</t>
  </si>
  <si>
    <t>8. Javna razsvetljava</t>
  </si>
  <si>
    <t>V</t>
  </si>
  <si>
    <t>KANALIZACIJA</t>
  </si>
  <si>
    <t>VODOVOD</t>
  </si>
  <si>
    <t>19.</t>
  </si>
  <si>
    <t>Izdelava delavniških načrtov jeklene konstrukcije pontona s predhodnimi izmerami na licu mesta</t>
  </si>
  <si>
    <t>20.</t>
  </si>
  <si>
    <t>Izdelava Projekta izvedenih del (3 izvodi)</t>
  </si>
  <si>
    <t>Projektanski nadzor</t>
  </si>
  <si>
    <t>UR</t>
  </si>
  <si>
    <t>Projektantski nadzor</t>
  </si>
  <si>
    <t>Izdelava PID in Projekta za obratovanje in vzdrževanje objekta</t>
  </si>
  <si>
    <t>Izdelava PID in Projekta za obratovanje in vzdrževanje objekta (3 izvodi)</t>
  </si>
  <si>
    <t>Projektanstski nadzor</t>
  </si>
  <si>
    <t>MESTNA OBČINA LJUBLJANA</t>
  </si>
  <si>
    <t xml:space="preserve">S PRISTANIŠČEM </t>
  </si>
  <si>
    <t>62 ---</t>
  </si>
  <si>
    <t>Izdelava Projekta izvršenih del - PID (3 izvodi)</t>
  </si>
  <si>
    <t>Izdelava načrta izvedenih del (PID) , pri čemer kot osnova za izdelavo služijo vrisane in potrjene spremembe med gradnjo s strani odgovornega nadzornika. Načrtu je potrebno priložiti projekt za obratovanje in vzdrževanje (kratka navodila), za posamezne sklope pa izvajalec preda navodila direktno investitorju. (3 izvodi)</t>
  </si>
  <si>
    <t>Izdelava podlog z vrisanimi spremembami za pripravo projektne dokumentacije PID (3 izvodi)</t>
  </si>
  <si>
    <t>Projektantski nadzor nad izvedbo del, koordinacija. Kompletna 2. faza.</t>
  </si>
  <si>
    <t>Projektantski nadzor nad izvedbo del, gradbene konstrukcije.</t>
  </si>
  <si>
    <t>Izdelava "PID" projektov. Načrt arhitekture 2. faza v 3 izvodih.</t>
  </si>
  <si>
    <t>Izdelava "PID" projektov. Načrt gradbenih konstrukcij 2. faza v 3 izvodih.</t>
  </si>
  <si>
    <t>Načrt št.: 08-30-2359/2429</t>
  </si>
  <si>
    <t>julij 2013</t>
  </si>
  <si>
    <t>Cena za enoto</t>
  </si>
  <si>
    <t>Izdelava temelja za kandelaber višine h = 6-8 m nad nivojem, komplet z izkopom jame, obbetoniranjem, za postavitev kandelabra direktno v temelj:</t>
  </si>
  <si>
    <t>Izkop kanala za kabelsko kanalizacijo globine 0.8 m (kategorija terena I-III), širine glede na število cevi, priprava posteljice, dobava in polaganje cevi, zasutje z drobnim peskom 0-4 mm, tampon, opozorilni trak, zasutje z izkopanim materialom, utrjevanje:</t>
  </si>
  <si>
    <r>
      <t xml:space="preserve">1x cev stigmaflex </t>
    </r>
    <r>
      <rPr>
        <sz val="10"/>
        <rFont val="Arial"/>
        <family val="2"/>
      </rPr>
      <t>ø50 mm</t>
    </r>
  </si>
  <si>
    <r>
      <t xml:space="preserve">1x cev stigmaflex </t>
    </r>
    <r>
      <rPr>
        <sz val="10"/>
        <rFont val="Arial"/>
        <family val="2"/>
      </rPr>
      <t>ø110 mm</t>
    </r>
  </si>
  <si>
    <r>
      <t xml:space="preserve">3x cev stigmaflex </t>
    </r>
    <r>
      <rPr>
        <sz val="10"/>
        <rFont val="Arial"/>
        <family val="2"/>
      </rPr>
      <t>ø110 mm</t>
    </r>
  </si>
  <si>
    <t>Izdelava jaška po detajlu z LTŽ pokrovom 600 x 600 mm - napis "JAVNA RAZSVETLJAVA", B125 kN, komplet:</t>
  </si>
  <si>
    <t>Izdelava jaška po detajlu z LTŽ pokrovom 350 x 350 mm - napis "JAVNA RAZSVETLJAVA", B125 kN, komplet:</t>
  </si>
  <si>
    <t>Vrtanje betonskih kaskad za kabelsko kanalizacijo do mest vgradnih svetilk:</t>
  </si>
  <si>
    <r>
      <t>Dobava in postavitev konusnega kovinskega pocinkanega kandelabra skupne višine h=9 m (8 m nad nivojem) za montažo direktno v temelj s svetilko INDAL ARC 80, 230 V, 50 Hz, ravno steklo, nagib 0</t>
    </r>
    <r>
      <rPr>
        <sz val="10"/>
        <rFont val="Arial"/>
        <family val="2"/>
      </rPr>
      <t>°</t>
    </r>
    <r>
      <rPr>
        <sz val="10"/>
        <rFont val="Arial CE"/>
        <family val="2"/>
      </rPr>
      <t>, kompletno svetlobno mesto s sijalko NAV T moči 150 W in ožičenjem:</t>
    </r>
  </si>
  <si>
    <t>Dobava in montaža vgradne svetilke ARES ALICE 820917 230 V, 50 Hz, (barva aluminium - siva) v pripravljene odprtine betonskih kaskad, kompletno svetlobno mesto s kompaktno FLUO sijalko TC-D moči 26 W, ožičenjem in vgradno dozo 77:</t>
  </si>
  <si>
    <t>Izdelava, dobava in montaža svetilke JRLIN-1030-05 dolžine 0,5 m - LED tehnologija - 10 W, 3000 K, 1440 lm, 48 V DC, montaža na pripravljeni nosilec na konstrukciji oskrbovalne omarice za plovila na pontonu, komplet s pritrdilnim materialom in ožičenjem:</t>
  </si>
  <si>
    <t>Dobava in montaža napajalnika MW PLN-20-48, 20 W, 230 V AC/ 48 V DC, komplet z nadometno razvodno dozo GW 44207, pritrditev doze in napajalnika v notranjost oskrbovalne omarice:</t>
  </si>
  <si>
    <r>
      <t>Dobava in polaganje napajalnega kabla NYY-J 5x10 mm</t>
    </r>
    <r>
      <rPr>
        <vertAlign val="superscript"/>
        <sz val="10"/>
        <rFont val="Arial CE"/>
        <family val="0"/>
      </rPr>
      <t xml:space="preserve">2 </t>
    </r>
    <r>
      <rPr>
        <sz val="10"/>
        <rFont val="Arial CE"/>
        <family val="2"/>
      </rPr>
      <t>v zemeljsko cevno kanalizacijo:</t>
    </r>
  </si>
  <si>
    <r>
      <t>Dobava in polaganje napajalnega kabla NYY-J 5x2,5 mm</t>
    </r>
    <r>
      <rPr>
        <vertAlign val="superscript"/>
        <sz val="10"/>
        <rFont val="Arial CE"/>
        <family val="0"/>
      </rPr>
      <t xml:space="preserve">2 </t>
    </r>
    <r>
      <rPr>
        <sz val="10"/>
        <rFont val="Arial CE"/>
        <family val="2"/>
      </rPr>
      <t>v zemeljsko cevno kanalizacijo:</t>
    </r>
  </si>
  <si>
    <r>
      <t>Dobava in polaganje napajalnega kabla NYY-J 3x2,5 mm</t>
    </r>
    <r>
      <rPr>
        <vertAlign val="superscript"/>
        <sz val="10"/>
        <rFont val="Arial CE"/>
        <family val="0"/>
      </rPr>
      <t xml:space="preserve">2 </t>
    </r>
    <r>
      <rPr>
        <sz val="10"/>
        <rFont val="Arial CE"/>
        <family val="2"/>
      </rPr>
      <t>v zemeljsko cevno kanalizacijo:</t>
    </r>
  </si>
  <si>
    <r>
      <t>Dobava in polaganje napajalnega kabla NYY-J 3x2,5 mm</t>
    </r>
    <r>
      <rPr>
        <vertAlign val="superscript"/>
        <sz val="10"/>
        <rFont val="Arial CE"/>
        <family val="0"/>
      </rPr>
      <t xml:space="preserve">2 </t>
    </r>
    <r>
      <rPr>
        <sz val="10"/>
        <rFont val="Arial CE"/>
        <family val="2"/>
      </rPr>
      <t xml:space="preserve">v cevno kanalizacijo na konstrukciji pontona: </t>
    </r>
  </si>
  <si>
    <t>Predelava obstoječega prižigališča C-PR-03 - vgradnja novih varovalk in sponk:</t>
  </si>
  <si>
    <t>Vezave kablov v kandelabrih, svetilkah in prižigališču:</t>
  </si>
  <si>
    <t>Priključki pocinkanega valjanca na kandelaber (TN-C,) komplet:</t>
  </si>
  <si>
    <r>
      <t xml:space="preserve">Dobava in polaganje zaščitne gibljive cevi euroflex </t>
    </r>
    <r>
      <rPr>
        <sz val="10"/>
        <rFont val="Arial"/>
        <family val="2"/>
      </rPr>
      <t>Ф</t>
    </r>
    <r>
      <rPr>
        <sz val="10"/>
        <rFont val="Arial CE"/>
        <family val="2"/>
      </rPr>
      <t>20 mm na kovinsko konstrukcijo pontona, komplet s pritrdilnim materialom - PVC vezice in PN skobe:</t>
    </r>
  </si>
  <si>
    <t>Dobava in montaža nadometne razvodne doze GW 44207 na steno jaška JR za ranžiranje kablov, komplet s pritrdilnim in spojnim materialom:</t>
  </si>
  <si>
    <t>Meritve električnih lastnosti izgrajene inštalacije, izdelava poročila:</t>
  </si>
  <si>
    <t>Preveritev srednje osvetljenosti površine vozišča, izdelava poročila:</t>
  </si>
  <si>
    <t>Preveritev srednje svetlosti površine vozišča, izdelava poročila:</t>
  </si>
  <si>
    <t>DDV (22%):</t>
  </si>
  <si>
    <t>POPIS DEL</t>
  </si>
  <si>
    <t>(kot na primer proizvod proizvajalca SEIJSENER oz. proizvod drugega proizvajalca enakih ali boljših karakteristik)</t>
  </si>
  <si>
    <r>
      <t xml:space="preserve">Dobava in pritrjevanje lesenih podnic debeline 4 cm, pritrjene na lesene morale s sistemom DIELENFIX DF 17 RF SINGA. </t>
    </r>
    <r>
      <rPr>
        <sz val="11"/>
        <rFont val="Arial CE"/>
        <family val="0"/>
      </rPr>
      <t>Les odporen na vlago, s certifikatom, zg. površina krtačena.</t>
    </r>
  </si>
  <si>
    <t>Izdelava dokumentacije PID (3 izvodi):</t>
  </si>
</sst>
</file>

<file path=xl/styles.xml><?xml version="1.0" encoding="utf-8"?>
<styleSheet xmlns="http://schemas.openxmlformats.org/spreadsheetml/2006/main">
  <numFmts count="18">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0"/>
    <numFmt numFmtId="165" formatCode="#,##0.000"/>
    <numFmt numFmtId="166" formatCode="#,##0.00\ [$EUR]"/>
    <numFmt numFmtId="167" formatCode="#,##0.00\ _S_I_T"/>
    <numFmt numFmtId="168" formatCode="#,##0.00\ [$€-1]"/>
    <numFmt numFmtId="169" formatCode="0&quot;. &quot;"/>
    <numFmt numFmtId="170" formatCode="#,##0.0"/>
    <numFmt numFmtId="171" formatCode="&quot;True&quot;;&quot;True&quot;;&quot;False&quot;"/>
    <numFmt numFmtId="172" formatCode="&quot;On&quot;;&quot;On&quot;;&quot;Off&quot;"/>
    <numFmt numFmtId="173" formatCode="[$€-2]\ #,##0.00_);[Red]\([$€-2]\ #,##0.00\)"/>
  </numFmts>
  <fonts count="99">
    <font>
      <sz val="11"/>
      <color theme="1"/>
      <name val="Calibri"/>
      <family val="2"/>
    </font>
    <font>
      <sz val="11"/>
      <color indexed="8"/>
      <name val="Calibri"/>
      <family val="2"/>
    </font>
    <font>
      <sz val="16"/>
      <color indexed="8"/>
      <name val="Arial Black"/>
      <family val="2"/>
    </font>
    <font>
      <sz val="10"/>
      <color indexed="8"/>
      <name val="Arial Black"/>
      <family val="2"/>
    </font>
    <font>
      <sz val="10"/>
      <name val="Arial CE"/>
      <family val="0"/>
    </font>
    <font>
      <b/>
      <sz val="12"/>
      <name val="Arial CE"/>
      <family val="2"/>
    </font>
    <font>
      <sz val="12"/>
      <name val="Arial CE"/>
      <family val="2"/>
    </font>
    <font>
      <b/>
      <sz val="11"/>
      <name val="Arial CE"/>
      <family val="2"/>
    </font>
    <font>
      <sz val="11"/>
      <name val="Arial CE"/>
      <family val="2"/>
    </font>
    <font>
      <b/>
      <sz val="10"/>
      <name val="Arial CE"/>
      <family val="0"/>
    </font>
    <font>
      <b/>
      <sz val="16"/>
      <name val="Arial CE"/>
      <family val="2"/>
    </font>
    <font>
      <b/>
      <i/>
      <sz val="11"/>
      <name val="Arial CE"/>
      <family val="0"/>
    </font>
    <font>
      <i/>
      <sz val="11"/>
      <name val="Arial CE"/>
      <family val="0"/>
    </font>
    <font>
      <b/>
      <i/>
      <sz val="10"/>
      <name val="Arial Narrow"/>
      <family val="2"/>
    </font>
    <font>
      <sz val="10"/>
      <name val="Arial"/>
      <family val="2"/>
    </font>
    <font>
      <sz val="10"/>
      <name val="Microsoft Sans Serif"/>
      <family val="2"/>
    </font>
    <font>
      <sz val="10"/>
      <name val="Arial Narrow"/>
      <family val="2"/>
    </font>
    <font>
      <sz val="10"/>
      <name val="Times New Roman"/>
      <family val="1"/>
    </font>
    <font>
      <sz val="10"/>
      <color indexed="8"/>
      <name val="Arial"/>
      <family val="2"/>
    </font>
    <font>
      <sz val="10"/>
      <name val="Calibri"/>
      <family val="2"/>
    </font>
    <font>
      <b/>
      <sz val="10"/>
      <name val="Arial"/>
      <family val="2"/>
    </font>
    <font>
      <b/>
      <sz val="10"/>
      <name val="Microsoft Sans Serif"/>
      <family val="2"/>
    </font>
    <font>
      <i/>
      <sz val="10"/>
      <name val="Arial"/>
      <family val="2"/>
    </font>
    <font>
      <sz val="11"/>
      <name val="Arial"/>
      <family val="2"/>
    </font>
    <font>
      <b/>
      <sz val="11"/>
      <name val="Arial"/>
      <family val="2"/>
    </font>
    <font>
      <b/>
      <sz val="11"/>
      <name val="Microsoft Sans Serif"/>
      <family val="2"/>
    </font>
    <font>
      <sz val="11"/>
      <name val="Microsoft Sans Serif"/>
      <family val="2"/>
    </font>
    <font>
      <sz val="10"/>
      <name val="Symbol"/>
      <family val="1"/>
    </font>
    <font>
      <sz val="10"/>
      <color indexed="8"/>
      <name val="Arial CE"/>
      <family val="2"/>
    </font>
    <font>
      <vertAlign val="superscript"/>
      <sz val="10"/>
      <name val="Arial"/>
      <family val="2"/>
    </font>
    <font>
      <b/>
      <sz val="9"/>
      <name val="Times New Roman CE"/>
      <family val="1"/>
    </font>
    <font>
      <b/>
      <sz val="9"/>
      <name val="Times New Roman"/>
      <family val="1"/>
    </font>
    <font>
      <sz val="9"/>
      <name val="Times New Roman"/>
      <family val="1"/>
    </font>
    <font>
      <sz val="9"/>
      <name val="Times New Roman CE"/>
      <family val="1"/>
    </font>
    <font>
      <b/>
      <sz val="9"/>
      <name val="Trebuchet MS"/>
      <family val="2"/>
    </font>
    <font>
      <b/>
      <i/>
      <sz val="9"/>
      <name val="Times New Roman"/>
      <family val="1"/>
    </font>
    <font>
      <sz val="8"/>
      <name val="Times New Roman CE"/>
      <family val="0"/>
    </font>
    <font>
      <b/>
      <sz val="8"/>
      <name val="Times New Roman CE"/>
      <family val="0"/>
    </font>
    <font>
      <sz val="9"/>
      <name val="Futura Prins"/>
      <family val="0"/>
    </font>
    <font>
      <u val="single"/>
      <sz val="13"/>
      <color indexed="12"/>
      <name val="MS Sans Serif"/>
      <family val="2"/>
    </font>
    <font>
      <u val="single"/>
      <sz val="10"/>
      <name val="MS Sans Serif"/>
      <family val="2"/>
    </font>
    <font>
      <b/>
      <sz val="10"/>
      <name val="Times New Roman"/>
      <family val="1"/>
    </font>
    <font>
      <b/>
      <i/>
      <sz val="11"/>
      <name val="Arial"/>
      <family val="2"/>
    </font>
    <font>
      <sz val="11"/>
      <name val="Symbol"/>
      <family val="1"/>
    </font>
    <font>
      <vertAlign val="superscript"/>
      <sz val="11"/>
      <name val="Arial"/>
      <family val="2"/>
    </font>
    <font>
      <b/>
      <i/>
      <sz val="11"/>
      <color indexed="10"/>
      <name val="Arial"/>
      <family val="2"/>
    </font>
    <font>
      <sz val="11"/>
      <name val="Calibri"/>
      <family val="2"/>
    </font>
    <font>
      <b/>
      <sz val="11"/>
      <name val="Calibri"/>
      <family val="2"/>
    </font>
    <font>
      <b/>
      <sz val="8"/>
      <name val="Arial"/>
      <family val="2"/>
    </font>
    <font>
      <sz val="9"/>
      <name val="Arial"/>
      <family val="2"/>
    </font>
    <font>
      <b/>
      <i/>
      <sz val="10"/>
      <name val="Arial"/>
      <family val="2"/>
    </font>
    <font>
      <sz val="10"/>
      <name val="Times New Roman CE"/>
      <family val="1"/>
    </font>
    <font>
      <b/>
      <sz val="10"/>
      <color indexed="58"/>
      <name val="Arial CE"/>
      <family val="2"/>
    </font>
    <font>
      <sz val="8"/>
      <name val="Arial CE"/>
      <family val="2"/>
    </font>
    <font>
      <sz val="12"/>
      <color indexed="8"/>
      <name val="Arial"/>
      <family val="2"/>
    </font>
    <font>
      <vertAlign val="superscript"/>
      <sz val="10"/>
      <name val="Arial CE"/>
      <family val="0"/>
    </font>
    <font>
      <sz val="12"/>
      <name val="Times New Roman CE"/>
      <family val="1"/>
    </font>
    <font>
      <sz val="12"/>
      <color indexed="8"/>
      <name val="Tahoma"/>
      <family val="2"/>
    </font>
    <font>
      <b/>
      <sz val="16"/>
      <color indexed="8"/>
      <name val="Tahoma"/>
      <family val="2"/>
    </font>
    <font>
      <b/>
      <sz val="12"/>
      <color indexed="8"/>
      <name val="Tahoma"/>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1"/>
      <color indexed="2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2"/>
      <name val="Calibri"/>
      <family val="2"/>
    </font>
    <font>
      <b/>
      <sz val="12"/>
      <name val="Calibri"/>
      <family val="2"/>
    </font>
    <font>
      <sz val="12"/>
      <color indexed="8"/>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1"/>
      <color theme="11"/>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2"/>
      <color theme="1"/>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9"/>
        <bgColor indexed="64"/>
      </patternFill>
    </fill>
    <fill>
      <patternFill patternType="solid">
        <fgColor indexed="42"/>
        <bgColor indexed="64"/>
      </patternFill>
    </fill>
    <fill>
      <patternFill patternType="solid">
        <fgColor indexed="47"/>
        <bgColor indexed="64"/>
      </patternFill>
    </fill>
  </fills>
  <borders count="46">
    <border>
      <left/>
      <right/>
      <top/>
      <bottom/>
      <diagonal/>
    </border>
    <border>
      <left style="hair"/>
      <right style="hair"/>
      <top style="hair"/>
      <bottom style="hair"/>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double"/>
    </border>
    <border>
      <left>
        <color indexed="63"/>
      </left>
      <right>
        <color indexed="63"/>
      </right>
      <top>
        <color indexed="63"/>
      </top>
      <bottom style="double"/>
    </border>
    <border>
      <left style="medium"/>
      <right style="medium"/>
      <top style="medium"/>
      <bottom style="medium"/>
    </border>
    <border>
      <left style="medium"/>
      <right style="medium"/>
      <top style="medium"/>
      <bottom>
        <color indexed="63"/>
      </bottom>
    </border>
    <border>
      <left style="medium"/>
      <right style="medium"/>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thin"/>
      <right style="medium"/>
      <top style="thin"/>
      <bottom style="thin"/>
    </border>
    <border>
      <left style="medium"/>
      <right style="thin"/>
      <top style="thin"/>
      <bottom style="thin"/>
    </border>
    <border>
      <left style="thin"/>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color indexed="63"/>
      </left>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1" fillId="20" borderId="0" applyNumberFormat="0" applyBorder="0" applyAlignment="0" applyProtection="0"/>
    <xf numFmtId="0" fontId="38" fillId="0" borderId="1" applyAlignment="0">
      <protection/>
    </xf>
    <xf numFmtId="0" fontId="39" fillId="0" borderId="0" applyNumberFormat="0" applyFill="0" applyBorder="0" applyAlignment="0" applyProtection="0"/>
    <xf numFmtId="0" fontId="82" fillId="21" borderId="2" applyNumberFormat="0" applyAlignment="0" applyProtection="0"/>
    <xf numFmtId="0" fontId="83" fillId="0" borderId="0" applyNumberFormat="0" applyFill="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14" fillId="0" borderId="0">
      <alignment/>
      <protection/>
    </xf>
    <xf numFmtId="0" fontId="14" fillId="0" borderId="0">
      <alignment/>
      <protection/>
    </xf>
    <xf numFmtId="0" fontId="4" fillId="0" borderId="0">
      <alignment/>
      <protection/>
    </xf>
    <xf numFmtId="0" fontId="87" fillId="22" borderId="0" applyNumberFormat="0" applyBorder="0" applyAlignment="0" applyProtection="0"/>
    <xf numFmtId="0" fontId="17" fillId="0" borderId="0">
      <alignment/>
      <protection/>
    </xf>
    <xf numFmtId="0" fontId="18" fillId="0" borderId="0">
      <alignment/>
      <protection/>
    </xf>
    <xf numFmtId="0" fontId="88" fillId="0" borderId="0" applyNumberFormat="0" applyFill="0" applyBorder="0" applyAlignment="0" applyProtection="0"/>
    <xf numFmtId="9" fontId="0" fillId="0" borderId="0" applyFont="0" applyFill="0" applyBorder="0" applyAlignment="0" applyProtection="0"/>
    <xf numFmtId="0" fontId="0" fillId="23" borderId="6" applyNumberFormat="0" applyFon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0" fontId="80" fillId="28" borderId="0" applyNumberFormat="0" applyBorder="0" applyAlignment="0" applyProtection="0"/>
    <xf numFmtId="0" fontId="80" fillId="29" borderId="0" applyNumberFormat="0" applyBorder="0" applyAlignment="0" applyProtection="0"/>
    <xf numFmtId="0" fontId="91" fillId="0" borderId="7" applyNumberFormat="0" applyFill="0" applyAlignment="0" applyProtection="0"/>
    <xf numFmtId="0" fontId="92" fillId="30" borderId="8" applyNumberFormat="0" applyAlignment="0" applyProtection="0"/>
    <xf numFmtId="0" fontId="93" fillId="21" borderId="9" applyNumberFormat="0" applyAlignment="0" applyProtection="0"/>
    <xf numFmtId="0" fontId="94"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0" fontId="95" fillId="32" borderId="9" applyNumberFormat="0" applyAlignment="0" applyProtection="0"/>
    <xf numFmtId="0" fontId="96" fillId="0" borderId="10" applyNumberFormat="0" applyFill="0" applyAlignment="0" applyProtection="0"/>
  </cellStyleXfs>
  <cellXfs count="858">
    <xf numFmtId="0" fontId="0" fillId="0" borderId="0" xfId="0" applyFont="1" applyAlignment="1">
      <alignment/>
    </xf>
    <xf numFmtId="0" fontId="2" fillId="0" borderId="0" xfId="0" applyFont="1" applyAlignment="1">
      <alignment/>
    </xf>
    <xf numFmtId="0" fontId="3" fillId="0" borderId="0" xfId="0" applyFont="1" applyAlignment="1">
      <alignment/>
    </xf>
    <xf numFmtId="0" fontId="6" fillId="0" borderId="0" xfId="0" applyFont="1" applyAlignment="1">
      <alignment/>
    </xf>
    <xf numFmtId="0" fontId="5" fillId="33" borderId="0" xfId="0" applyFont="1" applyFill="1" applyBorder="1" applyAlignment="1">
      <alignment/>
    </xf>
    <xf numFmtId="0" fontId="5" fillId="33" borderId="0" xfId="0" applyFont="1" applyFill="1" applyBorder="1" applyAlignment="1">
      <alignment vertical="center"/>
    </xf>
    <xf numFmtId="0" fontId="6" fillId="0" borderId="11" xfId="0" applyFont="1" applyBorder="1" applyAlignment="1">
      <alignment/>
    </xf>
    <xf numFmtId="0" fontId="6" fillId="0" borderId="12" xfId="0" applyFont="1" applyBorder="1" applyAlignment="1">
      <alignment/>
    </xf>
    <xf numFmtId="164" fontId="6" fillId="0" borderId="11" xfId="0" applyNumberFormat="1" applyFont="1" applyBorder="1" applyAlignment="1">
      <alignment horizontal="left"/>
    </xf>
    <xf numFmtId="0" fontId="5" fillId="33" borderId="13" xfId="0" applyFont="1" applyFill="1" applyBorder="1" applyAlignment="1">
      <alignment/>
    </xf>
    <xf numFmtId="0" fontId="5" fillId="33" borderId="14" xfId="0" applyFont="1" applyFill="1" applyBorder="1" applyAlignment="1">
      <alignment/>
    </xf>
    <xf numFmtId="0" fontId="5" fillId="0" borderId="0" xfId="0" applyFont="1" applyAlignment="1">
      <alignment/>
    </xf>
    <xf numFmtId="49" fontId="0" fillId="0" borderId="0" xfId="0" applyNumberFormat="1" applyAlignment="1">
      <alignment/>
    </xf>
    <xf numFmtId="49" fontId="7" fillId="33" borderId="11" xfId="0" applyNumberFormat="1" applyFont="1" applyFill="1" applyBorder="1" applyAlignment="1">
      <alignment/>
    </xf>
    <xf numFmtId="0" fontId="7" fillId="33" borderId="12" xfId="0" applyFont="1" applyFill="1" applyBorder="1" applyAlignment="1">
      <alignment horizontal="center"/>
    </xf>
    <xf numFmtId="0" fontId="7" fillId="33" borderId="15" xfId="0" applyFont="1" applyFill="1" applyBorder="1" applyAlignment="1">
      <alignment horizontal="center"/>
    </xf>
    <xf numFmtId="0" fontId="8" fillId="0" borderId="11" xfId="0" applyFont="1" applyBorder="1" applyAlignment="1">
      <alignment/>
    </xf>
    <xf numFmtId="49" fontId="7" fillId="0" borderId="12" xfId="0" applyNumberFormat="1" applyFont="1" applyBorder="1" applyAlignment="1">
      <alignment/>
    </xf>
    <xf numFmtId="0" fontId="8" fillId="0" borderId="12" xfId="0" applyFont="1" applyBorder="1" applyAlignment="1">
      <alignment horizontal="right"/>
    </xf>
    <xf numFmtId="0" fontId="8" fillId="0" borderId="12" xfId="0" applyFont="1" applyBorder="1" applyAlignment="1">
      <alignment/>
    </xf>
    <xf numFmtId="4" fontId="8" fillId="0" borderId="12" xfId="0" applyNumberFormat="1" applyFont="1" applyBorder="1" applyAlignment="1">
      <alignment/>
    </xf>
    <xf numFmtId="4" fontId="8" fillId="0" borderId="15" xfId="0" applyNumberFormat="1" applyFont="1" applyBorder="1" applyAlignment="1">
      <alignment/>
    </xf>
    <xf numFmtId="0" fontId="8" fillId="0" borderId="0" xfId="0" applyFont="1" applyAlignment="1">
      <alignment/>
    </xf>
    <xf numFmtId="0" fontId="8" fillId="0" borderId="16" xfId="0" applyFont="1" applyBorder="1" applyAlignment="1">
      <alignment/>
    </xf>
    <xf numFmtId="49" fontId="7" fillId="0" borderId="17" xfId="0" applyNumberFormat="1" applyFont="1" applyBorder="1" applyAlignment="1">
      <alignment/>
    </xf>
    <xf numFmtId="0" fontId="8" fillId="0" borderId="17" xfId="0" applyFont="1" applyBorder="1" applyAlignment="1">
      <alignment horizontal="right"/>
    </xf>
    <xf numFmtId="0" fontId="8" fillId="0" borderId="17" xfId="0" applyFont="1" applyBorder="1" applyAlignment="1">
      <alignment/>
    </xf>
    <xf numFmtId="4" fontId="8" fillId="0" borderId="17" xfId="0" applyNumberFormat="1" applyFont="1" applyBorder="1" applyAlignment="1">
      <alignment/>
    </xf>
    <xf numFmtId="4" fontId="8" fillId="0" borderId="18" xfId="0" applyNumberFormat="1" applyFont="1" applyBorder="1" applyAlignment="1">
      <alignment/>
    </xf>
    <xf numFmtId="4" fontId="8" fillId="0" borderId="15" xfId="0" applyNumberFormat="1" applyFont="1" applyBorder="1" applyAlignment="1">
      <alignment horizontal="right"/>
    </xf>
    <xf numFmtId="0" fontId="4" fillId="0" borderId="19" xfId="0" applyFont="1" applyBorder="1" applyAlignment="1">
      <alignment horizontal="center"/>
    </xf>
    <xf numFmtId="49" fontId="4" fillId="0" borderId="19" xfId="0" applyNumberFormat="1" applyFont="1" applyBorder="1" applyAlignment="1">
      <alignment vertical="justify"/>
    </xf>
    <xf numFmtId="0" fontId="4" fillId="0" borderId="19" xfId="0" applyFont="1" applyBorder="1" applyAlignment="1">
      <alignment/>
    </xf>
    <xf numFmtId="165" fontId="4" fillId="0" borderId="19" xfId="0" applyNumberFormat="1" applyFont="1" applyBorder="1" applyAlignment="1">
      <alignment/>
    </xf>
    <xf numFmtId="4" fontId="4" fillId="0" borderId="19" xfId="65" applyNumberFormat="1" applyFont="1" applyBorder="1" applyAlignment="1">
      <alignment/>
    </xf>
    <xf numFmtId="0" fontId="4" fillId="0" borderId="0" xfId="0" applyFont="1" applyAlignment="1">
      <alignment/>
    </xf>
    <xf numFmtId="1" fontId="4" fillId="0" borderId="19" xfId="0" applyNumberFormat="1" applyFont="1" applyBorder="1" applyAlignment="1">
      <alignment/>
    </xf>
    <xf numFmtId="0" fontId="4" fillId="0" borderId="20" xfId="0" applyFont="1" applyBorder="1" applyAlignment="1">
      <alignment/>
    </xf>
    <xf numFmtId="49" fontId="4" fillId="0" borderId="0" xfId="0" applyNumberFormat="1" applyFont="1" applyBorder="1" applyAlignment="1">
      <alignment/>
    </xf>
    <xf numFmtId="0" fontId="4" fillId="0" borderId="0" xfId="0" applyFont="1" applyBorder="1" applyAlignment="1">
      <alignment horizontal="right"/>
    </xf>
    <xf numFmtId="1" fontId="4" fillId="0" borderId="0" xfId="0" applyNumberFormat="1" applyFont="1" applyBorder="1" applyAlignment="1">
      <alignment horizontal="right"/>
    </xf>
    <xf numFmtId="4" fontId="4" fillId="0" borderId="21" xfId="0" applyNumberFormat="1" applyFont="1" applyBorder="1" applyAlignment="1">
      <alignment horizontal="right"/>
    </xf>
    <xf numFmtId="0" fontId="4" fillId="0" borderId="11" xfId="0" applyFont="1" applyBorder="1" applyAlignment="1">
      <alignment horizontal="center"/>
    </xf>
    <xf numFmtId="49" fontId="4" fillId="0" borderId="12" xfId="0" applyNumberFormat="1" applyFont="1" applyBorder="1" applyAlignment="1">
      <alignment vertical="justify"/>
    </xf>
    <xf numFmtId="0" fontId="4" fillId="0" borderId="12" xfId="0" applyFont="1" applyBorder="1" applyAlignment="1">
      <alignment/>
    </xf>
    <xf numFmtId="1" fontId="4" fillId="0" borderId="12" xfId="0" applyNumberFormat="1" applyFont="1" applyBorder="1" applyAlignment="1">
      <alignment/>
    </xf>
    <xf numFmtId="4" fontId="4" fillId="0" borderId="12" xfId="65" applyNumberFormat="1" applyFont="1" applyBorder="1" applyAlignment="1">
      <alignment/>
    </xf>
    <xf numFmtId="4" fontId="4" fillId="0" borderId="15" xfId="65" applyNumberFormat="1" applyFont="1" applyBorder="1" applyAlignment="1">
      <alignment/>
    </xf>
    <xf numFmtId="0" fontId="7" fillId="0" borderId="13" xfId="0" applyFont="1" applyBorder="1" applyAlignment="1">
      <alignment/>
    </xf>
    <xf numFmtId="49" fontId="7" fillId="0" borderId="14" xfId="0" applyNumberFormat="1" applyFont="1" applyBorder="1" applyAlignment="1">
      <alignment/>
    </xf>
    <xf numFmtId="0" fontId="7" fillId="0" borderId="14" xfId="0" applyFont="1" applyBorder="1" applyAlignment="1">
      <alignment/>
    </xf>
    <xf numFmtId="4" fontId="7" fillId="0" borderId="22" xfId="0" applyNumberFormat="1" applyFont="1" applyBorder="1" applyAlignment="1">
      <alignment/>
    </xf>
    <xf numFmtId="49" fontId="4" fillId="0" borderId="19" xfId="0" applyNumberFormat="1" applyFont="1" applyBorder="1" applyAlignment="1">
      <alignment vertical="justify" wrapText="1"/>
    </xf>
    <xf numFmtId="0" fontId="0" fillId="0" borderId="0" xfId="0" applyAlignment="1">
      <alignment vertical="center"/>
    </xf>
    <xf numFmtId="0" fontId="0" fillId="0" borderId="0" xfId="0" applyAlignment="1">
      <alignment vertical="center" wrapText="1"/>
    </xf>
    <xf numFmtId="0" fontId="8" fillId="0" borderId="11" xfId="0" applyFont="1" applyBorder="1" applyAlignment="1">
      <alignment vertical="center"/>
    </xf>
    <xf numFmtId="0" fontId="7" fillId="0" borderId="12" xfId="0" applyFont="1" applyBorder="1" applyAlignment="1">
      <alignment vertical="center" wrapText="1"/>
    </xf>
    <xf numFmtId="0" fontId="8" fillId="0" borderId="12" xfId="0" applyFont="1" applyBorder="1" applyAlignment="1">
      <alignment horizontal="right" vertical="center"/>
    </xf>
    <xf numFmtId="0" fontId="8" fillId="0" borderId="12" xfId="0" applyFont="1" applyBorder="1" applyAlignment="1">
      <alignment vertical="center"/>
    </xf>
    <xf numFmtId="4" fontId="8" fillId="0" borderId="12" xfId="0" applyNumberFormat="1" applyFont="1" applyBorder="1" applyAlignment="1">
      <alignment vertical="center"/>
    </xf>
    <xf numFmtId="4" fontId="8" fillId="0" borderId="15" xfId="0" applyNumberFormat="1" applyFont="1" applyBorder="1" applyAlignment="1">
      <alignment vertical="center"/>
    </xf>
    <xf numFmtId="0" fontId="8" fillId="0" borderId="0" xfId="0" applyFont="1" applyAlignment="1">
      <alignment vertical="center"/>
    </xf>
    <xf numFmtId="0" fontId="8" fillId="0" borderId="16" xfId="0" applyFont="1" applyBorder="1" applyAlignment="1">
      <alignment vertical="center"/>
    </xf>
    <xf numFmtId="0" fontId="7" fillId="0" borderId="17" xfId="0" applyFont="1" applyBorder="1" applyAlignment="1">
      <alignment vertical="center" wrapText="1"/>
    </xf>
    <xf numFmtId="0" fontId="8" fillId="0" borderId="17" xfId="0" applyFont="1" applyBorder="1" applyAlignment="1">
      <alignment horizontal="right" vertical="center"/>
    </xf>
    <xf numFmtId="0" fontId="8" fillId="0" borderId="17" xfId="0" applyFont="1" applyBorder="1" applyAlignment="1">
      <alignment vertical="center"/>
    </xf>
    <xf numFmtId="4" fontId="8" fillId="0" borderId="17" xfId="0" applyNumberFormat="1" applyFont="1" applyBorder="1" applyAlignment="1">
      <alignment vertical="center"/>
    </xf>
    <xf numFmtId="4" fontId="8" fillId="0" borderId="18" xfId="0" applyNumberFormat="1" applyFont="1" applyBorder="1" applyAlignment="1">
      <alignment vertical="center"/>
    </xf>
    <xf numFmtId="4" fontId="8" fillId="0" borderId="15" xfId="0" applyNumberFormat="1" applyFont="1" applyBorder="1" applyAlignment="1">
      <alignment horizontal="right" vertical="center"/>
    </xf>
    <xf numFmtId="0" fontId="4" fillId="0" borderId="19" xfId="0" applyFont="1" applyBorder="1" applyAlignment="1">
      <alignment horizontal="center" vertical="center"/>
    </xf>
    <xf numFmtId="0" fontId="4" fillId="0" borderId="19" xfId="0" applyFont="1" applyBorder="1" applyAlignment="1">
      <alignment vertical="center" wrapText="1"/>
    </xf>
    <xf numFmtId="0" fontId="4" fillId="0" borderId="19" xfId="0" applyFont="1" applyBorder="1" applyAlignment="1">
      <alignment vertical="center"/>
    </xf>
    <xf numFmtId="1" fontId="4" fillId="0" borderId="19" xfId="0" applyNumberFormat="1" applyFont="1" applyBorder="1" applyAlignment="1">
      <alignment vertical="center"/>
    </xf>
    <xf numFmtId="0" fontId="4" fillId="0" borderId="0" xfId="0" applyFont="1" applyAlignment="1">
      <alignment vertical="center"/>
    </xf>
    <xf numFmtId="0" fontId="4" fillId="0" borderId="20" xfId="0" applyFont="1" applyBorder="1" applyAlignment="1">
      <alignment horizontal="center" vertical="center"/>
    </xf>
    <xf numFmtId="0" fontId="4" fillId="0" borderId="0" xfId="0" applyFont="1" applyBorder="1" applyAlignment="1">
      <alignment vertical="center" wrapText="1"/>
    </xf>
    <xf numFmtId="0" fontId="4" fillId="0" borderId="0" xfId="0" applyFont="1" applyBorder="1" applyAlignment="1">
      <alignment vertical="center"/>
    </xf>
    <xf numFmtId="1" fontId="4" fillId="0" borderId="0" xfId="0" applyNumberFormat="1" applyFont="1" applyBorder="1" applyAlignment="1">
      <alignment vertical="center"/>
    </xf>
    <xf numFmtId="4" fontId="4" fillId="0" borderId="0" xfId="65" applyNumberFormat="1" applyFont="1" applyBorder="1" applyAlignment="1">
      <alignment vertical="center"/>
    </xf>
    <xf numFmtId="4" fontId="4" fillId="0" borderId="21" xfId="65" applyNumberFormat="1" applyFont="1" applyBorder="1" applyAlignment="1">
      <alignment vertical="center"/>
    </xf>
    <xf numFmtId="0" fontId="9" fillId="0" borderId="0" xfId="0" applyFont="1" applyAlignment="1">
      <alignment vertical="center"/>
    </xf>
    <xf numFmtId="0" fontId="4" fillId="0" borderId="0" xfId="0" applyFont="1" applyBorder="1" applyAlignment="1">
      <alignment horizontal="center" vertical="center"/>
    </xf>
    <xf numFmtId="0" fontId="7" fillId="0" borderId="13" xfId="0" applyFont="1" applyBorder="1" applyAlignment="1">
      <alignment vertical="center"/>
    </xf>
    <xf numFmtId="0" fontId="7" fillId="0" borderId="14" xfId="0" applyFont="1" applyBorder="1" applyAlignment="1">
      <alignment vertical="center" wrapText="1"/>
    </xf>
    <xf numFmtId="0" fontId="7" fillId="0" borderId="14" xfId="0" applyFont="1" applyBorder="1" applyAlignment="1">
      <alignment vertical="center"/>
    </xf>
    <xf numFmtId="4" fontId="7" fillId="0" borderId="22" xfId="0" applyNumberFormat="1" applyFont="1" applyBorder="1" applyAlignment="1">
      <alignment vertical="center"/>
    </xf>
    <xf numFmtId="44" fontId="5" fillId="33" borderId="23" xfId="63" applyFont="1" applyFill="1" applyBorder="1" applyAlignment="1">
      <alignment/>
    </xf>
    <xf numFmtId="0" fontId="5" fillId="33" borderId="24" xfId="0" applyFont="1" applyFill="1" applyBorder="1" applyAlignment="1">
      <alignment/>
    </xf>
    <xf numFmtId="0" fontId="5" fillId="33" borderId="24" xfId="0" applyFont="1" applyFill="1" applyBorder="1" applyAlignment="1">
      <alignment vertical="center"/>
    </xf>
    <xf numFmtId="0" fontId="5" fillId="33" borderId="25" xfId="0" applyFont="1" applyFill="1" applyBorder="1" applyAlignment="1">
      <alignment vertical="center"/>
    </xf>
    <xf numFmtId="0" fontId="5" fillId="33" borderId="20" xfId="0" applyFont="1" applyFill="1" applyBorder="1" applyAlignment="1">
      <alignment/>
    </xf>
    <xf numFmtId="44" fontId="5" fillId="33" borderId="20" xfId="63" applyFont="1" applyFill="1" applyBorder="1" applyAlignment="1">
      <alignment/>
    </xf>
    <xf numFmtId="0" fontId="5" fillId="33" borderId="21" xfId="0" applyFont="1" applyFill="1" applyBorder="1" applyAlignment="1">
      <alignment vertical="center"/>
    </xf>
    <xf numFmtId="44" fontId="5" fillId="33" borderId="16" xfId="63" applyFont="1" applyFill="1" applyBorder="1" applyAlignment="1">
      <alignment/>
    </xf>
    <xf numFmtId="44" fontId="5" fillId="33" borderId="17" xfId="63" applyFont="1" applyFill="1" applyBorder="1" applyAlignment="1">
      <alignment/>
    </xf>
    <xf numFmtId="44" fontId="5" fillId="33" borderId="18" xfId="63" applyFont="1" applyFill="1" applyBorder="1" applyAlignment="1">
      <alignment/>
    </xf>
    <xf numFmtId="49" fontId="0" fillId="0" borderId="0" xfId="0" applyNumberFormat="1" applyAlignment="1">
      <alignment/>
    </xf>
    <xf numFmtId="49" fontId="7" fillId="0" borderId="12" xfId="0" applyNumberFormat="1" applyFont="1" applyBorder="1" applyAlignment="1">
      <alignment/>
    </xf>
    <xf numFmtId="49" fontId="7" fillId="0" borderId="17" xfId="0" applyNumberFormat="1" applyFont="1" applyBorder="1" applyAlignment="1">
      <alignment/>
    </xf>
    <xf numFmtId="0" fontId="4" fillId="0" borderId="16" xfId="0" applyFont="1" applyBorder="1" applyAlignment="1">
      <alignment horizontal="center"/>
    </xf>
    <xf numFmtId="49" fontId="4" fillId="0" borderId="17" xfId="0" applyNumberFormat="1" applyFont="1" applyBorder="1" applyAlignment="1">
      <alignment vertical="justify"/>
    </xf>
    <xf numFmtId="0" fontId="4" fillId="0" borderId="17" xfId="0" applyFont="1" applyBorder="1" applyAlignment="1">
      <alignment/>
    </xf>
    <xf numFmtId="1" fontId="4" fillId="0" borderId="17" xfId="0" applyNumberFormat="1" applyFont="1" applyBorder="1" applyAlignment="1">
      <alignment/>
    </xf>
    <xf numFmtId="4" fontId="4" fillId="0" borderId="18" xfId="65" applyNumberFormat="1" applyFont="1" applyBorder="1" applyAlignment="1">
      <alignment/>
    </xf>
    <xf numFmtId="1" fontId="4" fillId="0" borderId="19" xfId="0" applyNumberFormat="1" applyFont="1" applyFill="1" applyBorder="1" applyAlignment="1">
      <alignment/>
    </xf>
    <xf numFmtId="0" fontId="0" fillId="0" borderId="13" xfId="0" applyBorder="1" applyAlignment="1">
      <alignment/>
    </xf>
    <xf numFmtId="49" fontId="7" fillId="0" borderId="14" xfId="0" applyNumberFormat="1" applyFont="1" applyBorder="1" applyAlignment="1">
      <alignment/>
    </xf>
    <xf numFmtId="0" fontId="7" fillId="33" borderId="11" xfId="0" applyFont="1" applyFill="1" applyBorder="1" applyAlignment="1">
      <alignment/>
    </xf>
    <xf numFmtId="0" fontId="7" fillId="0" borderId="12" xfId="0" applyFont="1" applyBorder="1" applyAlignment="1">
      <alignment/>
    </xf>
    <xf numFmtId="0" fontId="4" fillId="0" borderId="12" xfId="0" applyFont="1" applyBorder="1" applyAlignment="1">
      <alignment vertical="justify"/>
    </xf>
    <xf numFmtId="0" fontId="7" fillId="0" borderId="17" xfId="0" applyFont="1" applyBorder="1" applyAlignment="1">
      <alignment/>
    </xf>
    <xf numFmtId="0" fontId="4" fillId="0" borderId="19" xfId="0" applyFont="1" applyBorder="1" applyAlignment="1">
      <alignment vertical="justify"/>
    </xf>
    <xf numFmtId="0" fontId="4" fillId="0" borderId="0" xfId="0" applyFont="1" applyBorder="1" applyAlignment="1">
      <alignment horizontal="center"/>
    </xf>
    <xf numFmtId="0" fontId="4" fillId="0" borderId="0" xfId="0" applyFont="1" applyBorder="1" applyAlignment="1">
      <alignment vertical="justify"/>
    </xf>
    <xf numFmtId="0" fontId="4" fillId="0" borderId="0" xfId="0" applyFont="1" applyBorder="1" applyAlignment="1">
      <alignment/>
    </xf>
    <xf numFmtId="1" fontId="4" fillId="0" borderId="0" xfId="0" applyNumberFormat="1" applyFont="1" applyBorder="1" applyAlignment="1">
      <alignment/>
    </xf>
    <xf numFmtId="4" fontId="4" fillId="0" borderId="0" xfId="65" applyNumberFormat="1" applyFont="1" applyBorder="1" applyAlignment="1">
      <alignment/>
    </xf>
    <xf numFmtId="4" fontId="4" fillId="0" borderId="15" xfId="67" applyNumberFormat="1" applyFont="1" applyBorder="1" applyAlignment="1">
      <alignment/>
    </xf>
    <xf numFmtId="4" fontId="4" fillId="0" borderId="19" xfId="67" applyNumberFormat="1" applyFont="1" applyBorder="1" applyAlignment="1">
      <alignment/>
    </xf>
    <xf numFmtId="4" fontId="4" fillId="0" borderId="0" xfId="67" applyNumberFormat="1" applyFont="1" applyBorder="1" applyAlignment="1">
      <alignment/>
    </xf>
    <xf numFmtId="44" fontId="5" fillId="33" borderId="0" xfId="63" applyFont="1" applyFill="1" applyBorder="1" applyAlignment="1">
      <alignment/>
    </xf>
    <xf numFmtId="166" fontId="6" fillId="0" borderId="15" xfId="0" applyNumberFormat="1" applyFont="1" applyBorder="1" applyAlignment="1">
      <alignment horizontal="right" vertical="center"/>
    </xf>
    <xf numFmtId="166" fontId="6" fillId="0" borderId="0" xfId="0" applyNumberFormat="1" applyFont="1" applyAlignment="1">
      <alignment horizontal="right" vertical="center"/>
    </xf>
    <xf numFmtId="166" fontId="0" fillId="0" borderId="0" xfId="0" applyNumberFormat="1" applyAlignment="1">
      <alignment horizontal="right" vertical="center"/>
    </xf>
    <xf numFmtId="166" fontId="5" fillId="33" borderId="22" xfId="0" applyNumberFormat="1" applyFont="1" applyFill="1" applyBorder="1" applyAlignment="1">
      <alignment horizontal="right" vertical="center"/>
    </xf>
    <xf numFmtId="0" fontId="7" fillId="0" borderId="0" xfId="0" applyFont="1" applyAlignment="1">
      <alignment/>
    </xf>
    <xf numFmtId="4" fontId="7" fillId="0" borderId="0" xfId="0" applyNumberFormat="1" applyFont="1" applyAlignment="1">
      <alignment/>
    </xf>
    <xf numFmtId="4" fontId="8" fillId="0" borderId="0" xfId="0" applyNumberFormat="1" applyFont="1" applyAlignment="1">
      <alignment/>
    </xf>
    <xf numFmtId="4" fontId="7" fillId="0" borderId="0" xfId="0" applyNumberFormat="1" applyFont="1" applyAlignment="1">
      <alignment/>
    </xf>
    <xf numFmtId="0" fontId="7" fillId="0" borderId="0" xfId="0" applyFont="1" applyAlignment="1">
      <alignment/>
    </xf>
    <xf numFmtId="0" fontId="10" fillId="0" borderId="0" xfId="0" applyFont="1" applyAlignment="1">
      <alignment/>
    </xf>
    <xf numFmtId="167" fontId="7" fillId="0" borderId="0" xfId="0" applyNumberFormat="1" applyFont="1" applyAlignment="1">
      <alignment/>
    </xf>
    <xf numFmtId="4" fontId="7" fillId="0" borderId="24" xfId="0" applyNumberFormat="1" applyFont="1" applyBorder="1" applyAlignment="1">
      <alignment/>
    </xf>
    <xf numFmtId="167" fontId="7" fillId="0" borderId="24" xfId="0" applyNumberFormat="1" applyFont="1" applyBorder="1" applyAlignment="1">
      <alignment/>
    </xf>
    <xf numFmtId="4" fontId="7" fillId="0" borderId="26" xfId="0" applyNumberFormat="1" applyFont="1" applyBorder="1" applyAlignment="1">
      <alignment/>
    </xf>
    <xf numFmtId="167" fontId="7" fillId="0" borderId="26" xfId="0" applyNumberFormat="1" applyFont="1" applyBorder="1" applyAlignment="1">
      <alignment/>
    </xf>
    <xf numFmtId="0" fontId="7" fillId="0" borderId="17" xfId="0" applyFont="1" applyBorder="1" applyAlignment="1">
      <alignment/>
    </xf>
    <xf numFmtId="168" fontId="8" fillId="0" borderId="0" xfId="0" applyNumberFormat="1" applyFont="1" applyAlignment="1">
      <alignment/>
    </xf>
    <xf numFmtId="169" fontId="8" fillId="0" borderId="0" xfId="0" applyNumberFormat="1" applyFont="1" applyAlignment="1">
      <alignment vertical="top"/>
    </xf>
    <xf numFmtId="0" fontId="8" fillId="0" borderId="0" xfId="0" applyFont="1" applyAlignment="1">
      <alignment horizontal="justify" wrapText="1"/>
    </xf>
    <xf numFmtId="0" fontId="8" fillId="0" borderId="0" xfId="0" applyFont="1" applyAlignment="1">
      <alignment horizontal="right"/>
    </xf>
    <xf numFmtId="168" fontId="7" fillId="0" borderId="0" xfId="0" applyNumberFormat="1" applyFont="1" applyAlignment="1">
      <alignment/>
    </xf>
    <xf numFmtId="0" fontId="8" fillId="0" borderId="0" xfId="0" applyFont="1" applyAlignment="1" quotePrefix="1">
      <alignment horizontal="justify" wrapText="1"/>
    </xf>
    <xf numFmtId="0" fontId="11" fillId="0" borderId="0" xfId="0" applyFont="1" applyAlignment="1">
      <alignment/>
    </xf>
    <xf numFmtId="0" fontId="12" fillId="0" borderId="0" xfId="0" applyFont="1" applyAlignment="1">
      <alignment horizontal="justify" wrapText="1"/>
    </xf>
    <xf numFmtId="168" fontId="7" fillId="0" borderId="0" xfId="0" applyNumberFormat="1" applyFont="1" applyAlignment="1">
      <alignment/>
    </xf>
    <xf numFmtId="0" fontId="7" fillId="0" borderId="0" xfId="0" applyFont="1" applyBorder="1" applyAlignment="1">
      <alignment/>
    </xf>
    <xf numFmtId="49" fontId="7" fillId="33" borderId="19" xfId="0" applyNumberFormat="1" applyFont="1" applyFill="1" applyBorder="1" applyAlignment="1">
      <alignment/>
    </xf>
    <xf numFmtId="0" fontId="7" fillId="33" borderId="19" xfId="0" applyFont="1" applyFill="1" applyBorder="1" applyAlignment="1">
      <alignment horizontal="center"/>
    </xf>
    <xf numFmtId="0" fontId="15" fillId="0" borderId="0" xfId="43" applyFont="1" applyAlignment="1">
      <alignment vertical="top"/>
      <protection/>
    </xf>
    <xf numFmtId="0" fontId="16" fillId="0" borderId="0" xfId="42" applyFont="1" applyBorder="1" applyAlignment="1">
      <alignment vertical="top"/>
      <protection/>
    </xf>
    <xf numFmtId="0" fontId="15" fillId="0" borderId="0" xfId="43" applyFont="1">
      <alignment/>
      <protection/>
    </xf>
    <xf numFmtId="0" fontId="13" fillId="1" borderId="0" xfId="0" applyFont="1" applyFill="1" applyBorder="1" applyAlignment="1">
      <alignment vertical="center"/>
    </xf>
    <xf numFmtId="0" fontId="14" fillId="0" borderId="0" xfId="0" applyFont="1" applyAlignment="1">
      <alignment horizontal="justify" vertical="top"/>
    </xf>
    <xf numFmtId="0" fontId="4" fillId="0" borderId="0" xfId="44" applyFont="1">
      <alignment/>
      <protection/>
    </xf>
    <xf numFmtId="0" fontId="15" fillId="0" borderId="0" xfId="43" applyFont="1" applyFill="1">
      <alignment/>
      <protection/>
    </xf>
    <xf numFmtId="0" fontId="13" fillId="0" borderId="0" xfId="0" applyFont="1" applyFill="1" applyBorder="1" applyAlignment="1">
      <alignment vertical="center"/>
    </xf>
    <xf numFmtId="0" fontId="15" fillId="0" borderId="0" xfId="43" applyFont="1" applyBorder="1">
      <alignment/>
      <protection/>
    </xf>
    <xf numFmtId="0" fontId="14" fillId="0" borderId="0" xfId="43" applyFont="1">
      <alignment/>
      <protection/>
    </xf>
    <xf numFmtId="0" fontId="23" fillId="0" borderId="0" xfId="43" applyFont="1">
      <alignment/>
      <protection/>
    </xf>
    <xf numFmtId="0" fontId="26" fillId="0" borderId="0" xfId="43" applyFont="1">
      <alignment/>
      <protection/>
    </xf>
    <xf numFmtId="4" fontId="4" fillId="0" borderId="0" xfId="44" applyNumberFormat="1" applyFont="1" applyAlignment="1" applyProtection="1">
      <alignment horizontal="right"/>
      <protection locked="0"/>
    </xf>
    <xf numFmtId="0" fontId="16" fillId="0" borderId="0" xfId="43" applyFont="1" applyBorder="1" applyAlignment="1">
      <alignment vertical="top"/>
      <protection/>
    </xf>
    <xf numFmtId="0" fontId="4" fillId="0" borderId="0" xfId="0" applyFont="1" applyAlignment="1">
      <alignment horizontal="justify" vertical="top"/>
    </xf>
    <xf numFmtId="49" fontId="13" fillId="1" borderId="0" xfId="0" applyNumberFormat="1" applyFont="1" applyFill="1" applyBorder="1" applyAlignment="1">
      <alignment vertical="center"/>
    </xf>
    <xf numFmtId="4" fontId="13" fillId="1" borderId="0" xfId="0" applyNumberFormat="1" applyFont="1" applyFill="1" applyBorder="1" applyAlignment="1">
      <alignment vertical="center"/>
    </xf>
    <xf numFmtId="49" fontId="16" fillId="0" borderId="0" xfId="42" applyNumberFormat="1" applyFont="1" applyBorder="1" applyAlignment="1">
      <alignment vertical="top"/>
      <protection/>
    </xf>
    <xf numFmtId="4" fontId="16" fillId="0" borderId="0" xfId="42" applyNumberFormat="1" applyFont="1" applyBorder="1" applyAlignment="1">
      <alignment vertical="top"/>
      <protection/>
    </xf>
    <xf numFmtId="4" fontId="28" fillId="0" borderId="0" xfId="44" applyNumberFormat="1" applyFont="1" applyAlignment="1">
      <alignment horizontal="right"/>
      <protection/>
    </xf>
    <xf numFmtId="4" fontId="4" fillId="0" borderId="0" xfId="44" applyNumberFormat="1" applyFont="1" applyAlignment="1">
      <alignment horizontal="right"/>
      <protection/>
    </xf>
    <xf numFmtId="3" fontId="16" fillId="0" borderId="0" xfId="43" applyNumberFormat="1" applyFont="1" applyBorder="1" applyAlignment="1">
      <alignment horizontal="center" vertical="top"/>
      <protection/>
    </xf>
    <xf numFmtId="4" fontId="16" fillId="0" borderId="0" xfId="43" applyNumberFormat="1" applyFont="1" applyBorder="1" applyAlignment="1">
      <alignment horizontal="right" vertical="top"/>
      <protection/>
    </xf>
    <xf numFmtId="49" fontId="16" fillId="0" borderId="0" xfId="43" applyNumberFormat="1" applyFont="1" applyBorder="1" applyAlignment="1">
      <alignment vertical="top"/>
      <protection/>
    </xf>
    <xf numFmtId="4" fontId="16" fillId="0" borderId="0" xfId="43" applyNumberFormat="1" applyFont="1" applyBorder="1" applyAlignment="1">
      <alignment vertical="top"/>
      <protection/>
    </xf>
    <xf numFmtId="49" fontId="14" fillId="0" borderId="0" xfId="43" applyNumberFormat="1" applyFont="1" applyBorder="1" applyAlignment="1">
      <alignment vertical="top"/>
      <protection/>
    </xf>
    <xf numFmtId="4" fontId="14" fillId="0" borderId="0" xfId="43" applyNumberFormat="1" applyFont="1" applyBorder="1" applyAlignment="1">
      <alignment vertical="top"/>
      <protection/>
    </xf>
    <xf numFmtId="0" fontId="14" fillId="0" borderId="0" xfId="43" applyFont="1" applyBorder="1" applyAlignment="1">
      <alignment vertical="top"/>
      <protection/>
    </xf>
    <xf numFmtId="0" fontId="15" fillId="0" borderId="0" xfId="42" applyFont="1">
      <alignment/>
      <protection/>
    </xf>
    <xf numFmtId="4" fontId="4" fillId="0" borderId="0" xfId="0" applyNumberFormat="1" applyFont="1" applyAlignment="1">
      <alignment horizontal="justify" vertical="top"/>
    </xf>
    <xf numFmtId="4" fontId="14" fillId="0" borderId="0" xfId="0" applyNumberFormat="1" applyFont="1" applyAlignment="1">
      <alignment horizontal="justify" vertical="top"/>
    </xf>
    <xf numFmtId="49" fontId="30" fillId="0" borderId="0" xfId="0" applyNumberFormat="1" applyFont="1" applyFill="1" applyAlignment="1">
      <alignment horizontal="center" vertical="top" wrapText="1"/>
    </xf>
    <xf numFmtId="0" fontId="30" fillId="0" borderId="0" xfId="0" applyFont="1" applyFill="1" applyAlignment="1">
      <alignment vertical="top" wrapText="1"/>
    </xf>
    <xf numFmtId="0" fontId="31" fillId="0" borderId="0" xfId="0" applyFont="1" applyAlignment="1">
      <alignment horizontal="center" wrapText="1"/>
    </xf>
    <xf numFmtId="0" fontId="31" fillId="0" borderId="0" xfId="0" applyFont="1" applyAlignment="1">
      <alignment wrapText="1"/>
    </xf>
    <xf numFmtId="4" fontId="31" fillId="0" borderId="0" xfId="0" applyNumberFormat="1" applyFont="1" applyAlignment="1">
      <alignment horizontal="right" wrapText="1"/>
    </xf>
    <xf numFmtId="0" fontId="31" fillId="0" borderId="0" xfId="0" applyFont="1" applyAlignment="1">
      <alignment horizontal="center" vertical="top"/>
    </xf>
    <xf numFmtId="0" fontId="32" fillId="0" borderId="0" xfId="0" applyFont="1" applyAlignment="1">
      <alignment vertical="top"/>
    </xf>
    <xf numFmtId="0" fontId="32" fillId="0" borderId="0" xfId="0" applyFont="1" applyAlignment="1">
      <alignment horizontal="center"/>
    </xf>
    <xf numFmtId="0" fontId="32" fillId="0" borderId="0" xfId="0" applyFont="1" applyAlignment="1">
      <alignment/>
    </xf>
    <xf numFmtId="4" fontId="32" fillId="0" borderId="0" xfId="0" applyNumberFormat="1" applyFont="1" applyAlignment="1">
      <alignment horizontal="right"/>
    </xf>
    <xf numFmtId="0" fontId="31" fillId="0" borderId="0" xfId="0" applyFont="1" applyAlignment="1">
      <alignment/>
    </xf>
    <xf numFmtId="0" fontId="31" fillId="0" borderId="0" xfId="0" applyFont="1" applyAlignment="1">
      <alignment vertical="top"/>
    </xf>
    <xf numFmtId="0" fontId="31" fillId="0" borderId="0" xfId="0" applyFont="1" applyAlignment="1">
      <alignment horizontal="center" vertical="top" wrapText="1"/>
    </xf>
    <xf numFmtId="0" fontId="31" fillId="0" borderId="0" xfId="0" applyFont="1" applyAlignment="1">
      <alignment vertical="top" wrapText="1"/>
    </xf>
    <xf numFmtId="0" fontId="32" fillId="0" borderId="0" xfId="0" applyFont="1" applyAlignment="1">
      <alignment horizontal="center" vertical="top" wrapText="1"/>
    </xf>
    <xf numFmtId="0" fontId="32" fillId="0" borderId="0" xfId="0" applyFont="1" applyAlignment="1">
      <alignment vertical="top" wrapText="1"/>
    </xf>
    <xf numFmtId="0" fontId="32" fillId="0" borderId="0" xfId="0" applyFont="1" applyAlignment="1">
      <alignment horizontal="center" wrapText="1"/>
    </xf>
    <xf numFmtId="0" fontId="32" fillId="0" borderId="0" xfId="0" applyFont="1" applyAlignment="1">
      <alignment wrapText="1"/>
    </xf>
    <xf numFmtId="4" fontId="32" fillId="0" borderId="0" xfId="0" applyNumberFormat="1" applyFont="1" applyAlignment="1">
      <alignment horizontal="right" wrapText="1"/>
    </xf>
    <xf numFmtId="0" fontId="32" fillId="0" borderId="0" xfId="0" applyFont="1" applyAlignment="1" quotePrefix="1">
      <alignment horizontal="center" vertical="top" wrapText="1"/>
    </xf>
    <xf numFmtId="0" fontId="32" fillId="0" borderId="0" xfId="0" applyFont="1" applyAlignment="1" quotePrefix="1">
      <alignment horizontal="left" vertical="top" wrapText="1"/>
    </xf>
    <xf numFmtId="0" fontId="32" fillId="0" borderId="0" xfId="0" applyFont="1" applyAlignment="1">
      <alignment horizontal="left" vertical="top" wrapText="1"/>
    </xf>
    <xf numFmtId="1" fontId="33" fillId="0" borderId="0" xfId="0" applyNumberFormat="1" applyFont="1" applyAlignment="1">
      <alignment horizontal="center" vertical="top" wrapText="1"/>
    </xf>
    <xf numFmtId="0" fontId="33" fillId="0" borderId="0" xfId="0" applyFont="1" applyAlignment="1">
      <alignment vertical="top" wrapText="1"/>
    </xf>
    <xf numFmtId="0" fontId="33" fillId="0" borderId="0" xfId="0" applyFont="1" applyAlignment="1">
      <alignment horizontal="center" wrapText="1"/>
    </xf>
    <xf numFmtId="0" fontId="33" fillId="0" borderId="0" xfId="0" applyFont="1" applyAlignment="1">
      <alignment wrapText="1"/>
    </xf>
    <xf numFmtId="4" fontId="33" fillId="0" borderId="0" xfId="0" applyNumberFormat="1" applyFont="1" applyAlignment="1">
      <alignment horizontal="right" wrapText="1"/>
    </xf>
    <xf numFmtId="0" fontId="31" fillId="0" borderId="0" xfId="0" applyFont="1" applyBorder="1" applyAlignment="1">
      <alignment horizontal="center" vertical="top" wrapText="1"/>
    </xf>
    <xf numFmtId="0" fontId="31" fillId="0" borderId="0" xfId="0" applyFont="1" applyBorder="1" applyAlignment="1">
      <alignment vertical="top" wrapText="1"/>
    </xf>
    <xf numFmtId="0" fontId="31" fillId="0" borderId="0" xfId="0" applyFont="1" applyBorder="1" applyAlignment="1">
      <alignment horizontal="center" wrapText="1"/>
    </xf>
    <xf numFmtId="0" fontId="31" fillId="0" borderId="0" xfId="0" applyFont="1" applyBorder="1" applyAlignment="1">
      <alignment wrapText="1"/>
    </xf>
    <xf numFmtId="1" fontId="32" fillId="0" borderId="0" xfId="0" applyNumberFormat="1" applyFont="1" applyAlignment="1">
      <alignment horizontal="center" vertical="top" wrapText="1"/>
    </xf>
    <xf numFmtId="0" fontId="32" fillId="0" borderId="0" xfId="0" applyFont="1" applyAlignment="1">
      <alignment horizontal="center" vertical="center" wrapText="1"/>
    </xf>
    <xf numFmtId="0" fontId="32" fillId="0" borderId="0" xfId="0" applyFont="1" applyAlignment="1">
      <alignment vertical="center" wrapText="1"/>
    </xf>
    <xf numFmtId="0" fontId="34" fillId="0" borderId="0" xfId="0" applyFont="1" applyAlignment="1">
      <alignment vertical="center" wrapText="1"/>
    </xf>
    <xf numFmtId="0" fontId="35" fillId="0" borderId="0" xfId="0" applyFont="1" applyAlignment="1">
      <alignment vertical="top" wrapText="1"/>
    </xf>
    <xf numFmtId="0" fontId="32" fillId="0" borderId="0" xfId="0" applyFont="1" applyAlignment="1">
      <alignment horizontal="center" vertical="top" wrapText="1"/>
    </xf>
    <xf numFmtId="0" fontId="32" fillId="0" borderId="0" xfId="0" applyFont="1" applyAlignment="1">
      <alignment wrapText="1"/>
    </xf>
    <xf numFmtId="0" fontId="31" fillId="0" borderId="0" xfId="0" applyFont="1" applyBorder="1" applyAlignment="1" quotePrefix="1">
      <alignment horizontal="left" vertical="top" wrapText="1"/>
    </xf>
    <xf numFmtId="0" fontId="30" fillId="0" borderId="0" xfId="0" applyFont="1" applyAlignment="1">
      <alignment horizontal="center" vertical="top" wrapText="1"/>
    </xf>
    <xf numFmtId="0" fontId="30" fillId="0" borderId="0" xfId="0" applyFont="1" applyAlignment="1">
      <alignment vertical="top" wrapText="1"/>
    </xf>
    <xf numFmtId="0" fontId="33" fillId="0" borderId="0" xfId="0" applyFont="1" applyAlignment="1">
      <alignment horizontal="center" vertical="top" wrapText="1"/>
    </xf>
    <xf numFmtId="0" fontId="30" fillId="0" borderId="0" xfId="0" applyFont="1" applyBorder="1" applyAlignment="1">
      <alignment horizontal="center" vertical="top" wrapText="1"/>
    </xf>
    <xf numFmtId="0" fontId="30" fillId="0" borderId="0" xfId="0" applyFont="1" applyBorder="1" applyAlignment="1" quotePrefix="1">
      <alignment horizontal="left" vertical="top" wrapText="1"/>
    </xf>
    <xf numFmtId="0" fontId="30" fillId="0" borderId="0" xfId="0" applyFont="1" applyBorder="1" applyAlignment="1">
      <alignment horizontal="center" wrapText="1"/>
    </xf>
    <xf numFmtId="0" fontId="30" fillId="0" borderId="0" xfId="0" applyFont="1" applyBorder="1" applyAlignment="1">
      <alignment wrapText="1"/>
    </xf>
    <xf numFmtId="0" fontId="30" fillId="0" borderId="0" xfId="0" applyFont="1" applyAlignment="1">
      <alignment horizontal="center" wrapText="1"/>
    </xf>
    <xf numFmtId="49" fontId="32" fillId="0" borderId="0" xfId="0" applyNumberFormat="1" applyFont="1" applyFill="1" applyAlignment="1">
      <alignment horizontal="center" vertical="top"/>
    </xf>
    <xf numFmtId="0" fontId="32" fillId="0" borderId="0" xfId="0" applyFont="1" applyFill="1" applyAlignment="1">
      <alignment vertical="top" wrapText="1"/>
    </xf>
    <xf numFmtId="0" fontId="32" fillId="0" borderId="0" xfId="0" applyFont="1" applyFill="1" applyAlignment="1">
      <alignment horizontal="center"/>
    </xf>
    <xf numFmtId="3" fontId="32" fillId="0" borderId="0" xfId="0" applyNumberFormat="1" applyFont="1" applyFill="1" applyAlignment="1">
      <alignment/>
    </xf>
    <xf numFmtId="0" fontId="33" fillId="0" borderId="0" xfId="0" applyFont="1" applyAlignment="1">
      <alignment vertical="top"/>
    </xf>
    <xf numFmtId="0" fontId="32" fillId="0" borderId="0" xfId="0" applyFont="1" applyFill="1" applyAlignment="1" quotePrefix="1">
      <alignment vertical="top" wrapText="1"/>
    </xf>
    <xf numFmtId="0" fontId="33" fillId="0" borderId="0" xfId="0" applyFont="1" applyAlignment="1">
      <alignment horizontal="center"/>
    </xf>
    <xf numFmtId="0" fontId="33" fillId="0" borderId="0" xfId="0" applyFont="1" applyAlignment="1">
      <alignment/>
    </xf>
    <xf numFmtId="0" fontId="33" fillId="0" borderId="0" xfId="0" applyFont="1" applyAlignment="1">
      <alignment horizontal="center" vertical="top"/>
    </xf>
    <xf numFmtId="0" fontId="30" fillId="0" borderId="0" xfId="0" applyFont="1" applyAlignment="1">
      <alignment horizontal="center" vertical="top" wrapText="1"/>
    </xf>
    <xf numFmtId="0" fontId="30" fillId="0" borderId="0" xfId="0" applyFont="1" applyAlignment="1">
      <alignment vertical="top" wrapText="1"/>
    </xf>
    <xf numFmtId="0" fontId="30" fillId="0" borderId="0" xfId="0" applyFont="1" applyAlignment="1">
      <alignment horizontal="center" wrapText="1"/>
    </xf>
    <xf numFmtId="49" fontId="30" fillId="0" borderId="0" xfId="0" applyNumberFormat="1" applyFont="1" applyFill="1" applyAlignment="1">
      <alignment horizontal="center" vertical="top" wrapText="1"/>
    </xf>
    <xf numFmtId="0" fontId="30" fillId="0" borderId="0" xfId="0" applyFont="1" applyFill="1" applyAlignment="1">
      <alignment vertical="top" wrapText="1"/>
    </xf>
    <xf numFmtId="0" fontId="30" fillId="0" borderId="0" xfId="0" applyFont="1" applyFill="1" applyAlignment="1">
      <alignment horizontal="center" wrapText="1"/>
    </xf>
    <xf numFmtId="0" fontId="30" fillId="0" borderId="0" xfId="0" applyFont="1" applyFill="1" applyAlignment="1">
      <alignment wrapText="1"/>
    </xf>
    <xf numFmtId="49" fontId="33" fillId="0" borderId="0" xfId="0" applyNumberFormat="1" applyFont="1" applyFill="1" applyAlignment="1">
      <alignment horizontal="center" vertical="top" wrapText="1"/>
    </xf>
    <xf numFmtId="0" fontId="33" fillId="0" borderId="0" xfId="0" applyFont="1" applyFill="1" applyAlignment="1">
      <alignment vertical="top" wrapText="1"/>
    </xf>
    <xf numFmtId="0" fontId="33" fillId="0" borderId="0" xfId="0" applyFont="1" applyFill="1" applyAlignment="1">
      <alignment horizontal="center" wrapText="1"/>
    </xf>
    <xf numFmtId="0" fontId="33" fillId="0" borderId="0" xfId="0" applyFont="1" applyFill="1" applyAlignment="1">
      <alignment wrapText="1"/>
    </xf>
    <xf numFmtId="4" fontId="33" fillId="0" borderId="0" xfId="0" applyNumberFormat="1" applyFont="1" applyFill="1" applyAlignment="1">
      <alignment horizontal="right" wrapText="1"/>
    </xf>
    <xf numFmtId="1" fontId="33" fillId="0" borderId="0" xfId="0" applyNumberFormat="1" applyFont="1" applyAlignment="1">
      <alignment horizontal="center" vertical="top"/>
    </xf>
    <xf numFmtId="0" fontId="32" fillId="0" borderId="0" xfId="0" applyFont="1" applyAlignment="1">
      <alignment/>
    </xf>
    <xf numFmtId="49" fontId="30" fillId="0" borderId="0" xfId="0" applyNumberFormat="1" applyFont="1" applyFill="1" applyBorder="1" applyAlignment="1">
      <alignment horizontal="center" vertical="top" wrapText="1"/>
    </xf>
    <xf numFmtId="0" fontId="30" fillId="0" borderId="0" xfId="0" applyFont="1" applyFill="1" applyBorder="1" applyAlignment="1">
      <alignment horizontal="center" wrapText="1"/>
    </xf>
    <xf numFmtId="0" fontId="30" fillId="0" borderId="0" xfId="0" applyFont="1" applyFill="1" applyBorder="1" applyAlignment="1">
      <alignment wrapText="1"/>
    </xf>
    <xf numFmtId="4" fontId="30" fillId="0" borderId="0" xfId="0" applyNumberFormat="1" applyFont="1" applyFill="1" applyBorder="1" applyAlignment="1">
      <alignment/>
    </xf>
    <xf numFmtId="0" fontId="30" fillId="0" borderId="0" xfId="0" applyFont="1" applyFill="1" applyBorder="1" applyAlignment="1">
      <alignment horizontal="center" wrapText="1"/>
    </xf>
    <xf numFmtId="0" fontId="30" fillId="0" borderId="0" xfId="0" applyFont="1" applyFill="1" applyBorder="1" applyAlignment="1">
      <alignment wrapText="1"/>
    </xf>
    <xf numFmtId="4" fontId="30" fillId="0" borderId="0" xfId="0" applyNumberFormat="1" applyFont="1" applyFill="1" applyAlignment="1">
      <alignment horizontal="right" wrapText="1"/>
    </xf>
    <xf numFmtId="0" fontId="30" fillId="0" borderId="0" xfId="0" applyFont="1" applyBorder="1" applyAlignment="1">
      <alignment horizontal="center" vertical="top"/>
    </xf>
    <xf numFmtId="0" fontId="30" fillId="0" borderId="0" xfId="0" applyFont="1" applyBorder="1" applyAlignment="1">
      <alignment/>
    </xf>
    <xf numFmtId="0" fontId="33" fillId="0" borderId="0" xfId="0" applyFont="1" applyBorder="1" applyAlignment="1">
      <alignment horizontal="right"/>
    </xf>
    <xf numFmtId="0" fontId="33" fillId="0" borderId="0" xfId="0" applyFont="1" applyFill="1" applyBorder="1" applyAlignment="1">
      <alignment/>
    </xf>
    <xf numFmtId="4" fontId="33" fillId="0" borderId="0" xfId="0" applyNumberFormat="1" applyFont="1" applyFill="1" applyBorder="1" applyAlignment="1">
      <alignment horizontal="right"/>
    </xf>
    <xf numFmtId="4" fontId="33" fillId="0" borderId="0" xfId="0" applyNumberFormat="1" applyFont="1" applyFill="1" applyBorder="1" applyAlignment="1">
      <alignment/>
    </xf>
    <xf numFmtId="4" fontId="36" fillId="0" borderId="0" xfId="0" applyNumberFormat="1" applyFont="1" applyBorder="1" applyAlignment="1">
      <alignment/>
    </xf>
    <xf numFmtId="0" fontId="33" fillId="0" borderId="0" xfId="0" applyFont="1" applyAlignment="1">
      <alignment/>
    </xf>
    <xf numFmtId="0" fontId="33" fillId="0" borderId="0" xfId="0" applyFont="1" applyBorder="1" applyAlignment="1">
      <alignment horizontal="center" vertical="top"/>
    </xf>
    <xf numFmtId="0" fontId="33" fillId="0" borderId="0" xfId="0" applyFont="1" applyBorder="1" applyAlignment="1">
      <alignment/>
    </xf>
    <xf numFmtId="49" fontId="33" fillId="0" borderId="0" xfId="0" applyNumberFormat="1" applyFont="1" applyFill="1" applyBorder="1" applyAlignment="1">
      <alignment horizontal="right"/>
    </xf>
    <xf numFmtId="0" fontId="30" fillId="0" borderId="0" xfId="0" applyFont="1" applyBorder="1" applyAlignment="1">
      <alignment horizontal="right"/>
    </xf>
    <xf numFmtId="0" fontId="30" fillId="0" borderId="0" xfId="0" applyFont="1" applyFill="1" applyBorder="1" applyAlignment="1">
      <alignment/>
    </xf>
    <xf numFmtId="4" fontId="37" fillId="0" borderId="0" xfId="0" applyNumberFormat="1" applyFont="1" applyBorder="1" applyAlignment="1">
      <alignment/>
    </xf>
    <xf numFmtId="0" fontId="30" fillId="0" borderId="0" xfId="0" applyFont="1" applyAlignment="1">
      <alignment/>
    </xf>
    <xf numFmtId="0" fontId="30" fillId="0" borderId="0" xfId="0" applyFont="1" applyBorder="1" applyAlignment="1">
      <alignment vertical="top" wrapText="1"/>
    </xf>
    <xf numFmtId="4" fontId="30" fillId="0" borderId="0" xfId="0" applyNumberFormat="1" applyFont="1" applyFill="1" applyBorder="1" applyAlignment="1">
      <alignment wrapText="1"/>
    </xf>
    <xf numFmtId="0" fontId="30" fillId="0" borderId="0" xfId="0" applyFont="1" applyAlignment="1">
      <alignment wrapText="1"/>
    </xf>
    <xf numFmtId="0" fontId="30" fillId="0" borderId="0" xfId="0" applyFont="1" applyAlignment="1">
      <alignment horizontal="left" vertical="top" wrapText="1"/>
    </xf>
    <xf numFmtId="4" fontId="30" fillId="0" borderId="0" xfId="0" applyNumberFormat="1" applyFont="1" applyBorder="1" applyAlignment="1">
      <alignment wrapText="1"/>
    </xf>
    <xf numFmtId="0" fontId="33" fillId="0" borderId="0" xfId="0" applyFont="1" applyAlignment="1">
      <alignment horizontal="center" vertical="top" wrapText="1"/>
    </xf>
    <xf numFmtId="0" fontId="33" fillId="0" borderId="0" xfId="0" applyFont="1" applyAlignment="1">
      <alignment horizontal="left" vertical="top" wrapText="1"/>
    </xf>
    <xf numFmtId="0" fontId="33" fillId="0" borderId="0" xfId="0" applyFont="1" applyBorder="1" applyAlignment="1">
      <alignment horizontal="center" wrapText="1"/>
    </xf>
    <xf numFmtId="0" fontId="33" fillId="0" borderId="0" xfId="0" applyFont="1" applyBorder="1" applyAlignment="1">
      <alignment wrapText="1"/>
    </xf>
    <xf numFmtId="0" fontId="33" fillId="0" borderId="0" xfId="0" applyFont="1" applyBorder="1" applyAlignment="1">
      <alignment horizontal="center" vertical="top" wrapText="1"/>
    </xf>
    <xf numFmtId="0" fontId="33" fillId="0" borderId="0" xfId="0" applyFont="1" applyBorder="1" applyAlignment="1">
      <alignment vertical="top" wrapText="1"/>
    </xf>
    <xf numFmtId="0" fontId="33" fillId="0" borderId="0" xfId="0" applyFont="1" applyFill="1" applyBorder="1" applyAlignment="1">
      <alignment wrapText="1"/>
    </xf>
    <xf numFmtId="0" fontId="17" fillId="0" borderId="0" xfId="0" applyFont="1" applyBorder="1" applyAlignment="1">
      <alignment horizontal="center" vertical="top"/>
    </xf>
    <xf numFmtId="0" fontId="17" fillId="0" borderId="0" xfId="0" applyFont="1" applyBorder="1" applyAlignment="1">
      <alignment vertical="top" wrapText="1"/>
    </xf>
    <xf numFmtId="0" fontId="17" fillId="0" borderId="0" xfId="0" applyFont="1" applyBorder="1" applyAlignment="1">
      <alignment horizontal="right" wrapText="1"/>
    </xf>
    <xf numFmtId="4" fontId="17" fillId="0" borderId="0" xfId="0" applyNumberFormat="1" applyFont="1" applyBorder="1" applyAlignment="1">
      <alignment vertical="top" wrapText="1"/>
    </xf>
    <xf numFmtId="0" fontId="17" fillId="0" borderId="0" xfId="0" applyFont="1" applyBorder="1" applyAlignment="1">
      <alignment/>
    </xf>
    <xf numFmtId="0" fontId="17" fillId="0" borderId="0" xfId="0" applyFont="1" applyBorder="1" applyAlignment="1">
      <alignment horizontal="center" vertical="top" wrapText="1"/>
    </xf>
    <xf numFmtId="0" fontId="17" fillId="0" borderId="0" xfId="0" applyFont="1" applyBorder="1" applyAlignment="1">
      <alignment wrapText="1"/>
    </xf>
    <xf numFmtId="0" fontId="17" fillId="0" borderId="0" xfId="0" applyNumberFormat="1" applyFont="1" applyBorder="1" applyAlignment="1">
      <alignment vertical="top" wrapText="1"/>
    </xf>
    <xf numFmtId="0" fontId="17" fillId="0" borderId="0" xfId="0" applyFont="1" applyBorder="1" applyAlignment="1">
      <alignment horizontal="right"/>
    </xf>
    <xf numFmtId="0" fontId="17" fillId="0" borderId="0" xfId="0" applyFont="1" applyFill="1" applyBorder="1" applyAlignment="1">
      <alignment horizontal="right"/>
    </xf>
    <xf numFmtId="0" fontId="17" fillId="0" borderId="0" xfId="0" applyFont="1" applyFill="1" applyBorder="1" applyAlignment="1">
      <alignment/>
    </xf>
    <xf numFmtId="4" fontId="17" fillId="0" borderId="0" xfId="0" applyNumberFormat="1" applyFont="1" applyFill="1" applyBorder="1" applyAlignment="1">
      <alignment horizontal="right"/>
    </xf>
    <xf numFmtId="0" fontId="17" fillId="0" borderId="0" xfId="34" applyFont="1" applyBorder="1" applyAlignment="1">
      <alignment vertical="top" wrapText="1"/>
      <protection/>
    </xf>
    <xf numFmtId="4" fontId="17" fillId="0" borderId="0" xfId="0" applyNumberFormat="1" applyFont="1" applyBorder="1" applyAlignment="1">
      <alignment/>
    </xf>
    <xf numFmtId="0" fontId="40" fillId="0" borderId="0" xfId="35" applyFont="1" applyBorder="1" applyAlignment="1" applyProtection="1">
      <alignment vertical="top" wrapText="1"/>
      <protection/>
    </xf>
    <xf numFmtId="49" fontId="17" fillId="0" borderId="0" xfId="0" applyNumberFormat="1" applyFont="1" applyFill="1" applyBorder="1" applyAlignment="1">
      <alignment horizontal="center" vertical="top" wrapText="1"/>
    </xf>
    <xf numFmtId="0" fontId="41" fillId="0" borderId="0" xfId="0" applyFont="1" applyFill="1" applyBorder="1" applyAlignment="1">
      <alignment vertical="top" wrapText="1"/>
    </xf>
    <xf numFmtId="4" fontId="41" fillId="0" borderId="0" xfId="0" applyNumberFormat="1" applyFont="1" applyBorder="1" applyAlignment="1">
      <alignment wrapText="1"/>
    </xf>
    <xf numFmtId="0" fontId="41" fillId="0" borderId="0" xfId="0" applyFont="1" applyBorder="1" applyAlignment="1">
      <alignment wrapText="1"/>
    </xf>
    <xf numFmtId="4" fontId="33" fillId="0" borderId="0" xfId="0" applyNumberFormat="1" applyFont="1" applyFill="1" applyBorder="1" applyAlignment="1">
      <alignment wrapText="1"/>
    </xf>
    <xf numFmtId="4" fontId="33" fillId="0" borderId="0" xfId="0" applyNumberFormat="1" applyFont="1" applyBorder="1" applyAlignment="1">
      <alignment wrapText="1"/>
    </xf>
    <xf numFmtId="0" fontId="31" fillId="0" borderId="0" xfId="0" applyFont="1" applyAlignment="1">
      <alignment horizontal="center" vertical="top" wrapText="1"/>
    </xf>
    <xf numFmtId="0" fontId="31" fillId="0" borderId="0" xfId="0" applyFont="1" applyAlignment="1">
      <alignment vertical="top" wrapText="1"/>
    </xf>
    <xf numFmtId="0" fontId="31" fillId="0" borderId="0" xfId="0" applyFont="1" applyAlignment="1">
      <alignment horizontal="center" wrapText="1"/>
    </xf>
    <xf numFmtId="0" fontId="31" fillId="0" borderId="0" xfId="0" applyFont="1" applyAlignment="1">
      <alignment wrapText="1"/>
    </xf>
    <xf numFmtId="4" fontId="31" fillId="0" borderId="0" xfId="0" applyNumberFormat="1" applyFont="1" applyAlignment="1">
      <alignment horizontal="right" wrapText="1"/>
    </xf>
    <xf numFmtId="49" fontId="33" fillId="0" borderId="0" xfId="0" applyNumberFormat="1" applyFont="1" applyFill="1" applyBorder="1" applyAlignment="1">
      <alignment horizontal="center" vertical="top" wrapText="1"/>
    </xf>
    <xf numFmtId="49" fontId="33" fillId="0" borderId="0" xfId="0" applyNumberFormat="1" applyFont="1" applyFill="1" applyAlignment="1">
      <alignment vertical="top" wrapText="1"/>
    </xf>
    <xf numFmtId="49" fontId="33" fillId="0" borderId="0" xfId="0" applyNumberFormat="1" applyFont="1" applyFill="1" applyBorder="1" applyAlignment="1">
      <alignment horizontal="center" wrapText="1"/>
    </xf>
    <xf numFmtId="49" fontId="33" fillId="0" borderId="0" xfId="0" applyNumberFormat="1" applyFont="1" applyFill="1" applyBorder="1" applyAlignment="1">
      <alignment wrapText="1"/>
    </xf>
    <xf numFmtId="0" fontId="31" fillId="0" borderId="0" xfId="0" applyFont="1" applyAlignment="1">
      <alignment horizontal="left" vertical="top" wrapText="1"/>
    </xf>
    <xf numFmtId="4" fontId="0" fillId="0" borderId="0" xfId="0" applyNumberFormat="1" applyAlignment="1">
      <alignment/>
    </xf>
    <xf numFmtId="0" fontId="9" fillId="0" borderId="0" xfId="0" applyFont="1" applyAlignment="1">
      <alignment/>
    </xf>
    <xf numFmtId="0" fontId="0" fillId="0" borderId="26" xfId="0" applyBorder="1" applyAlignment="1">
      <alignment/>
    </xf>
    <xf numFmtId="0" fontId="0" fillId="0" borderId="26" xfId="0" applyBorder="1" applyAlignment="1">
      <alignment horizontal="center"/>
    </xf>
    <xf numFmtId="4" fontId="0" fillId="0" borderId="26" xfId="0" applyNumberFormat="1" applyBorder="1" applyAlignment="1">
      <alignment/>
    </xf>
    <xf numFmtId="0" fontId="0" fillId="0" borderId="24" xfId="0" applyBorder="1" applyAlignment="1">
      <alignment/>
    </xf>
    <xf numFmtId="0" fontId="0" fillId="0" borderId="24" xfId="0" applyBorder="1" applyAlignment="1">
      <alignment horizontal="center"/>
    </xf>
    <xf numFmtId="4" fontId="0" fillId="0" borderId="24" xfId="0" applyNumberFormat="1" applyBorder="1" applyAlignment="1">
      <alignment/>
    </xf>
    <xf numFmtId="0" fontId="0" fillId="0" borderId="27" xfId="0" applyBorder="1" applyAlignment="1">
      <alignment/>
    </xf>
    <xf numFmtId="0" fontId="0" fillId="0" borderId="27" xfId="0" applyBorder="1" applyAlignment="1">
      <alignment horizontal="center"/>
    </xf>
    <xf numFmtId="4" fontId="0" fillId="0" borderId="27" xfId="0" applyNumberFormat="1" applyBorder="1" applyAlignment="1">
      <alignment/>
    </xf>
    <xf numFmtId="0" fontId="96" fillId="0" borderId="0" xfId="0" applyFont="1" applyAlignment="1">
      <alignment/>
    </xf>
    <xf numFmtId="0" fontId="96" fillId="0" borderId="0" xfId="0" applyFont="1" applyAlignment="1">
      <alignment wrapText="1"/>
    </xf>
    <xf numFmtId="0" fontId="0" fillId="0" borderId="26" xfId="0" applyFont="1" applyBorder="1" applyAlignment="1">
      <alignment wrapText="1"/>
    </xf>
    <xf numFmtId="0" fontId="0" fillId="0" borderId="24" xfId="0" applyFont="1" applyBorder="1" applyAlignment="1">
      <alignment wrapText="1"/>
    </xf>
    <xf numFmtId="0" fontId="0" fillId="0" borderId="27" xfId="0" applyFont="1" applyBorder="1" applyAlignment="1">
      <alignment wrapText="1"/>
    </xf>
    <xf numFmtId="0" fontId="77" fillId="0" borderId="0" xfId="0" applyFont="1" applyAlignment="1">
      <alignment wrapText="1"/>
    </xf>
    <xf numFmtId="0" fontId="77" fillId="0" borderId="17" xfId="0" applyFont="1" applyBorder="1" applyAlignment="1">
      <alignment wrapText="1"/>
    </xf>
    <xf numFmtId="0" fontId="78" fillId="0" borderId="26" xfId="0" applyFont="1" applyBorder="1" applyAlignment="1">
      <alignment wrapText="1"/>
    </xf>
    <xf numFmtId="0" fontId="97" fillId="0" borderId="0" xfId="0" applyFont="1" applyAlignment="1">
      <alignment wrapText="1"/>
    </xf>
    <xf numFmtId="0" fontId="0" fillId="0" borderId="17" xfId="0" applyBorder="1" applyAlignment="1">
      <alignment/>
    </xf>
    <xf numFmtId="0" fontId="0" fillId="0" borderId="17" xfId="0" applyFont="1" applyBorder="1" applyAlignment="1">
      <alignment wrapText="1"/>
    </xf>
    <xf numFmtId="0" fontId="0" fillId="0" borderId="17" xfId="0" applyBorder="1" applyAlignment="1">
      <alignment horizontal="center"/>
    </xf>
    <xf numFmtId="4" fontId="0" fillId="0" borderId="17" xfId="0" applyNumberFormat="1" applyBorder="1" applyAlignment="1">
      <alignment/>
    </xf>
    <xf numFmtId="0" fontId="96" fillId="0" borderId="0" xfId="0" applyFont="1" applyAlignment="1">
      <alignment horizontal="center"/>
    </xf>
    <xf numFmtId="4" fontId="96" fillId="0" borderId="0" xfId="0" applyNumberFormat="1" applyFont="1" applyAlignment="1">
      <alignment/>
    </xf>
    <xf numFmtId="0" fontId="77" fillId="0" borderId="0" xfId="0" applyFont="1" applyAlignment="1">
      <alignment/>
    </xf>
    <xf numFmtId="0" fontId="77" fillId="0" borderId="0" xfId="0" applyFont="1" applyAlignment="1">
      <alignment horizontal="center"/>
    </xf>
    <xf numFmtId="4" fontId="77" fillId="0" borderId="0" xfId="0" applyNumberFormat="1" applyFont="1" applyAlignment="1">
      <alignment/>
    </xf>
    <xf numFmtId="0" fontId="77" fillId="0" borderId="17" xfId="0" applyFont="1" applyBorder="1" applyAlignment="1">
      <alignment/>
    </xf>
    <xf numFmtId="0" fontId="77" fillId="0" borderId="17" xfId="0" applyFont="1" applyBorder="1" applyAlignment="1">
      <alignment horizontal="center"/>
    </xf>
    <xf numFmtId="4" fontId="77" fillId="0" borderId="17" xfId="0" applyNumberFormat="1" applyFont="1" applyBorder="1" applyAlignment="1">
      <alignment/>
    </xf>
    <xf numFmtId="0" fontId="78" fillId="0" borderId="26" xfId="0" applyFont="1" applyBorder="1" applyAlignment="1">
      <alignment/>
    </xf>
    <xf numFmtId="0" fontId="78" fillId="0" borderId="26" xfId="0" applyFont="1" applyBorder="1" applyAlignment="1">
      <alignment horizontal="center"/>
    </xf>
    <xf numFmtId="4" fontId="78" fillId="0" borderId="26" xfId="0" applyNumberFormat="1" applyFont="1" applyBorder="1" applyAlignment="1">
      <alignment/>
    </xf>
    <xf numFmtId="0" fontId="97" fillId="0" borderId="0" xfId="0" applyFont="1" applyAlignment="1">
      <alignment/>
    </xf>
    <xf numFmtId="0" fontId="97" fillId="0" borderId="0" xfId="0" applyFont="1" applyAlignment="1">
      <alignment horizontal="center"/>
    </xf>
    <xf numFmtId="4" fontId="97" fillId="0" borderId="0" xfId="0" applyNumberFormat="1" applyFont="1" applyAlignment="1">
      <alignment/>
    </xf>
    <xf numFmtId="0" fontId="78" fillId="0" borderId="0" xfId="0" applyFont="1" applyAlignment="1">
      <alignment wrapText="1"/>
    </xf>
    <xf numFmtId="1" fontId="14" fillId="0" borderId="0" xfId="0" applyNumberFormat="1" applyFont="1" applyFill="1" applyBorder="1" applyAlignment="1">
      <alignment horizontal="center" vertical="top"/>
    </xf>
    <xf numFmtId="1" fontId="14" fillId="0" borderId="0" xfId="0" applyNumberFormat="1" applyFont="1" applyFill="1" applyBorder="1" applyAlignment="1">
      <alignment/>
    </xf>
    <xf numFmtId="1" fontId="20" fillId="0" borderId="28" xfId="0" applyNumberFormat="1" applyFont="1" applyFill="1" applyBorder="1" applyAlignment="1">
      <alignment vertical="center" wrapText="1"/>
    </xf>
    <xf numFmtId="4" fontId="14" fillId="0" borderId="0" xfId="0" applyNumberFormat="1" applyFont="1" applyFill="1" applyBorder="1" applyAlignment="1">
      <alignment/>
    </xf>
    <xf numFmtId="4" fontId="14" fillId="0" borderId="0" xfId="0" applyNumberFormat="1" applyFont="1" applyFill="1" applyBorder="1" applyAlignment="1">
      <alignment horizontal="center"/>
    </xf>
    <xf numFmtId="0" fontId="14" fillId="0" borderId="0" xfId="0" applyFont="1" applyFill="1" applyBorder="1" applyAlignment="1">
      <alignment/>
    </xf>
    <xf numFmtId="1" fontId="20" fillId="0" borderId="0" xfId="0" applyNumberFormat="1" applyFont="1" applyFill="1" applyBorder="1" applyAlignment="1">
      <alignment wrapText="1"/>
    </xf>
    <xf numFmtId="1" fontId="14" fillId="0" borderId="0" xfId="0" applyNumberFormat="1" applyFont="1" applyFill="1" applyBorder="1" applyAlignment="1">
      <alignment wrapText="1"/>
    </xf>
    <xf numFmtId="0" fontId="14" fillId="0" borderId="0" xfId="0" applyFont="1" applyFill="1" applyAlignment="1">
      <alignment/>
    </xf>
    <xf numFmtId="1" fontId="20" fillId="0" borderId="24" xfId="0" applyNumberFormat="1" applyFont="1" applyFill="1" applyBorder="1" applyAlignment="1">
      <alignment horizontal="center" vertical="top"/>
    </xf>
    <xf numFmtId="1" fontId="20" fillId="0" borderId="24" xfId="0" applyNumberFormat="1" applyFont="1" applyFill="1" applyBorder="1" applyAlignment="1">
      <alignment/>
    </xf>
    <xf numFmtId="1" fontId="20" fillId="0" borderId="24" xfId="0" applyNumberFormat="1" applyFont="1" applyFill="1" applyBorder="1" applyAlignment="1">
      <alignment wrapText="1"/>
    </xf>
    <xf numFmtId="4" fontId="20" fillId="0" borderId="24" xfId="0" applyNumberFormat="1" applyFont="1" applyFill="1" applyBorder="1" applyAlignment="1">
      <alignment/>
    </xf>
    <xf numFmtId="4" fontId="20" fillId="0" borderId="24" xfId="0" applyNumberFormat="1" applyFont="1" applyFill="1" applyBorder="1" applyAlignment="1">
      <alignment horizontal="center"/>
    </xf>
    <xf numFmtId="1" fontId="20" fillId="0" borderId="0" xfId="0" applyNumberFormat="1" applyFont="1" applyFill="1" applyBorder="1" applyAlignment="1">
      <alignment horizontal="center" vertical="top"/>
    </xf>
    <xf numFmtId="1" fontId="20" fillId="0" borderId="0" xfId="0" applyNumberFormat="1" applyFont="1" applyFill="1" applyBorder="1" applyAlignment="1">
      <alignment/>
    </xf>
    <xf numFmtId="4" fontId="20" fillId="0" borderId="0" xfId="0" applyNumberFormat="1" applyFont="1" applyFill="1" applyBorder="1" applyAlignment="1">
      <alignment/>
    </xf>
    <xf numFmtId="4" fontId="20" fillId="0" borderId="0" xfId="0" applyNumberFormat="1" applyFont="1" applyFill="1" applyBorder="1" applyAlignment="1">
      <alignment horizontal="center"/>
    </xf>
    <xf numFmtId="1" fontId="20" fillId="0" borderId="28" xfId="0" applyNumberFormat="1" applyFont="1" applyFill="1" applyBorder="1" applyAlignment="1">
      <alignment wrapText="1"/>
    </xf>
    <xf numFmtId="4" fontId="14" fillId="0" borderId="0" xfId="0" applyNumberFormat="1" applyFont="1" applyFill="1" applyAlignment="1">
      <alignment/>
    </xf>
    <xf numFmtId="0" fontId="48" fillId="0" borderId="0" xfId="0" applyFont="1" applyFill="1" applyBorder="1" applyAlignment="1">
      <alignment horizontal="center"/>
    </xf>
    <xf numFmtId="0" fontId="49" fillId="0" borderId="0" xfId="0" applyFont="1" applyFill="1" applyBorder="1" applyAlignment="1">
      <alignment vertical="top" wrapText="1"/>
    </xf>
    <xf numFmtId="0" fontId="14" fillId="0" borderId="0" xfId="47" applyFont="1" applyFill="1" applyBorder="1" applyAlignment="1">
      <alignment vertical="top" wrapText="1"/>
      <protection/>
    </xf>
    <xf numFmtId="0" fontId="14" fillId="0" borderId="0" xfId="47" applyFont="1" applyFill="1" applyBorder="1" applyAlignment="1">
      <alignment horizontal="left" wrapText="1"/>
      <protection/>
    </xf>
    <xf numFmtId="3" fontId="14" fillId="0" borderId="0" xfId="0" applyNumberFormat="1" applyFont="1" applyFill="1" applyBorder="1" applyAlignment="1">
      <alignment/>
    </xf>
    <xf numFmtId="0" fontId="14" fillId="0" borderId="0" xfId="0" applyFont="1" applyFill="1" applyBorder="1" applyAlignment="1">
      <alignment horizontal="left" vertical="top" wrapText="1"/>
    </xf>
    <xf numFmtId="1" fontId="14" fillId="0" borderId="0" xfId="0" applyNumberFormat="1" applyFont="1" applyFill="1" applyBorder="1" applyAlignment="1">
      <alignment vertical="top" wrapText="1"/>
    </xf>
    <xf numFmtId="1" fontId="14" fillId="0" borderId="24" xfId="0" applyNumberFormat="1" applyFont="1" applyFill="1" applyBorder="1" applyAlignment="1">
      <alignment horizontal="center" vertical="top"/>
    </xf>
    <xf numFmtId="0" fontId="20" fillId="0" borderId="24" xfId="47" applyFont="1" applyFill="1" applyBorder="1" applyAlignment="1">
      <alignment horizontal="left" wrapText="1"/>
      <protection/>
    </xf>
    <xf numFmtId="0" fontId="20" fillId="0" borderId="24" xfId="47" applyFont="1" applyFill="1" applyBorder="1" applyAlignment="1">
      <alignment vertical="top" wrapText="1"/>
      <protection/>
    </xf>
    <xf numFmtId="0" fontId="20" fillId="0" borderId="0" xfId="0" applyFont="1" applyFill="1" applyBorder="1" applyAlignment="1">
      <alignment/>
    </xf>
    <xf numFmtId="1" fontId="14" fillId="0" borderId="0" xfId="0" applyNumberFormat="1" applyFont="1" applyFill="1" applyAlignment="1">
      <alignment/>
    </xf>
    <xf numFmtId="4" fontId="14" fillId="0" borderId="0" xfId="0" applyNumberFormat="1" applyFont="1" applyFill="1" applyAlignment="1">
      <alignment/>
    </xf>
    <xf numFmtId="4" fontId="14" fillId="0" borderId="0" xfId="0" applyNumberFormat="1" applyFont="1" applyFill="1" applyAlignment="1">
      <alignment horizontal="center"/>
    </xf>
    <xf numFmtId="0" fontId="14" fillId="0" borderId="0" xfId="0" applyFont="1" applyFill="1" applyAlignment="1">
      <alignment wrapText="1"/>
    </xf>
    <xf numFmtId="1" fontId="14" fillId="0" borderId="0" xfId="0" applyNumberFormat="1" applyFont="1" applyFill="1" applyBorder="1" applyAlignment="1">
      <alignment/>
    </xf>
    <xf numFmtId="4" fontId="14" fillId="0" borderId="0" xfId="0" applyNumberFormat="1" applyFont="1" applyFill="1" applyBorder="1" applyAlignment="1">
      <alignment horizontal="right"/>
    </xf>
    <xf numFmtId="1" fontId="14" fillId="0" borderId="0" xfId="0" applyNumberFormat="1" applyFont="1" applyFill="1" applyBorder="1" applyAlignment="1">
      <alignment horizontal="left" vertical="top" wrapText="1"/>
    </xf>
    <xf numFmtId="3" fontId="14" fillId="0" borderId="0" xfId="0" applyNumberFormat="1" applyFont="1" applyFill="1" applyAlignment="1">
      <alignment/>
    </xf>
    <xf numFmtId="1" fontId="14" fillId="0" borderId="0" xfId="0" applyNumberFormat="1" applyFont="1" applyFill="1" applyAlignment="1">
      <alignment/>
    </xf>
    <xf numFmtId="4" fontId="14" fillId="0" borderId="0" xfId="0" applyNumberFormat="1" applyFont="1" applyFill="1" applyAlignment="1">
      <alignment horizontal="right"/>
    </xf>
    <xf numFmtId="1" fontId="42" fillId="0" borderId="0" xfId="0" applyNumberFormat="1" applyFont="1" applyFill="1" applyBorder="1" applyAlignment="1">
      <alignment horizontal="center" vertical="top"/>
    </xf>
    <xf numFmtId="1" fontId="42" fillId="0" borderId="0" xfId="0" applyNumberFormat="1" applyFont="1" applyFill="1" applyBorder="1" applyAlignment="1">
      <alignment/>
    </xf>
    <xf numFmtId="1" fontId="42" fillId="0" borderId="0" xfId="0" applyNumberFormat="1" applyFont="1" applyFill="1" applyBorder="1" applyAlignment="1">
      <alignment wrapText="1"/>
    </xf>
    <xf numFmtId="4" fontId="42" fillId="0" borderId="0" xfId="0" applyNumberFormat="1" applyFont="1" applyFill="1" applyBorder="1" applyAlignment="1">
      <alignment/>
    </xf>
    <xf numFmtId="4" fontId="42" fillId="0" borderId="0" xfId="0" applyNumberFormat="1" applyFont="1" applyFill="1" applyBorder="1" applyAlignment="1">
      <alignment horizontal="center"/>
    </xf>
    <xf numFmtId="1" fontId="20" fillId="0" borderId="17" xfId="0" applyNumberFormat="1" applyFont="1" applyFill="1" applyBorder="1" applyAlignment="1">
      <alignment wrapText="1"/>
    </xf>
    <xf numFmtId="4" fontId="20" fillId="0" borderId="17" xfId="0" applyNumberFormat="1" applyFont="1" applyFill="1" applyBorder="1" applyAlignment="1">
      <alignment/>
    </xf>
    <xf numFmtId="4" fontId="20" fillId="0" borderId="17" xfId="0" applyNumberFormat="1" applyFont="1" applyFill="1" applyBorder="1" applyAlignment="1">
      <alignment horizontal="center"/>
    </xf>
    <xf numFmtId="1" fontId="50" fillId="0" borderId="27" xfId="0" applyNumberFormat="1" applyFont="1" applyFill="1" applyBorder="1" applyAlignment="1">
      <alignment wrapText="1"/>
    </xf>
    <xf numFmtId="4" fontId="20" fillId="0" borderId="27" xfId="0" applyNumberFormat="1" applyFont="1" applyFill="1" applyBorder="1" applyAlignment="1">
      <alignment/>
    </xf>
    <xf numFmtId="4" fontId="20" fillId="0" borderId="27" xfId="0" applyNumberFormat="1" applyFont="1" applyFill="1" applyBorder="1" applyAlignment="1">
      <alignment horizontal="center"/>
    </xf>
    <xf numFmtId="1" fontId="20" fillId="0" borderId="26" xfId="0" applyNumberFormat="1" applyFont="1" applyFill="1" applyBorder="1" applyAlignment="1">
      <alignment wrapText="1"/>
    </xf>
    <xf numFmtId="4" fontId="20" fillId="0" borderId="26" xfId="0" applyNumberFormat="1" applyFont="1" applyFill="1" applyBorder="1" applyAlignment="1">
      <alignment/>
    </xf>
    <xf numFmtId="4" fontId="20" fillId="0" borderId="26" xfId="0" applyNumberFormat="1" applyFont="1" applyFill="1" applyBorder="1" applyAlignment="1">
      <alignment horizontal="center"/>
    </xf>
    <xf numFmtId="1" fontId="48" fillId="0" borderId="26" xfId="0" applyNumberFormat="1" applyFont="1" applyFill="1" applyBorder="1" applyAlignment="1">
      <alignment horizontal="center" vertical="top"/>
    </xf>
    <xf numFmtId="1" fontId="48" fillId="0" borderId="26" xfId="0" applyNumberFormat="1" applyFont="1" applyFill="1" applyBorder="1" applyAlignment="1">
      <alignment horizontal="center"/>
    </xf>
    <xf numFmtId="1" fontId="48" fillId="0" borderId="26" xfId="0" applyNumberFormat="1" applyFont="1" applyFill="1" applyBorder="1" applyAlignment="1">
      <alignment horizontal="center" wrapText="1"/>
    </xf>
    <xf numFmtId="4" fontId="48" fillId="0" borderId="26" xfId="0" applyNumberFormat="1" applyFont="1" applyFill="1" applyBorder="1" applyAlignment="1">
      <alignment horizontal="center"/>
    </xf>
    <xf numFmtId="1" fontId="20" fillId="0" borderId="29" xfId="0" applyNumberFormat="1" applyFont="1" applyFill="1" applyBorder="1" applyAlignment="1">
      <alignment wrapText="1"/>
    </xf>
    <xf numFmtId="0" fontId="4" fillId="0" borderId="0" xfId="0" applyFont="1" applyAlignment="1">
      <alignment horizontal="center"/>
    </xf>
    <xf numFmtId="0" fontId="36" fillId="0" borderId="0" xfId="0" applyFont="1" applyBorder="1" applyAlignment="1">
      <alignment/>
    </xf>
    <xf numFmtId="0" fontId="5" fillId="0" borderId="0" xfId="0" applyFont="1" applyBorder="1" applyAlignment="1">
      <alignment/>
    </xf>
    <xf numFmtId="4" fontId="9" fillId="0" borderId="0" xfId="0" applyNumberFormat="1" applyFont="1" applyBorder="1" applyAlignment="1">
      <alignment horizontal="center"/>
    </xf>
    <xf numFmtId="0" fontId="36" fillId="0" borderId="0" xfId="0" applyFont="1" applyAlignment="1">
      <alignment/>
    </xf>
    <xf numFmtId="0" fontId="51" fillId="0" borderId="0" xfId="0" applyFont="1" applyAlignment="1">
      <alignment horizontal="center"/>
    </xf>
    <xf numFmtId="4" fontId="51" fillId="0" borderId="0" xfId="0" applyNumberFormat="1" applyFont="1" applyAlignment="1">
      <alignment horizontal="center"/>
    </xf>
    <xf numFmtId="4" fontId="9" fillId="0" borderId="0" xfId="0" applyNumberFormat="1" applyFont="1" applyAlignment="1">
      <alignment horizontal="center"/>
    </xf>
    <xf numFmtId="0" fontId="6" fillId="0" borderId="0" xfId="0" applyFont="1" applyFill="1" applyBorder="1" applyAlignment="1">
      <alignment/>
    </xf>
    <xf numFmtId="49" fontId="9" fillId="0" borderId="0" xfId="0" applyNumberFormat="1" applyFont="1" applyFill="1" applyAlignment="1">
      <alignment horizontal="center"/>
    </xf>
    <xf numFmtId="0" fontId="4" fillId="0" borderId="0" xfId="0" applyFont="1" applyAlignment="1">
      <alignment vertical="top" wrapText="1"/>
    </xf>
    <xf numFmtId="0" fontId="4" fillId="0" borderId="0" xfId="0" applyFont="1" applyAlignment="1">
      <alignment vertical="top"/>
    </xf>
    <xf numFmtId="0" fontId="52" fillId="34" borderId="30" xfId="0" applyFont="1" applyFill="1" applyBorder="1" applyAlignment="1">
      <alignment horizontal="center" vertical="top" wrapText="1"/>
    </xf>
    <xf numFmtId="4" fontId="52" fillId="34" borderId="30" xfId="0" applyNumberFormat="1" applyFont="1" applyFill="1" applyBorder="1" applyAlignment="1">
      <alignment horizontal="center" vertical="top"/>
    </xf>
    <xf numFmtId="0" fontId="4" fillId="0" borderId="18" xfId="0" applyFont="1" applyBorder="1" applyAlignment="1">
      <alignment/>
    </xf>
    <xf numFmtId="0" fontId="9" fillId="0" borderId="19" xfId="0" applyFont="1" applyBorder="1" applyAlignment="1">
      <alignment vertical="top"/>
    </xf>
    <xf numFmtId="4" fontId="4" fillId="0" borderId="19" xfId="0" applyNumberFormat="1" applyFont="1" applyBorder="1" applyAlignment="1">
      <alignment horizontal="center"/>
    </xf>
    <xf numFmtId="0" fontId="53" fillId="0" borderId="19" xfId="0" applyFont="1" applyBorder="1" applyAlignment="1">
      <alignment horizontal="left" vertical="top"/>
    </xf>
    <xf numFmtId="0" fontId="4" fillId="0" borderId="12" xfId="0" applyFont="1" applyBorder="1" applyAlignment="1">
      <alignment horizontal="left" vertical="top" wrapText="1"/>
    </xf>
    <xf numFmtId="166" fontId="4" fillId="0" borderId="19" xfId="0" applyNumberFormat="1" applyFont="1" applyBorder="1" applyAlignment="1">
      <alignment horizontal="center"/>
    </xf>
    <xf numFmtId="166" fontId="4" fillId="0" borderId="15" xfId="0" applyNumberFormat="1" applyFont="1" applyBorder="1" applyAlignment="1">
      <alignment horizontal="center"/>
    </xf>
    <xf numFmtId="0" fontId="53" fillId="0" borderId="31" xfId="0" applyFont="1" applyBorder="1" applyAlignment="1">
      <alignment horizontal="left" vertical="top"/>
    </xf>
    <xf numFmtId="0" fontId="4" fillId="0" borderId="19" xfId="0" applyFont="1" applyBorder="1" applyAlignment="1">
      <alignment vertical="top" wrapText="1"/>
    </xf>
    <xf numFmtId="0" fontId="53" fillId="0" borderId="32" xfId="0" applyFont="1" applyBorder="1" applyAlignment="1">
      <alignment horizontal="left" vertical="top"/>
    </xf>
    <xf numFmtId="0" fontId="4" fillId="33" borderId="19" xfId="0" applyFont="1" applyFill="1" applyBorder="1" applyAlignment="1">
      <alignment vertical="top" wrapText="1"/>
    </xf>
    <xf numFmtId="0" fontId="4" fillId="0" borderId="19" xfId="0" applyFont="1" applyFill="1" applyBorder="1" applyAlignment="1">
      <alignment horizontal="center"/>
    </xf>
    <xf numFmtId="0" fontId="28" fillId="0" borderId="19" xfId="0" applyFont="1" applyBorder="1" applyAlignment="1">
      <alignment vertical="top" wrapText="1"/>
    </xf>
    <xf numFmtId="0" fontId="28" fillId="0" borderId="19" xfId="0" applyFont="1" applyBorder="1" applyAlignment="1">
      <alignment horizontal="center"/>
    </xf>
    <xf numFmtId="0" fontId="28" fillId="0" borderId="11" xfId="0" applyFont="1" applyBorder="1" applyAlignment="1">
      <alignment horizontal="center"/>
    </xf>
    <xf numFmtId="0" fontId="53" fillId="0" borderId="0" xfId="0" applyFont="1" applyFill="1" applyBorder="1" applyAlignment="1">
      <alignment horizontal="left" vertical="top"/>
    </xf>
    <xf numFmtId="0" fontId="4" fillId="0" borderId="0" xfId="0" applyFont="1" applyFill="1" applyBorder="1" applyAlignment="1">
      <alignment vertical="top" wrapText="1"/>
    </xf>
    <xf numFmtId="166" fontId="9" fillId="0" borderId="0" xfId="0" applyNumberFormat="1" applyFont="1" applyAlignment="1">
      <alignment horizontal="center"/>
    </xf>
    <xf numFmtId="0" fontId="53" fillId="0" borderId="0" xfId="0" applyFont="1" applyBorder="1" applyAlignment="1">
      <alignment horizontal="left" vertical="top"/>
    </xf>
    <xf numFmtId="0" fontId="9" fillId="0" borderId="19" xfId="0" applyFont="1" applyBorder="1" applyAlignment="1">
      <alignment vertical="top" wrapText="1"/>
    </xf>
    <xf numFmtId="0" fontId="4" fillId="0" borderId="19" xfId="0" applyFont="1" applyBorder="1" applyAlignment="1">
      <alignment horizontal="left" vertical="top" wrapText="1"/>
    </xf>
    <xf numFmtId="0" fontId="4" fillId="0" borderId="15" xfId="0" applyFont="1" applyBorder="1" applyAlignment="1">
      <alignment horizontal="center"/>
    </xf>
    <xf numFmtId="0" fontId="54" fillId="0" borderId="0" xfId="0" applyFont="1" applyAlignment="1">
      <alignment/>
    </xf>
    <xf numFmtId="0" fontId="53" fillId="0" borderId="0" xfId="0" applyFont="1" applyBorder="1" applyAlignment="1">
      <alignment/>
    </xf>
    <xf numFmtId="0" fontId="4" fillId="0" borderId="0" xfId="0" applyFont="1" applyBorder="1" applyAlignment="1">
      <alignment vertical="top" wrapText="1"/>
    </xf>
    <xf numFmtId="0" fontId="53" fillId="0" borderId="0" xfId="0" applyFont="1" applyAlignment="1">
      <alignment horizontal="left" vertical="top"/>
    </xf>
    <xf numFmtId="0" fontId="53" fillId="0" borderId="17" xfId="0" applyFont="1" applyBorder="1" applyAlignment="1">
      <alignment horizontal="left" vertical="top"/>
    </xf>
    <xf numFmtId="166" fontId="9" fillId="0" borderId="19" xfId="0" applyNumberFormat="1" applyFont="1" applyBorder="1" applyAlignment="1">
      <alignment horizontal="center"/>
    </xf>
    <xf numFmtId="166" fontId="4" fillId="0" borderId="33" xfId="0" applyNumberFormat="1" applyFont="1" applyBorder="1" applyAlignment="1">
      <alignment horizontal="center"/>
    </xf>
    <xf numFmtId="166" fontId="9" fillId="0" borderId="0" xfId="0" applyNumberFormat="1" applyFont="1" applyAlignment="1">
      <alignment horizontal="center" vertical="top"/>
    </xf>
    <xf numFmtId="0" fontId="14" fillId="0" borderId="19" xfId="0" applyNumberFormat="1" applyFont="1" applyBorder="1" applyAlignment="1">
      <alignment horizontal="left" vertical="top" wrapText="1"/>
    </xf>
    <xf numFmtId="166" fontId="4" fillId="0" borderId="0" xfId="0" applyNumberFormat="1" applyFont="1" applyAlignment="1">
      <alignment horizontal="center"/>
    </xf>
    <xf numFmtId="0" fontId="53" fillId="0" borderId="0" xfId="0" applyFont="1" applyAlignment="1">
      <alignment/>
    </xf>
    <xf numFmtId="0" fontId="5" fillId="0" borderId="17" xfId="0" applyFont="1" applyBorder="1" applyAlignment="1">
      <alignment vertical="top" wrapText="1"/>
    </xf>
    <xf numFmtId="0" fontId="4" fillId="0" borderId="17" xfId="0" applyFont="1" applyBorder="1" applyAlignment="1">
      <alignment horizontal="center"/>
    </xf>
    <xf numFmtId="166" fontId="4" fillId="0" borderId="17" xfId="0" applyNumberFormat="1" applyFont="1" applyBorder="1" applyAlignment="1">
      <alignment horizontal="center"/>
    </xf>
    <xf numFmtId="166" fontId="9" fillId="0" borderId="17" xfId="0" applyNumberFormat="1" applyFont="1" applyBorder="1" applyAlignment="1">
      <alignment horizontal="center"/>
    </xf>
    <xf numFmtId="0" fontId="6" fillId="0" borderId="0" xfId="0" applyFont="1" applyAlignment="1">
      <alignment vertical="top" wrapText="1"/>
    </xf>
    <xf numFmtId="166" fontId="9" fillId="0" borderId="24" xfId="0" applyNumberFormat="1" applyFont="1" applyBorder="1" applyAlignment="1">
      <alignment horizontal="center"/>
    </xf>
    <xf numFmtId="166" fontId="9" fillId="0" borderId="0" xfId="0" applyNumberFormat="1" applyFont="1" applyBorder="1" applyAlignment="1">
      <alignment horizontal="center"/>
    </xf>
    <xf numFmtId="166" fontId="9" fillId="0" borderId="34" xfId="0" applyNumberFormat="1" applyFont="1" applyBorder="1" applyAlignment="1">
      <alignment horizontal="center"/>
    </xf>
    <xf numFmtId="0" fontId="6" fillId="0" borderId="0" xfId="0" applyFont="1" applyAlignment="1">
      <alignment horizontal="center"/>
    </xf>
    <xf numFmtId="166" fontId="6" fillId="0" borderId="0" xfId="0" applyNumberFormat="1" applyFont="1" applyAlignment="1">
      <alignment horizontal="center"/>
    </xf>
    <xf numFmtId="166" fontId="0" fillId="0" borderId="0" xfId="0" applyNumberFormat="1" applyAlignment="1">
      <alignment/>
    </xf>
    <xf numFmtId="0" fontId="6" fillId="0" borderId="0" xfId="0" applyFont="1" applyAlignment="1">
      <alignment horizontal="left"/>
    </xf>
    <xf numFmtId="166" fontId="9" fillId="0" borderId="0" xfId="0" applyNumberFormat="1" applyFont="1" applyAlignment="1">
      <alignment horizontal="center"/>
    </xf>
    <xf numFmtId="0" fontId="51" fillId="0" borderId="0" xfId="0" applyFont="1" applyAlignment="1">
      <alignment/>
    </xf>
    <xf numFmtId="0" fontId="56" fillId="0" borderId="17" xfId="0" applyFont="1" applyBorder="1" applyAlignment="1">
      <alignment horizontal="center"/>
    </xf>
    <xf numFmtId="166" fontId="56" fillId="0" borderId="17" xfId="0" applyNumberFormat="1" applyFont="1" applyBorder="1" applyAlignment="1">
      <alignment horizontal="center"/>
    </xf>
    <xf numFmtId="166" fontId="56" fillId="0" borderId="0" xfId="0" applyNumberFormat="1" applyFont="1" applyAlignment="1">
      <alignment horizontal="center"/>
    </xf>
    <xf numFmtId="0" fontId="57" fillId="0" borderId="0" xfId="0" applyFont="1" applyAlignment="1">
      <alignment/>
    </xf>
    <xf numFmtId="0" fontId="57" fillId="0" borderId="0" xfId="0" applyFont="1" applyAlignment="1">
      <alignment horizontal="right"/>
    </xf>
    <xf numFmtId="0" fontId="59" fillId="0" borderId="0" xfId="0" applyFont="1" applyAlignment="1">
      <alignment horizontal="center"/>
    </xf>
    <xf numFmtId="166" fontId="57" fillId="0" borderId="35" xfId="0" applyNumberFormat="1" applyFont="1" applyBorder="1" applyAlignment="1">
      <alignment horizontal="right"/>
    </xf>
    <xf numFmtId="0" fontId="57" fillId="0" borderId="36" xfId="0" applyFont="1" applyFill="1" applyBorder="1" applyAlignment="1">
      <alignment/>
    </xf>
    <xf numFmtId="166" fontId="57" fillId="0" borderId="19" xfId="0" applyNumberFormat="1" applyFont="1" applyBorder="1" applyAlignment="1">
      <alignment horizontal="right"/>
    </xf>
    <xf numFmtId="166" fontId="57" fillId="0" borderId="33" xfId="0" applyNumberFormat="1" applyFont="1" applyBorder="1" applyAlignment="1">
      <alignment horizontal="right"/>
    </xf>
    <xf numFmtId="166" fontId="57" fillId="0" borderId="37" xfId="0" applyNumberFormat="1" applyFont="1" applyBorder="1" applyAlignment="1">
      <alignment horizontal="right"/>
    </xf>
    <xf numFmtId="0" fontId="59" fillId="0" borderId="13" xfId="0" applyFont="1" applyFill="1" applyBorder="1" applyAlignment="1">
      <alignment/>
    </xf>
    <xf numFmtId="166" fontId="59" fillId="0" borderId="14" xfId="0" applyNumberFormat="1" applyFont="1" applyFill="1" applyBorder="1" applyAlignment="1">
      <alignment horizontal="right" vertical="center"/>
    </xf>
    <xf numFmtId="166" fontId="59" fillId="0" borderId="22" xfId="0" applyNumberFormat="1" applyFont="1" applyFill="1" applyBorder="1" applyAlignment="1">
      <alignment horizontal="right" vertical="center"/>
    </xf>
    <xf numFmtId="0" fontId="59" fillId="0" borderId="0" xfId="0" applyFont="1" applyFill="1" applyAlignment="1">
      <alignment/>
    </xf>
    <xf numFmtId="166" fontId="59" fillId="0" borderId="0" xfId="0" applyNumberFormat="1" applyFont="1" applyFill="1" applyAlignment="1">
      <alignment/>
    </xf>
    <xf numFmtId="166" fontId="57" fillId="0" borderId="0" xfId="0" applyNumberFormat="1" applyFont="1" applyAlignment="1">
      <alignment horizontal="right" vertical="center"/>
    </xf>
    <xf numFmtId="0" fontId="57" fillId="0" borderId="38" xfId="0" applyFont="1" applyBorder="1" applyAlignment="1">
      <alignment/>
    </xf>
    <xf numFmtId="0" fontId="57" fillId="0" borderId="0" xfId="0" applyFont="1" applyBorder="1" applyAlignment="1">
      <alignment horizontal="right"/>
    </xf>
    <xf numFmtId="0" fontId="57" fillId="0" borderId="39" xfId="0" applyFont="1" applyBorder="1" applyAlignment="1">
      <alignment horizontal="right"/>
    </xf>
    <xf numFmtId="0" fontId="57" fillId="0" borderId="36" xfId="0" applyFont="1" applyBorder="1" applyAlignment="1">
      <alignment/>
    </xf>
    <xf numFmtId="0" fontId="57" fillId="0" borderId="40" xfId="0" applyFont="1" applyFill="1" applyBorder="1" applyAlignment="1">
      <alignment/>
    </xf>
    <xf numFmtId="0" fontId="59" fillId="35" borderId="19" xfId="0" applyFont="1" applyFill="1" applyBorder="1" applyAlignment="1">
      <alignment horizontal="center"/>
    </xf>
    <xf numFmtId="0" fontId="59" fillId="35" borderId="36" xfId="0" applyFont="1" applyFill="1" applyBorder="1" applyAlignment="1">
      <alignment horizontal="center"/>
    </xf>
    <xf numFmtId="0" fontId="59" fillId="35" borderId="35" xfId="0" applyFont="1" applyFill="1" applyBorder="1" applyAlignment="1">
      <alignment horizontal="center"/>
    </xf>
    <xf numFmtId="0" fontId="0" fillId="0" borderId="19" xfId="0" applyBorder="1" applyAlignment="1">
      <alignment vertical="center"/>
    </xf>
    <xf numFmtId="0" fontId="7" fillId="33" borderId="19" xfId="0" applyFont="1" applyFill="1" applyBorder="1" applyAlignment="1">
      <alignment vertical="center" wrapText="1"/>
    </xf>
    <xf numFmtId="0" fontId="7" fillId="33" borderId="19" xfId="0" applyFont="1" applyFill="1" applyBorder="1" applyAlignment="1">
      <alignment horizontal="center" vertical="center"/>
    </xf>
    <xf numFmtId="0" fontId="0" fillId="0" borderId="19" xfId="0" applyBorder="1" applyAlignment="1">
      <alignment/>
    </xf>
    <xf numFmtId="49" fontId="7" fillId="33" borderId="19" xfId="0" applyNumberFormat="1" applyFont="1" applyFill="1" applyBorder="1" applyAlignment="1">
      <alignment/>
    </xf>
    <xf numFmtId="0" fontId="7" fillId="33" borderId="19" xfId="0" applyFont="1" applyFill="1" applyBorder="1" applyAlignment="1">
      <alignment/>
    </xf>
    <xf numFmtId="4" fontId="7" fillId="0" borderId="17" xfId="0" applyNumberFormat="1" applyFont="1" applyBorder="1" applyAlignment="1">
      <alignment/>
    </xf>
    <xf numFmtId="4" fontId="7" fillId="0" borderId="12" xfId="0" applyNumberFormat="1" applyFont="1" applyBorder="1" applyAlignment="1">
      <alignment/>
    </xf>
    <xf numFmtId="169" fontId="8" fillId="0" borderId="17" xfId="0" applyNumberFormat="1" applyFont="1" applyBorder="1" applyAlignment="1">
      <alignment vertical="top"/>
    </xf>
    <xf numFmtId="0" fontId="8" fillId="0" borderId="17" xfId="0" applyFont="1" applyBorder="1" applyAlignment="1">
      <alignment horizontal="justify" wrapText="1"/>
    </xf>
    <xf numFmtId="168" fontId="8" fillId="0" borderId="17" xfId="0" applyNumberFormat="1" applyFont="1" applyBorder="1" applyAlignment="1">
      <alignment/>
    </xf>
    <xf numFmtId="0" fontId="7" fillId="0" borderId="0" xfId="0" applyFont="1" applyBorder="1" applyAlignment="1">
      <alignment/>
    </xf>
    <xf numFmtId="4" fontId="7" fillId="0" borderId="0" xfId="0" applyNumberFormat="1" applyFont="1" applyBorder="1" applyAlignment="1">
      <alignment/>
    </xf>
    <xf numFmtId="0" fontId="0" fillId="0" borderId="0" xfId="0" applyAlignment="1">
      <alignment horizontal="center"/>
    </xf>
    <xf numFmtId="0" fontId="0" fillId="0" borderId="0" xfId="0" applyFont="1" applyAlignment="1">
      <alignment wrapText="1"/>
    </xf>
    <xf numFmtId="0" fontId="46" fillId="0" borderId="0" xfId="0" applyFont="1" applyAlignment="1">
      <alignment wrapText="1"/>
    </xf>
    <xf numFmtId="0" fontId="0" fillId="0" borderId="0" xfId="0" applyAlignment="1">
      <alignment wrapText="1"/>
    </xf>
    <xf numFmtId="0" fontId="0" fillId="0" borderId="0" xfId="0" applyAlignment="1">
      <alignment horizontal="center"/>
    </xf>
    <xf numFmtId="0" fontId="0" fillId="0" borderId="0" xfId="0" applyFont="1" applyAlignment="1">
      <alignment wrapText="1"/>
    </xf>
    <xf numFmtId="0" fontId="0" fillId="0" borderId="0" xfId="0" applyAlignment="1">
      <alignment wrapText="1"/>
    </xf>
    <xf numFmtId="4" fontId="4" fillId="0" borderId="19" xfId="65" applyNumberFormat="1" applyFont="1" applyBorder="1" applyAlignment="1" applyProtection="1">
      <alignment/>
      <protection locked="0"/>
    </xf>
    <xf numFmtId="4" fontId="8" fillId="0" borderId="12" xfId="0" applyNumberFormat="1" applyFont="1" applyBorder="1" applyAlignment="1" applyProtection="1">
      <alignment horizontal="right"/>
      <protection locked="0"/>
    </xf>
    <xf numFmtId="4" fontId="4" fillId="0" borderId="0" xfId="0" applyNumberFormat="1" applyFont="1" applyBorder="1" applyAlignment="1" applyProtection="1">
      <alignment horizontal="right"/>
      <protection locked="0"/>
    </xf>
    <xf numFmtId="4" fontId="8" fillId="0" borderId="12" xfId="0" applyNumberFormat="1" applyFont="1" applyBorder="1" applyAlignment="1" applyProtection="1">
      <alignment/>
      <protection locked="0"/>
    </xf>
    <xf numFmtId="4" fontId="4" fillId="0" borderId="12" xfId="65" applyNumberFormat="1" applyFont="1" applyBorder="1" applyAlignment="1" applyProtection="1">
      <alignment/>
      <protection locked="0"/>
    </xf>
    <xf numFmtId="0" fontId="7" fillId="33" borderId="19" xfId="0" applyFont="1" applyFill="1" applyBorder="1" applyAlignment="1" applyProtection="1">
      <alignment horizontal="center" vertical="center"/>
      <protection locked="0"/>
    </xf>
    <xf numFmtId="4" fontId="4" fillId="0" borderId="19" xfId="65" applyNumberFormat="1" applyFont="1" applyBorder="1" applyAlignment="1" applyProtection="1">
      <alignment vertical="center"/>
      <protection locked="0"/>
    </xf>
    <xf numFmtId="4" fontId="8" fillId="0" borderId="12" xfId="0" applyNumberFormat="1" applyFont="1" applyBorder="1" applyAlignment="1" applyProtection="1">
      <alignment horizontal="right" vertical="center"/>
      <protection locked="0"/>
    </xf>
    <xf numFmtId="4" fontId="8" fillId="0" borderId="17" xfId="0" applyNumberFormat="1" applyFont="1" applyBorder="1" applyAlignment="1" applyProtection="1">
      <alignment vertical="center"/>
      <protection locked="0"/>
    </xf>
    <xf numFmtId="4" fontId="4" fillId="0" borderId="0" xfId="65" applyNumberFormat="1" applyFont="1" applyBorder="1" applyAlignment="1" applyProtection="1">
      <alignment vertical="center"/>
      <protection locked="0"/>
    </xf>
    <xf numFmtId="0" fontId="0" fillId="0" borderId="0" xfId="0" applyAlignment="1" applyProtection="1">
      <alignment vertical="center"/>
      <protection locked="0"/>
    </xf>
    <xf numFmtId="0" fontId="7" fillId="0" borderId="14" xfId="0" applyFont="1" applyBorder="1" applyAlignment="1" applyProtection="1">
      <alignment vertical="center"/>
      <protection locked="0"/>
    </xf>
    <xf numFmtId="0" fontId="0" fillId="0" borderId="0" xfId="0" applyAlignment="1" applyProtection="1">
      <alignment/>
      <protection locked="0"/>
    </xf>
    <xf numFmtId="4" fontId="8" fillId="0" borderId="17" xfId="0" applyNumberFormat="1" applyFont="1" applyBorder="1" applyAlignment="1" applyProtection="1">
      <alignment/>
      <protection locked="0"/>
    </xf>
    <xf numFmtId="0" fontId="7" fillId="33" borderId="19" xfId="0" applyFont="1" applyFill="1" applyBorder="1" applyAlignment="1" applyProtection="1">
      <alignment horizontal="center"/>
      <protection locked="0"/>
    </xf>
    <xf numFmtId="4" fontId="4" fillId="0" borderId="17" xfId="65" applyNumberFormat="1" applyFont="1" applyBorder="1" applyAlignment="1" applyProtection="1">
      <alignment/>
      <protection locked="0"/>
    </xf>
    <xf numFmtId="4" fontId="4" fillId="0" borderId="0" xfId="65" applyNumberFormat="1" applyFont="1" applyBorder="1" applyAlignment="1" applyProtection="1">
      <alignment/>
      <protection locked="0"/>
    </xf>
    <xf numFmtId="0" fontId="7" fillId="0" borderId="14" xfId="0" applyFont="1" applyBorder="1" applyAlignment="1" applyProtection="1">
      <alignment/>
      <protection locked="0"/>
    </xf>
    <xf numFmtId="4" fontId="4" fillId="0" borderId="19" xfId="67" applyNumberFormat="1" applyFont="1" applyBorder="1" applyAlignment="1" applyProtection="1">
      <alignment/>
      <protection locked="0"/>
    </xf>
    <xf numFmtId="4" fontId="4" fillId="0" borderId="12" xfId="67" applyNumberFormat="1" applyFont="1" applyBorder="1" applyAlignment="1" applyProtection="1">
      <alignment/>
      <protection locked="0"/>
    </xf>
    <xf numFmtId="4" fontId="4" fillId="0" borderId="0" xfId="67" applyNumberFormat="1" applyFont="1" applyBorder="1" applyAlignment="1" applyProtection="1">
      <alignment/>
      <protection locked="0"/>
    </xf>
    <xf numFmtId="4" fontId="7" fillId="0" borderId="0" xfId="0" applyNumberFormat="1" applyFont="1" applyAlignment="1" applyProtection="1">
      <alignment/>
      <protection locked="0"/>
    </xf>
    <xf numFmtId="0" fontId="8" fillId="0" borderId="0" xfId="0" applyFont="1" applyAlignment="1" applyProtection="1">
      <alignment/>
      <protection locked="0"/>
    </xf>
    <xf numFmtId="4" fontId="8" fillId="0" borderId="0" xfId="0" applyNumberFormat="1" applyFont="1" applyAlignment="1" applyProtection="1">
      <alignment/>
      <protection locked="0"/>
    </xf>
    <xf numFmtId="4" fontId="7" fillId="0" borderId="0" xfId="0" applyNumberFormat="1" applyFont="1" applyAlignment="1" applyProtection="1">
      <alignment/>
      <protection locked="0"/>
    </xf>
    <xf numFmtId="4" fontId="7" fillId="0" borderId="24" xfId="0" applyNumberFormat="1" applyFont="1" applyBorder="1" applyAlignment="1" applyProtection="1">
      <alignment/>
      <protection locked="0"/>
    </xf>
    <xf numFmtId="0" fontId="7" fillId="0" borderId="0" xfId="0" applyFont="1" applyAlignment="1" applyProtection="1">
      <alignment/>
      <protection locked="0"/>
    </xf>
    <xf numFmtId="4" fontId="7" fillId="0" borderId="26" xfId="0" applyNumberFormat="1" applyFont="1" applyBorder="1" applyAlignment="1" applyProtection="1">
      <alignment/>
      <protection locked="0"/>
    </xf>
    <xf numFmtId="4" fontId="7" fillId="0" borderId="17" xfId="0" applyNumberFormat="1" applyFont="1" applyBorder="1" applyAlignment="1" applyProtection="1">
      <alignment/>
      <protection locked="0"/>
    </xf>
    <xf numFmtId="4" fontId="7" fillId="0" borderId="12" xfId="0" applyNumberFormat="1" applyFont="1" applyBorder="1" applyAlignment="1" applyProtection="1">
      <alignment/>
      <protection locked="0"/>
    </xf>
    <xf numFmtId="4" fontId="7" fillId="0" borderId="0" xfId="0" applyNumberFormat="1" applyFont="1" applyBorder="1" applyAlignment="1" applyProtection="1">
      <alignment/>
      <protection locked="0"/>
    </xf>
    <xf numFmtId="0" fontId="25" fillId="1" borderId="0" xfId="43" applyFont="1" applyFill="1" applyAlignment="1" applyProtection="1">
      <alignment horizontal="center" vertical="top"/>
      <protection/>
    </xf>
    <xf numFmtId="0" fontId="24" fillId="0" borderId="0" xfId="43" applyFont="1" applyAlignment="1" applyProtection="1">
      <alignment vertical="top" wrapText="1"/>
      <protection/>
    </xf>
    <xf numFmtId="0" fontId="26" fillId="0" borderId="0" xfId="43" applyFont="1" applyAlignment="1" applyProtection="1">
      <alignment horizontal="right"/>
      <protection/>
    </xf>
    <xf numFmtId="4" fontId="26" fillId="0" borderId="0" xfId="43" applyNumberFormat="1" applyFont="1" applyAlignment="1" applyProtection="1">
      <alignment horizontal="right"/>
      <protection/>
    </xf>
    <xf numFmtId="49" fontId="13" fillId="1" borderId="0" xfId="0" applyNumberFormat="1" applyFont="1" applyFill="1" applyBorder="1" applyAlignment="1" applyProtection="1">
      <alignment horizontal="left" vertical="top" wrapText="1"/>
      <protection/>
    </xf>
    <xf numFmtId="4" fontId="15" fillId="0" borderId="0" xfId="43" applyNumberFormat="1" applyFont="1" applyAlignment="1" applyProtection="1">
      <alignment horizontal="right" vertical="top"/>
      <protection/>
    </xf>
    <xf numFmtId="1" fontId="13" fillId="1" borderId="41" xfId="0" applyNumberFormat="1" applyFont="1" applyFill="1" applyBorder="1" applyAlignment="1" applyProtection="1">
      <alignment horizontal="center" vertical="center"/>
      <protection/>
    </xf>
    <xf numFmtId="0" fontId="13" fillId="1" borderId="41" xfId="0" applyFont="1" applyFill="1" applyBorder="1" applyAlignment="1" applyProtection="1">
      <alignment horizontal="justify" vertical="center" wrapText="1"/>
      <protection/>
    </xf>
    <xf numFmtId="0" fontId="13" fillId="1" borderId="41" xfId="0" applyFont="1" applyFill="1" applyBorder="1" applyAlignment="1" applyProtection="1">
      <alignment horizontal="right" vertical="center" wrapText="1"/>
      <protection/>
    </xf>
    <xf numFmtId="4" fontId="13" fillId="1" borderId="41" xfId="0" applyNumberFormat="1" applyFont="1" applyFill="1" applyBorder="1" applyAlignment="1" applyProtection="1">
      <alignment horizontal="right" vertical="center" wrapText="1"/>
      <protection/>
    </xf>
    <xf numFmtId="4" fontId="13" fillId="1" borderId="41" xfId="0" applyNumberFormat="1" applyFont="1" applyFill="1" applyBorder="1" applyAlignment="1" applyProtection="1">
      <alignment horizontal="center" vertical="center" wrapText="1"/>
      <protection/>
    </xf>
    <xf numFmtId="49" fontId="13" fillId="1" borderId="0" xfId="0" applyNumberFormat="1" applyFont="1" applyFill="1" applyBorder="1" applyAlignment="1" applyProtection="1">
      <alignment horizontal="left" vertical="top" wrapText="1"/>
      <protection/>
    </xf>
    <xf numFmtId="0" fontId="13" fillId="1" borderId="0" xfId="43" applyFont="1" applyFill="1" applyBorder="1" applyAlignment="1" applyProtection="1">
      <alignment horizontal="left" vertical="top" wrapText="1"/>
      <protection/>
    </xf>
    <xf numFmtId="0" fontId="14" fillId="0" borderId="0" xfId="43" applyNumberFormat="1" applyFont="1" applyFill="1" applyAlignment="1" applyProtection="1">
      <alignment horizontal="justify" vertical="top" wrapText="1"/>
      <protection/>
    </xf>
    <xf numFmtId="0" fontId="15" fillId="0" borderId="0" xfId="43" applyFont="1" applyAlignment="1" applyProtection="1">
      <alignment horizontal="right"/>
      <protection/>
    </xf>
    <xf numFmtId="4" fontId="15" fillId="0" borderId="0" xfId="43" applyNumberFormat="1" applyFont="1" applyAlignment="1" applyProtection="1">
      <alignment horizontal="right"/>
      <protection/>
    </xf>
    <xf numFmtId="0" fontId="14" fillId="0" borderId="0" xfId="0" applyFont="1" applyAlignment="1" applyProtection="1">
      <alignment horizontal="justify" vertical="top"/>
      <protection/>
    </xf>
    <xf numFmtId="1" fontId="13" fillId="1" borderId="0" xfId="43" applyNumberFormat="1" applyFont="1" applyFill="1" applyAlignment="1" applyProtection="1">
      <alignment horizontal="left" vertical="top" wrapText="1"/>
      <protection/>
    </xf>
    <xf numFmtId="0" fontId="14" fillId="0" borderId="0" xfId="44" applyNumberFormat="1" applyFont="1" applyAlignment="1" applyProtection="1">
      <alignment horizontal="justify" vertical="top" wrapText="1"/>
      <protection/>
    </xf>
    <xf numFmtId="0" fontId="13" fillId="1" borderId="0" xfId="43" applyFont="1" applyFill="1" applyAlignment="1" applyProtection="1">
      <alignment horizontal="left" vertical="top" wrapText="1"/>
      <protection/>
    </xf>
    <xf numFmtId="0" fontId="14" fillId="0" borderId="0" xfId="43" applyFont="1" applyAlignment="1" applyProtection="1">
      <alignment horizontal="justify" vertical="top"/>
      <protection/>
    </xf>
    <xf numFmtId="0" fontId="18" fillId="0" borderId="0" xfId="44" applyNumberFormat="1" applyFont="1" applyAlignment="1" applyProtection="1">
      <alignment horizontal="justify" vertical="top" wrapText="1"/>
      <protection/>
    </xf>
    <xf numFmtId="1" fontId="13" fillId="1" borderId="34" xfId="43" applyNumberFormat="1" applyFont="1" applyFill="1" applyBorder="1" applyAlignment="1" applyProtection="1">
      <alignment horizontal="left" vertical="top" wrapText="1"/>
      <protection/>
    </xf>
    <xf numFmtId="0" fontId="14" fillId="0" borderId="34" xfId="44" applyNumberFormat="1" applyFont="1" applyBorder="1" applyAlignment="1" applyProtection="1">
      <alignment horizontal="justify" vertical="top" wrapText="1"/>
      <protection/>
    </xf>
    <xf numFmtId="1" fontId="13" fillId="1" borderId="0" xfId="43" applyNumberFormat="1" applyFont="1" applyFill="1" applyBorder="1" applyAlignment="1" applyProtection="1">
      <alignment horizontal="left" vertical="top" wrapText="1"/>
      <protection/>
    </xf>
    <xf numFmtId="0" fontId="20" fillId="0" borderId="0" xfId="44" applyNumberFormat="1" applyFont="1" applyBorder="1" applyAlignment="1" applyProtection="1">
      <alignment horizontal="justify" vertical="top" wrapText="1"/>
      <protection/>
    </xf>
    <xf numFmtId="0" fontId="14" fillId="0" borderId="0" xfId="44" applyNumberFormat="1" applyFont="1" applyBorder="1" applyAlignment="1" applyProtection="1">
      <alignment horizontal="justify" vertical="top" wrapText="1"/>
      <protection/>
    </xf>
    <xf numFmtId="0" fontId="21" fillId="1" borderId="0" xfId="43" applyFont="1" applyFill="1" applyAlignment="1" applyProtection="1">
      <alignment horizontal="center" vertical="top"/>
      <protection/>
    </xf>
    <xf numFmtId="0" fontId="14" fillId="0" borderId="0" xfId="43" applyFont="1" applyAlignment="1" applyProtection="1">
      <alignment horizontal="justify" vertical="top" wrapText="1"/>
      <protection/>
    </xf>
    <xf numFmtId="49" fontId="13" fillId="0" borderId="0" xfId="0" applyNumberFormat="1" applyFont="1" applyAlignment="1" applyProtection="1">
      <alignment horizontal="justify" wrapText="1"/>
      <protection/>
    </xf>
    <xf numFmtId="0" fontId="14" fillId="0" borderId="0" xfId="0" applyFont="1" applyAlignment="1" applyProtection="1">
      <alignment horizontal="justify"/>
      <protection/>
    </xf>
    <xf numFmtId="164" fontId="13" fillId="1" borderId="0" xfId="43" applyNumberFormat="1" applyFont="1" applyFill="1" applyBorder="1" applyAlignment="1" applyProtection="1">
      <alignment horizontal="left" vertical="top" wrapText="1"/>
      <protection/>
    </xf>
    <xf numFmtId="164" fontId="13" fillId="1" borderId="17" xfId="43" applyNumberFormat="1" applyFont="1" applyFill="1" applyBorder="1" applyAlignment="1" applyProtection="1">
      <alignment horizontal="left" vertical="top" wrapText="1"/>
      <protection/>
    </xf>
    <xf numFmtId="0" fontId="14" fillId="0" borderId="17" xfId="0" applyFont="1" applyBorder="1" applyAlignment="1" applyProtection="1">
      <alignment horizontal="justify"/>
      <protection/>
    </xf>
    <xf numFmtId="0" fontId="15" fillId="0" borderId="17" xfId="43" applyFont="1" applyBorder="1" applyAlignment="1" applyProtection="1">
      <alignment horizontal="right"/>
      <protection/>
    </xf>
    <xf numFmtId="4" fontId="15" fillId="0" borderId="17" xfId="43" applyNumberFormat="1" applyFont="1" applyBorder="1" applyAlignment="1" applyProtection="1">
      <alignment horizontal="right"/>
      <protection/>
    </xf>
    <xf numFmtId="164" fontId="21" fillId="1" borderId="0" xfId="43" applyNumberFormat="1" applyFont="1" applyFill="1" applyBorder="1" applyAlignment="1" applyProtection="1">
      <alignment horizontal="left" vertical="top" wrapText="1"/>
      <protection/>
    </xf>
    <xf numFmtId="0" fontId="14" fillId="0" borderId="0" xfId="43" applyNumberFormat="1" applyFont="1" applyFill="1" applyAlignment="1" applyProtection="1">
      <alignment horizontal="justify" wrapText="1"/>
      <protection/>
    </xf>
    <xf numFmtId="0" fontId="13" fillId="1" borderId="0" xfId="43" applyFont="1" applyFill="1" applyAlignment="1" applyProtection="1">
      <alignment horizontal="left" vertical="top" wrapText="1"/>
      <protection/>
    </xf>
    <xf numFmtId="0" fontId="20" fillId="0" borderId="0" xfId="43" applyFont="1" applyAlignment="1" applyProtection="1">
      <alignment horizontal="justify"/>
      <protection/>
    </xf>
    <xf numFmtId="1" fontId="13" fillId="0" borderId="41" xfId="0" applyNumberFormat="1" applyFont="1" applyFill="1" applyBorder="1" applyAlignment="1" applyProtection="1">
      <alignment horizontal="center" vertical="center"/>
      <protection/>
    </xf>
    <xf numFmtId="0" fontId="13" fillId="0" borderId="41" xfId="0" applyFont="1" applyFill="1" applyBorder="1" applyAlignment="1" applyProtection="1">
      <alignment horizontal="justify" vertical="center" wrapText="1"/>
      <protection/>
    </xf>
    <xf numFmtId="0" fontId="13" fillId="0" borderId="41" xfId="0" applyFont="1" applyFill="1" applyBorder="1" applyAlignment="1" applyProtection="1">
      <alignment horizontal="right" vertical="center" wrapText="1"/>
      <protection/>
    </xf>
    <xf numFmtId="4" fontId="13" fillId="0" borderId="41" xfId="0" applyNumberFormat="1" applyFont="1" applyFill="1" applyBorder="1" applyAlignment="1" applyProtection="1">
      <alignment horizontal="right" vertical="center" wrapText="1"/>
      <protection/>
    </xf>
    <xf numFmtId="2" fontId="13" fillId="1" borderId="0" xfId="0" applyNumberFormat="1" applyFont="1" applyFill="1" applyBorder="1" applyAlignment="1" applyProtection="1">
      <alignment horizontal="left" vertical="justify" wrapText="1"/>
      <protection/>
    </xf>
    <xf numFmtId="170" fontId="15" fillId="0" borderId="0" xfId="43" applyNumberFormat="1" applyFont="1" applyAlignment="1" applyProtection="1">
      <alignment horizontal="right"/>
      <protection/>
    </xf>
    <xf numFmtId="1" fontId="13" fillId="1" borderId="0" xfId="0" applyNumberFormat="1" applyFont="1" applyFill="1" applyBorder="1" applyAlignment="1" applyProtection="1">
      <alignment horizontal="left" vertical="top" wrapText="1"/>
      <protection/>
    </xf>
    <xf numFmtId="0" fontId="14" fillId="0" borderId="0" xfId="43" applyFont="1" applyAlignment="1" applyProtection="1">
      <alignment horizontal="right"/>
      <protection/>
    </xf>
    <xf numFmtId="170" fontId="14" fillId="0" borderId="0" xfId="43" applyNumberFormat="1" applyFont="1" applyAlignment="1" applyProtection="1">
      <alignment horizontal="right"/>
      <protection/>
    </xf>
    <xf numFmtId="1" fontId="13" fillId="1" borderId="0" xfId="43" applyNumberFormat="1" applyFont="1" applyFill="1" applyAlignment="1" applyProtection="1">
      <alignment horizontal="left" vertical="top"/>
      <protection/>
    </xf>
    <xf numFmtId="1" fontId="13" fillId="1" borderId="34" xfId="43" applyNumberFormat="1" applyFont="1" applyFill="1" applyBorder="1" applyAlignment="1" applyProtection="1">
      <alignment horizontal="left" vertical="top"/>
      <protection/>
    </xf>
    <xf numFmtId="0" fontId="14" fillId="0" borderId="34" xfId="0" applyFont="1" applyBorder="1" applyAlignment="1" applyProtection="1">
      <alignment horizontal="justify" vertical="top"/>
      <protection/>
    </xf>
    <xf numFmtId="0" fontId="14" fillId="0" borderId="34" xfId="43" applyFont="1" applyBorder="1" applyAlignment="1" applyProtection="1">
      <alignment horizontal="right"/>
      <protection/>
    </xf>
    <xf numFmtId="170" fontId="14" fillId="0" borderId="34" xfId="43" applyNumberFormat="1" applyFont="1" applyBorder="1" applyAlignment="1" applyProtection="1">
      <alignment horizontal="right"/>
      <protection/>
    </xf>
    <xf numFmtId="4" fontId="15" fillId="0" borderId="34" xfId="43" applyNumberFormat="1" applyFont="1" applyBorder="1" applyAlignment="1" applyProtection="1">
      <alignment horizontal="right"/>
      <protection/>
    </xf>
    <xf numFmtId="0" fontId="20" fillId="0" borderId="0" xfId="43" applyFont="1" applyAlignment="1" applyProtection="1">
      <alignment horizontal="justify" vertical="top" wrapText="1"/>
      <protection/>
    </xf>
    <xf numFmtId="0" fontId="15" fillId="0" borderId="0" xfId="43" applyFont="1" applyAlignment="1" applyProtection="1">
      <alignment vertical="top" wrapText="1"/>
      <protection/>
    </xf>
    <xf numFmtId="0" fontId="14" fillId="1" borderId="0" xfId="43" applyFont="1" applyFill="1" applyAlignment="1" applyProtection="1">
      <alignment horizontal="center" vertical="top"/>
      <protection/>
    </xf>
    <xf numFmtId="0" fontId="20" fillId="0" borderId="0" xfId="43" applyFont="1" applyAlignment="1" applyProtection="1">
      <alignment vertical="top" wrapText="1"/>
      <protection/>
    </xf>
    <xf numFmtId="4" fontId="14" fillId="0" borderId="0" xfId="43" applyNumberFormat="1" applyFont="1" applyAlignment="1" applyProtection="1">
      <alignment horizontal="right"/>
      <protection/>
    </xf>
    <xf numFmtId="0" fontId="14" fillId="0" borderId="0" xfId="43" applyFont="1" applyAlignment="1" applyProtection="1">
      <alignment vertical="top" wrapText="1"/>
      <protection/>
    </xf>
    <xf numFmtId="49" fontId="22" fillId="1" borderId="0" xfId="0" applyNumberFormat="1" applyFont="1" applyFill="1" applyBorder="1" applyAlignment="1" applyProtection="1">
      <alignment horizontal="left" vertical="top" wrapText="1"/>
      <protection/>
    </xf>
    <xf numFmtId="49" fontId="22" fillId="0" borderId="0" xfId="0" applyNumberFormat="1" applyFont="1" applyAlignment="1" applyProtection="1">
      <alignment horizontal="justify" wrapText="1"/>
      <protection/>
    </xf>
    <xf numFmtId="4" fontId="23" fillId="0" borderId="0" xfId="43" applyNumberFormat="1" applyFont="1" applyAlignment="1" applyProtection="1">
      <alignment horizontal="right"/>
      <protection/>
    </xf>
    <xf numFmtId="4" fontId="23" fillId="0" borderId="0" xfId="43" applyNumberFormat="1" applyFont="1" applyAlignment="1" applyProtection="1">
      <alignment horizontal="right" vertical="center"/>
      <protection/>
    </xf>
    <xf numFmtId="2" fontId="22" fillId="1" borderId="0" xfId="0" applyNumberFormat="1" applyFont="1" applyFill="1" applyBorder="1" applyAlignment="1" applyProtection="1">
      <alignment horizontal="left" vertical="justify" wrapText="1"/>
      <protection/>
    </xf>
    <xf numFmtId="0" fontId="23" fillId="1" borderId="0" xfId="43" applyFont="1" applyFill="1" applyAlignment="1" applyProtection="1">
      <alignment horizontal="center" vertical="top"/>
      <protection/>
    </xf>
    <xf numFmtId="0" fontId="22" fillId="0" borderId="17" xfId="43" applyFont="1" applyBorder="1" applyAlignment="1" applyProtection="1">
      <alignment vertical="top" wrapText="1"/>
      <protection/>
    </xf>
    <xf numFmtId="0" fontId="23" fillId="0" borderId="17" xfId="43" applyFont="1" applyBorder="1" applyAlignment="1" applyProtection="1">
      <alignment horizontal="right"/>
      <protection/>
    </xf>
    <xf numFmtId="170" fontId="23" fillId="0" borderId="17" xfId="43" applyNumberFormat="1" applyFont="1" applyBorder="1" applyAlignment="1" applyProtection="1">
      <alignment horizontal="right"/>
      <protection/>
    </xf>
    <xf numFmtId="4" fontId="23" fillId="0" borderId="17" xfId="43" applyNumberFormat="1" applyFont="1" applyBorder="1" applyAlignment="1" applyProtection="1">
      <alignment horizontal="right"/>
      <protection/>
    </xf>
    <xf numFmtId="4" fontId="23" fillId="0" borderId="17" xfId="43" applyNumberFormat="1" applyFont="1" applyBorder="1" applyAlignment="1" applyProtection="1">
      <alignment horizontal="right" vertical="center"/>
      <protection/>
    </xf>
    <xf numFmtId="0" fontId="23" fillId="0" borderId="0" xfId="43" applyFont="1" applyAlignment="1" applyProtection="1">
      <alignment vertical="top" wrapText="1"/>
      <protection/>
    </xf>
    <xf numFmtId="0" fontId="23" fillId="0" borderId="0" xfId="43" applyFont="1" applyAlignment="1" applyProtection="1">
      <alignment horizontal="right"/>
      <protection/>
    </xf>
    <xf numFmtId="170" fontId="23" fillId="0" borderId="0" xfId="43" applyNumberFormat="1" applyFont="1" applyAlignment="1" applyProtection="1">
      <alignment horizontal="right"/>
      <protection/>
    </xf>
    <xf numFmtId="0" fontId="23" fillId="0" borderId="17" xfId="43" applyFont="1" applyBorder="1" applyAlignment="1" applyProtection="1">
      <alignment vertical="top" wrapText="1"/>
      <protection/>
    </xf>
    <xf numFmtId="4" fontId="24" fillId="0" borderId="0" xfId="43" applyNumberFormat="1" applyFont="1" applyAlignment="1" applyProtection="1">
      <alignment horizontal="right" vertical="center"/>
      <protection/>
    </xf>
    <xf numFmtId="0" fontId="26" fillId="0" borderId="0" xfId="43" applyFont="1" applyAlignment="1" applyProtection="1">
      <alignment vertical="top" wrapText="1"/>
      <protection/>
    </xf>
    <xf numFmtId="170" fontId="26" fillId="0" borderId="0" xfId="43" applyNumberFormat="1" applyFont="1" applyAlignment="1" applyProtection="1">
      <alignment horizontal="right"/>
      <protection/>
    </xf>
    <xf numFmtId="4" fontId="13" fillId="1" borderId="41" xfId="0" applyNumberFormat="1" applyFont="1" applyFill="1" applyBorder="1" applyAlignment="1" applyProtection="1">
      <alignment horizontal="center" vertical="center" wrapText="1"/>
      <protection locked="0"/>
    </xf>
    <xf numFmtId="4" fontId="15" fillId="0" borderId="0" xfId="43" applyNumberFormat="1" applyFont="1" applyAlignment="1" applyProtection="1">
      <alignment horizontal="right"/>
      <protection locked="0"/>
    </xf>
    <xf numFmtId="4" fontId="15" fillId="0" borderId="17" xfId="43" applyNumberFormat="1" applyFont="1" applyBorder="1" applyAlignment="1" applyProtection="1">
      <alignment horizontal="right"/>
      <protection locked="0"/>
    </xf>
    <xf numFmtId="4" fontId="13" fillId="0" borderId="41" xfId="0" applyNumberFormat="1" applyFont="1" applyFill="1" applyBorder="1" applyAlignment="1" applyProtection="1">
      <alignment horizontal="center" vertical="center" wrapText="1"/>
      <protection locked="0"/>
    </xf>
    <xf numFmtId="4" fontId="15" fillId="0" borderId="34" xfId="43" applyNumberFormat="1" applyFont="1" applyBorder="1" applyAlignment="1" applyProtection="1">
      <alignment horizontal="right"/>
      <protection locked="0"/>
    </xf>
    <xf numFmtId="0" fontId="25" fillId="1" borderId="0" xfId="43" applyFont="1" applyFill="1" applyAlignment="1" applyProtection="1">
      <alignment horizontal="center" vertical="center"/>
      <protection/>
    </xf>
    <xf numFmtId="0" fontId="24" fillId="0" borderId="0" xfId="43" applyFont="1" applyAlignment="1" applyProtection="1">
      <alignment vertical="center" wrapText="1"/>
      <protection/>
    </xf>
    <xf numFmtId="0" fontId="26" fillId="0" borderId="0" xfId="43" applyFont="1" applyAlignment="1" applyProtection="1">
      <alignment horizontal="right" vertical="center"/>
      <protection/>
    </xf>
    <xf numFmtId="4" fontId="26" fillId="0" borderId="0" xfId="43" applyNumberFormat="1" applyFont="1" applyAlignment="1" applyProtection="1">
      <alignment horizontal="right" vertical="center"/>
      <protection/>
    </xf>
    <xf numFmtId="0" fontId="26" fillId="0" borderId="0" xfId="43" applyFont="1" applyAlignment="1" applyProtection="1">
      <alignment vertical="center" wrapText="1"/>
      <protection/>
    </xf>
    <xf numFmtId="0" fontId="13" fillId="1" borderId="41" xfId="0" applyFont="1" applyFill="1" applyBorder="1" applyAlignment="1" applyProtection="1">
      <alignment horizontal="center" vertical="center" wrapText="1"/>
      <protection/>
    </xf>
    <xf numFmtId="4" fontId="13" fillId="1" borderId="41" xfId="0" applyNumberFormat="1" applyFont="1" applyFill="1" applyBorder="1" applyAlignment="1" applyProtection="1">
      <alignment horizontal="right" vertical="center"/>
      <protection/>
    </xf>
    <xf numFmtId="0" fontId="16" fillId="0" borderId="0" xfId="42" applyFont="1" applyBorder="1" applyAlignment="1" applyProtection="1">
      <alignment vertical="center"/>
      <protection/>
    </xf>
    <xf numFmtId="0" fontId="13" fillId="1" borderId="0" xfId="0" applyFont="1" applyFill="1" applyBorder="1" applyAlignment="1" applyProtection="1">
      <alignment horizontal="justify" vertical="center" wrapText="1"/>
      <protection/>
    </xf>
    <xf numFmtId="0" fontId="16" fillId="0" borderId="0" xfId="42" applyFont="1" applyBorder="1" applyAlignment="1" applyProtection="1">
      <alignment horizontal="right" vertical="center"/>
      <protection/>
    </xf>
    <xf numFmtId="1" fontId="4" fillId="0" borderId="0" xfId="42" applyNumberFormat="1" applyFont="1" applyAlignment="1" applyProtection="1">
      <alignment horizontal="right" vertical="center"/>
      <protection/>
    </xf>
    <xf numFmtId="4" fontId="4" fillId="0" borderId="0" xfId="42" applyNumberFormat="1" applyFont="1" applyAlignment="1" applyProtection="1">
      <alignment horizontal="right" vertical="center"/>
      <protection/>
    </xf>
    <xf numFmtId="0" fontId="15" fillId="0" borderId="0" xfId="43" applyFont="1" applyAlignment="1" applyProtection="1">
      <alignment vertical="center"/>
      <protection/>
    </xf>
    <xf numFmtId="0" fontId="15" fillId="0" borderId="0" xfId="43" applyFont="1" applyAlignment="1" applyProtection="1">
      <alignment horizontal="right" vertical="center"/>
      <protection/>
    </xf>
    <xf numFmtId="4" fontId="15" fillId="0" borderId="0" xfId="43" applyNumberFormat="1" applyFont="1" applyAlignment="1" applyProtection="1">
      <alignment horizontal="right" vertical="center"/>
      <protection/>
    </xf>
    <xf numFmtId="49" fontId="13" fillId="1" borderId="0" xfId="0" applyNumberFormat="1" applyFont="1" applyFill="1" applyBorder="1" applyAlignment="1" applyProtection="1">
      <alignment horizontal="center" vertical="center"/>
      <protection/>
    </xf>
    <xf numFmtId="49" fontId="13" fillId="0" borderId="0" xfId="0" applyNumberFormat="1" applyFont="1" applyAlignment="1" applyProtection="1">
      <alignment horizontal="justify" vertical="center" wrapText="1"/>
      <protection/>
    </xf>
    <xf numFmtId="0" fontId="21" fillId="1" borderId="0" xfId="43" applyFont="1" applyFill="1" applyBorder="1" applyAlignment="1" applyProtection="1">
      <alignment horizontal="center" vertical="center" wrapText="1"/>
      <protection/>
    </xf>
    <xf numFmtId="0" fontId="15" fillId="0" borderId="0" xfId="43" applyNumberFormat="1" applyFont="1" applyFill="1" applyAlignment="1" applyProtection="1">
      <alignment horizontal="left" vertical="center" wrapText="1"/>
      <protection/>
    </xf>
    <xf numFmtId="1" fontId="13" fillId="1" borderId="0" xfId="43" applyNumberFormat="1" applyFont="1" applyFill="1" applyAlignment="1" applyProtection="1">
      <alignment horizontal="center" vertical="center"/>
      <protection/>
    </xf>
    <xf numFmtId="0" fontId="4" fillId="0" borderId="0" xfId="44" applyNumberFormat="1" applyFont="1" applyAlignment="1" applyProtection="1">
      <alignment horizontal="justify" vertical="center" wrapText="1"/>
      <protection/>
    </xf>
    <xf numFmtId="164" fontId="15" fillId="0" borderId="0" xfId="43" applyNumberFormat="1" applyFont="1" applyAlignment="1" applyProtection="1">
      <alignment horizontal="right" vertical="center"/>
      <protection/>
    </xf>
    <xf numFmtId="0" fontId="13" fillId="1" borderId="0" xfId="43" applyFont="1" applyFill="1" applyAlignment="1" applyProtection="1">
      <alignment horizontal="center" vertical="center"/>
      <protection/>
    </xf>
    <xf numFmtId="0" fontId="27" fillId="0" borderId="0" xfId="43" applyFont="1" applyAlignment="1" applyProtection="1">
      <alignment horizontal="left" vertical="center"/>
      <protection/>
    </xf>
    <xf numFmtId="1" fontId="15" fillId="0" borderId="0" xfId="43" applyNumberFormat="1" applyFont="1" applyAlignment="1" applyProtection="1">
      <alignment horizontal="right" vertical="center"/>
      <protection/>
    </xf>
    <xf numFmtId="4" fontId="28" fillId="0" borderId="0" xfId="63" applyNumberFormat="1" applyFont="1" applyAlignment="1" applyProtection="1">
      <alignment horizontal="right" vertical="center"/>
      <protection/>
    </xf>
    <xf numFmtId="0" fontId="14" fillId="0" borderId="0" xfId="43" applyFont="1" applyAlignment="1" applyProtection="1">
      <alignment horizontal="right" vertical="center"/>
      <protection/>
    </xf>
    <xf numFmtId="0" fontId="4" fillId="0" borderId="0" xfId="46" applyNumberFormat="1" applyFont="1" applyAlignment="1" applyProtection="1">
      <alignment horizontal="justify" vertical="center" wrapText="1"/>
      <protection/>
    </xf>
    <xf numFmtId="0" fontId="28" fillId="0" borderId="0" xfId="44" applyNumberFormat="1" applyFont="1" applyAlignment="1" applyProtection="1">
      <alignment vertical="center" wrapText="1"/>
      <protection/>
    </xf>
    <xf numFmtId="0" fontId="28" fillId="0" borderId="0" xfId="44" applyNumberFormat="1" applyFont="1" applyAlignment="1" applyProtection="1">
      <alignment horizontal="left" vertical="center" wrapText="1"/>
      <protection/>
    </xf>
    <xf numFmtId="0" fontId="4" fillId="0" borderId="0" xfId="44" applyNumberFormat="1" applyFont="1" applyAlignment="1" applyProtection="1">
      <alignment vertical="center" wrapText="1"/>
      <protection/>
    </xf>
    <xf numFmtId="4" fontId="4" fillId="0" borderId="0" xfId="44" applyNumberFormat="1" applyFont="1" applyAlignment="1" applyProtection="1">
      <alignment horizontal="right" vertical="center"/>
      <protection/>
    </xf>
    <xf numFmtId="1" fontId="13" fillId="1" borderId="0" xfId="43" applyNumberFormat="1" applyFont="1" applyFill="1" applyBorder="1" applyAlignment="1" applyProtection="1">
      <alignment horizontal="center" vertical="center"/>
      <protection/>
    </xf>
    <xf numFmtId="0" fontId="4" fillId="0" borderId="34" xfId="43" applyFont="1" applyBorder="1" applyAlignment="1" applyProtection="1">
      <alignment vertical="center"/>
      <protection/>
    </xf>
    <xf numFmtId="0" fontId="14" fillId="0" borderId="34" xfId="43" applyFont="1" applyBorder="1" applyAlignment="1" applyProtection="1">
      <alignment horizontal="right" vertical="center"/>
      <protection/>
    </xf>
    <xf numFmtId="1" fontId="14" fillId="0" borderId="34" xfId="43" applyNumberFormat="1" applyFont="1" applyBorder="1" applyAlignment="1" applyProtection="1">
      <alignment horizontal="right" vertical="center"/>
      <protection/>
    </xf>
    <xf numFmtId="4" fontId="16" fillId="0" borderId="34" xfId="43" applyNumberFormat="1" applyFont="1" applyBorder="1" applyAlignment="1" applyProtection="1">
      <alignment horizontal="right" vertical="center"/>
      <protection/>
    </xf>
    <xf numFmtId="1" fontId="14" fillId="0" borderId="0" xfId="43" applyNumberFormat="1" applyFont="1" applyFill="1" applyBorder="1" applyAlignment="1" applyProtection="1">
      <alignment horizontal="center" vertical="center"/>
      <protection/>
    </xf>
    <xf numFmtId="0" fontId="14" fillId="0" borderId="0" xfId="43" applyFont="1" applyAlignment="1" applyProtection="1">
      <alignment horizontal="justify" vertical="center"/>
      <protection/>
    </xf>
    <xf numFmtId="0" fontId="14" fillId="0" borderId="0" xfId="43" applyFont="1" applyBorder="1" applyAlignment="1" applyProtection="1">
      <alignment horizontal="right" vertical="center"/>
      <protection/>
    </xf>
    <xf numFmtId="1" fontId="14" fillId="0" borderId="0" xfId="43" applyNumberFormat="1" applyFont="1" applyBorder="1" applyAlignment="1" applyProtection="1">
      <alignment horizontal="right" vertical="center"/>
      <protection/>
    </xf>
    <xf numFmtId="4" fontId="14" fillId="0" borderId="0" xfId="43" applyNumberFormat="1" applyFont="1" applyBorder="1" applyAlignment="1" applyProtection="1">
      <alignment horizontal="right" vertical="center"/>
      <protection/>
    </xf>
    <xf numFmtId="0" fontId="21" fillId="0" borderId="0" xfId="43" applyFont="1" applyFill="1" applyAlignment="1" applyProtection="1">
      <alignment horizontal="center" vertical="center"/>
      <protection/>
    </xf>
    <xf numFmtId="0" fontId="15" fillId="0" borderId="0" xfId="43" applyFont="1" applyAlignment="1" applyProtection="1">
      <alignment vertical="center" wrapText="1"/>
      <protection/>
    </xf>
    <xf numFmtId="4" fontId="16" fillId="0" borderId="0" xfId="43" applyNumberFormat="1" applyFont="1" applyBorder="1" applyAlignment="1" applyProtection="1">
      <alignment horizontal="right" vertical="center"/>
      <protection/>
    </xf>
    <xf numFmtId="0" fontId="25" fillId="0" borderId="0" xfId="43" applyFont="1" applyFill="1" applyAlignment="1" applyProtection="1">
      <alignment horizontal="center" vertical="center"/>
      <protection/>
    </xf>
    <xf numFmtId="1" fontId="13" fillId="1" borderId="0" xfId="0" applyNumberFormat="1" applyFont="1" applyFill="1" applyBorder="1" applyAlignment="1" applyProtection="1">
      <alignment horizontal="center" vertical="center"/>
      <protection/>
    </xf>
    <xf numFmtId="0" fontId="4" fillId="0" borderId="0" xfId="0" applyFont="1" applyAlignment="1" applyProtection="1">
      <alignment horizontal="justify" vertical="center" wrapText="1"/>
      <protection/>
    </xf>
    <xf numFmtId="0" fontId="28" fillId="0" borderId="0" xfId="0" applyFont="1" applyAlignment="1" applyProtection="1">
      <alignment horizontal="right" vertical="center"/>
      <protection/>
    </xf>
    <xf numFmtId="164" fontId="28" fillId="0" borderId="0" xfId="0" applyNumberFormat="1" applyFont="1" applyAlignment="1" applyProtection="1">
      <alignment horizontal="right" vertical="center"/>
      <protection/>
    </xf>
    <xf numFmtId="4" fontId="4" fillId="0" borderId="0" xfId="0" applyNumberFormat="1" applyFont="1" applyAlignment="1" applyProtection="1">
      <alignment horizontal="right" vertical="center"/>
      <protection/>
    </xf>
    <xf numFmtId="1" fontId="28" fillId="0" borderId="0" xfId="0" applyNumberFormat="1" applyFont="1" applyAlignment="1" applyProtection="1">
      <alignment horizontal="right" vertical="center"/>
      <protection/>
    </xf>
    <xf numFmtId="1" fontId="13" fillId="1" borderId="0" xfId="0" applyNumberFormat="1" applyFont="1" applyFill="1" applyAlignment="1" applyProtection="1">
      <alignment horizontal="center" vertical="center"/>
      <protection/>
    </xf>
    <xf numFmtId="1" fontId="13" fillId="1" borderId="0" xfId="42" applyNumberFormat="1" applyFont="1" applyFill="1" applyAlignment="1" applyProtection="1">
      <alignment horizontal="center" vertical="center"/>
      <protection/>
    </xf>
    <xf numFmtId="0" fontId="4" fillId="0" borderId="0" xfId="0" applyFont="1" applyAlignment="1" applyProtection="1">
      <alignment horizontal="justify" vertical="center"/>
      <protection/>
    </xf>
    <xf numFmtId="0" fontId="4" fillId="0" borderId="0" xfId="0" applyFont="1" applyAlignment="1" applyProtection="1">
      <alignment horizontal="right" vertical="center"/>
      <protection/>
    </xf>
    <xf numFmtId="1" fontId="4" fillId="0" borderId="0" xfId="0" applyNumberFormat="1" applyFont="1" applyAlignment="1" applyProtection="1">
      <alignment horizontal="right" vertical="center"/>
      <protection/>
    </xf>
    <xf numFmtId="0" fontId="15" fillId="0" borderId="0" xfId="42" applyFont="1" applyAlignment="1" applyProtection="1">
      <alignment horizontal="right" vertical="center"/>
      <protection/>
    </xf>
    <xf numFmtId="0" fontId="14" fillId="0" borderId="0" xfId="42" applyFont="1" applyAlignment="1" applyProtection="1">
      <alignment horizontal="justify" vertical="center"/>
      <protection/>
    </xf>
    <xf numFmtId="0" fontId="14" fillId="0" borderId="0" xfId="42" applyFont="1" applyAlignment="1" applyProtection="1">
      <alignment horizontal="right" vertical="center"/>
      <protection/>
    </xf>
    <xf numFmtId="1" fontId="14" fillId="0" borderId="0" xfId="42" applyNumberFormat="1" applyFont="1" applyAlignment="1" applyProtection="1">
      <alignment horizontal="right" vertical="center"/>
      <protection/>
    </xf>
    <xf numFmtId="1" fontId="13" fillId="1" borderId="0" xfId="42" applyNumberFormat="1" applyFont="1" applyFill="1" applyBorder="1" applyAlignment="1" applyProtection="1">
      <alignment horizontal="center" vertical="center"/>
      <protection/>
    </xf>
    <xf numFmtId="0" fontId="4" fillId="0" borderId="0" xfId="42" applyFont="1" applyAlignment="1" applyProtection="1">
      <alignment horizontal="right" vertical="center"/>
      <protection/>
    </xf>
    <xf numFmtId="0" fontId="13" fillId="1" borderId="0" xfId="42" applyFont="1" applyFill="1" applyAlignment="1" applyProtection="1">
      <alignment horizontal="center" vertical="center"/>
      <protection/>
    </xf>
    <xf numFmtId="0" fontId="4" fillId="0" borderId="0" xfId="42" applyFont="1" applyAlignment="1" applyProtection="1">
      <alignment horizontal="justify" vertical="center"/>
      <protection/>
    </xf>
    <xf numFmtId="4" fontId="14" fillId="0" borderId="0" xfId="42" applyNumberFormat="1" applyFont="1" applyAlignment="1" applyProtection="1">
      <alignment horizontal="right" vertical="center"/>
      <protection/>
    </xf>
    <xf numFmtId="0" fontId="4" fillId="0" borderId="0" xfId="42" applyNumberFormat="1" applyFont="1" applyAlignment="1" applyProtection="1">
      <alignment horizontal="justify" vertical="center"/>
      <protection/>
    </xf>
    <xf numFmtId="0" fontId="14" fillId="0" borderId="0" xfId="44" applyNumberFormat="1" applyFont="1" applyAlignment="1" applyProtection="1">
      <alignment horizontal="justify" vertical="center" wrapText="1"/>
      <protection/>
    </xf>
    <xf numFmtId="164" fontId="14" fillId="0" borderId="0" xfId="42" applyNumberFormat="1" applyFont="1" applyAlignment="1" applyProtection="1">
      <alignment horizontal="right" vertical="center"/>
      <protection/>
    </xf>
    <xf numFmtId="9" fontId="14" fillId="0" borderId="0" xfId="42" applyNumberFormat="1" applyFont="1" applyAlignment="1" applyProtection="1">
      <alignment horizontal="right" vertical="center"/>
      <protection/>
    </xf>
    <xf numFmtId="0" fontId="0" fillId="0" borderId="0" xfId="42" applyFont="1" applyAlignment="1" applyProtection="1">
      <alignment horizontal="right" vertical="center"/>
      <protection/>
    </xf>
    <xf numFmtId="0" fontId="4" fillId="0" borderId="34" xfId="42" applyFont="1" applyBorder="1" applyAlignment="1" applyProtection="1">
      <alignment horizontal="justify" vertical="center"/>
      <protection/>
    </xf>
    <xf numFmtId="0" fontId="4" fillId="0" borderId="34" xfId="42" applyFont="1" applyBorder="1" applyAlignment="1" applyProtection="1">
      <alignment horizontal="right" vertical="center"/>
      <protection/>
    </xf>
    <xf numFmtId="1" fontId="14" fillId="0" borderId="34" xfId="42" applyNumberFormat="1" applyFont="1" applyBorder="1" applyAlignment="1" applyProtection="1">
      <alignment horizontal="right" vertical="center"/>
      <protection/>
    </xf>
    <xf numFmtId="4" fontId="14" fillId="0" borderId="34" xfId="42" applyNumberFormat="1" applyFont="1" applyBorder="1" applyAlignment="1" applyProtection="1">
      <alignment horizontal="right" vertical="center"/>
      <protection/>
    </xf>
    <xf numFmtId="0" fontId="21" fillId="0" borderId="0" xfId="42" applyFont="1" applyFill="1" applyAlignment="1" applyProtection="1">
      <alignment horizontal="center" vertical="center"/>
      <protection/>
    </xf>
    <xf numFmtId="0" fontId="14" fillId="0" borderId="0" xfId="42" applyFont="1" applyAlignment="1" applyProtection="1">
      <alignment horizontal="justify" vertical="center"/>
      <protection/>
    </xf>
    <xf numFmtId="0" fontId="14" fillId="0" borderId="0" xfId="42" applyFont="1" applyBorder="1" applyAlignment="1" applyProtection="1">
      <alignment horizontal="right" vertical="center"/>
      <protection/>
    </xf>
    <xf numFmtId="1" fontId="14" fillId="0" borderId="0" xfId="42" applyNumberFormat="1" applyFont="1" applyAlignment="1" applyProtection="1">
      <alignment horizontal="right" vertical="center"/>
      <protection/>
    </xf>
    <xf numFmtId="4" fontId="14" fillId="0" borderId="0" xfId="42" applyNumberFormat="1" applyFont="1" applyAlignment="1" applyProtection="1">
      <alignment horizontal="right" vertical="center"/>
      <protection/>
    </xf>
    <xf numFmtId="0" fontId="25" fillId="0" borderId="0" xfId="43" applyFont="1" applyAlignment="1" applyProtection="1">
      <alignment vertical="center" wrapText="1"/>
      <protection/>
    </xf>
    <xf numFmtId="49" fontId="13" fillId="1" borderId="17" xfId="0" applyNumberFormat="1" applyFont="1" applyFill="1" applyBorder="1" applyAlignment="1" applyProtection="1">
      <alignment horizontal="center" vertical="center"/>
      <protection/>
    </xf>
    <xf numFmtId="49" fontId="13" fillId="0" borderId="17" xfId="0" applyNumberFormat="1" applyFont="1" applyBorder="1" applyAlignment="1" applyProtection="1">
      <alignment horizontal="justify" vertical="center" wrapText="1"/>
      <protection/>
    </xf>
    <xf numFmtId="0" fontId="26" fillId="0" borderId="17" xfId="43" applyFont="1" applyBorder="1" applyAlignment="1" applyProtection="1">
      <alignment horizontal="right" vertical="center"/>
      <protection/>
    </xf>
    <xf numFmtId="4" fontId="26" fillId="0" borderId="17" xfId="43" applyNumberFormat="1" applyFont="1" applyBorder="1" applyAlignment="1" applyProtection="1">
      <alignment horizontal="right" vertical="center"/>
      <protection/>
    </xf>
    <xf numFmtId="0" fontId="25" fillId="1" borderId="17" xfId="43" applyFont="1" applyFill="1" applyBorder="1" applyAlignment="1" applyProtection="1">
      <alignment horizontal="center" vertical="center"/>
      <protection/>
    </xf>
    <xf numFmtId="0" fontId="14" fillId="0" borderId="17" xfId="43" applyFont="1" applyBorder="1" applyAlignment="1" applyProtection="1">
      <alignment vertical="center" wrapText="1"/>
      <protection/>
    </xf>
    <xf numFmtId="0" fontId="25" fillId="1" borderId="27" xfId="43" applyFont="1" applyFill="1" applyBorder="1" applyAlignment="1" applyProtection="1">
      <alignment horizontal="center" vertical="center"/>
      <protection/>
    </xf>
    <xf numFmtId="0" fontId="20" fillId="0" borderId="27" xfId="42" applyFont="1" applyBorder="1" applyAlignment="1" applyProtection="1">
      <alignment horizontal="justify" vertical="center"/>
      <protection/>
    </xf>
    <xf numFmtId="0" fontId="26" fillId="0" borderId="27" xfId="43" applyFont="1" applyBorder="1" applyAlignment="1" applyProtection="1">
      <alignment horizontal="right" vertical="center"/>
      <protection/>
    </xf>
    <xf numFmtId="4" fontId="26" fillId="0" borderId="27" xfId="43" applyNumberFormat="1" applyFont="1" applyBorder="1" applyAlignment="1" applyProtection="1">
      <alignment horizontal="right" vertical="center"/>
      <protection/>
    </xf>
    <xf numFmtId="2" fontId="26" fillId="0" borderId="0" xfId="43" applyNumberFormat="1" applyFont="1" applyAlignment="1" applyProtection="1">
      <alignment horizontal="right" vertical="center"/>
      <protection locked="0"/>
    </xf>
    <xf numFmtId="2" fontId="13" fillId="1" borderId="41" xfId="0" applyNumberFormat="1" applyFont="1" applyFill="1" applyBorder="1" applyAlignment="1" applyProtection="1">
      <alignment horizontal="center" vertical="center" wrapText="1"/>
      <protection locked="0"/>
    </xf>
    <xf numFmtId="2" fontId="4" fillId="0" borderId="0" xfId="42" applyNumberFormat="1" applyFont="1" applyAlignment="1" applyProtection="1">
      <alignment horizontal="right" vertical="center"/>
      <protection locked="0"/>
    </xf>
    <xf numFmtId="2" fontId="15" fillId="0" borderId="0" xfId="43" applyNumberFormat="1" applyFont="1" applyAlignment="1" applyProtection="1">
      <alignment vertical="center"/>
      <protection locked="0"/>
    </xf>
    <xf numFmtId="2" fontId="15" fillId="0" borderId="0" xfId="43" applyNumberFormat="1" applyFont="1" applyAlignment="1" applyProtection="1">
      <alignment horizontal="right" vertical="center"/>
      <protection locked="0"/>
    </xf>
    <xf numFmtId="2" fontId="4" fillId="0" borderId="0" xfId="44" applyNumberFormat="1" applyFont="1" applyAlignment="1" applyProtection="1">
      <alignment vertical="center"/>
      <protection locked="0"/>
    </xf>
    <xf numFmtId="2" fontId="28" fillId="0" borderId="0" xfId="44" applyNumberFormat="1" applyFont="1" applyAlignment="1" applyProtection="1">
      <alignment vertical="center"/>
      <protection locked="0"/>
    </xf>
    <xf numFmtId="2" fontId="16" fillId="0" borderId="34" xfId="43" applyNumberFormat="1" applyFont="1" applyBorder="1" applyAlignment="1" applyProtection="1">
      <alignment vertical="center"/>
      <protection locked="0"/>
    </xf>
    <xf numFmtId="2" fontId="16" fillId="0" borderId="0" xfId="43" applyNumberFormat="1" applyFont="1" applyBorder="1" applyAlignment="1" applyProtection="1">
      <alignment vertical="center"/>
      <protection locked="0"/>
    </xf>
    <xf numFmtId="2" fontId="4" fillId="0" borderId="0" xfId="0" applyNumberFormat="1" applyFont="1" applyAlignment="1" applyProtection="1">
      <alignment horizontal="justify" vertical="center"/>
      <protection locked="0"/>
    </xf>
    <xf numFmtId="2" fontId="14" fillId="0" borderId="0" xfId="42" applyNumberFormat="1" applyFont="1" applyAlignment="1" applyProtection="1">
      <alignment horizontal="right" vertical="center"/>
      <protection locked="0"/>
    </xf>
    <xf numFmtId="2" fontId="14" fillId="0" borderId="34" xfId="42" applyNumberFormat="1" applyFont="1" applyBorder="1" applyAlignment="1" applyProtection="1">
      <alignment horizontal="right" vertical="center"/>
      <protection locked="0"/>
    </xf>
    <xf numFmtId="2" fontId="14" fillId="0" borderId="0" xfId="42" applyNumberFormat="1" applyFont="1" applyAlignment="1" applyProtection="1">
      <alignment horizontal="right" vertical="center"/>
      <protection locked="0"/>
    </xf>
    <xf numFmtId="2" fontId="16" fillId="0" borderId="0" xfId="42" applyNumberFormat="1" applyFont="1" applyBorder="1" applyAlignment="1" applyProtection="1">
      <alignment vertical="center"/>
      <protection locked="0"/>
    </xf>
    <xf numFmtId="2" fontId="4" fillId="0" borderId="17" xfId="42" applyNumberFormat="1" applyFont="1" applyBorder="1" applyAlignment="1" applyProtection="1">
      <alignment horizontal="right" vertical="center"/>
      <protection locked="0"/>
    </xf>
    <xf numFmtId="2" fontId="26" fillId="0" borderId="17" xfId="43" applyNumberFormat="1" applyFont="1" applyBorder="1" applyAlignment="1" applyProtection="1">
      <alignment horizontal="right" vertical="center"/>
      <protection locked="0"/>
    </xf>
    <xf numFmtId="2" fontId="26" fillId="0" borderId="27" xfId="43" applyNumberFormat="1" applyFont="1" applyBorder="1" applyAlignment="1" applyProtection="1">
      <alignment horizontal="right" vertical="center"/>
      <protection locked="0"/>
    </xf>
    <xf numFmtId="4" fontId="31" fillId="0" borderId="0" xfId="0" applyNumberFormat="1" applyFont="1" applyAlignment="1" applyProtection="1">
      <alignment horizontal="right" wrapText="1"/>
      <protection locked="0"/>
    </xf>
    <xf numFmtId="4" fontId="32" fillId="0" borderId="0" xfId="0" applyNumberFormat="1" applyFont="1" applyAlignment="1" applyProtection="1">
      <alignment horizontal="right"/>
      <protection locked="0"/>
    </xf>
    <xf numFmtId="4" fontId="32" fillId="0" borderId="0" xfId="0" applyNumberFormat="1" applyFont="1" applyAlignment="1" applyProtection="1">
      <alignment horizontal="right" wrapText="1"/>
      <protection locked="0"/>
    </xf>
    <xf numFmtId="0" fontId="33" fillId="0" borderId="0" xfId="0" applyFont="1" applyAlignment="1" applyProtection="1">
      <alignment horizontal="right" wrapText="1"/>
      <protection locked="0"/>
    </xf>
    <xf numFmtId="4" fontId="33" fillId="0" borderId="0" xfId="0" applyNumberFormat="1" applyFont="1" applyAlignment="1" applyProtection="1">
      <alignment horizontal="right" wrapText="1"/>
      <protection locked="0"/>
    </xf>
    <xf numFmtId="4" fontId="31" fillId="0" borderId="0" xfId="0" applyNumberFormat="1" applyFont="1" applyBorder="1" applyAlignment="1" applyProtection="1">
      <alignment horizontal="right" wrapText="1"/>
      <protection locked="0"/>
    </xf>
    <xf numFmtId="0" fontId="34" fillId="0" borderId="0" xfId="0" applyFont="1" applyAlignment="1" applyProtection="1">
      <alignment vertical="center" wrapText="1"/>
      <protection locked="0"/>
    </xf>
    <xf numFmtId="4" fontId="30" fillId="0" borderId="0" xfId="0" applyNumberFormat="1" applyFont="1" applyBorder="1" applyAlignment="1" applyProtection="1">
      <alignment horizontal="right" wrapText="1"/>
      <protection locked="0"/>
    </xf>
    <xf numFmtId="4" fontId="30" fillId="0" borderId="0" xfId="0" applyNumberFormat="1" applyFont="1" applyAlignment="1" applyProtection="1">
      <alignment horizontal="right" wrapText="1"/>
      <protection locked="0"/>
    </xf>
    <xf numFmtId="4" fontId="32" fillId="0" borderId="0" xfId="0" applyNumberFormat="1" applyFont="1" applyFill="1" applyAlignment="1" applyProtection="1">
      <alignment horizontal="right"/>
      <protection locked="0"/>
    </xf>
    <xf numFmtId="4" fontId="33" fillId="0" borderId="0" xfId="0" applyNumberFormat="1" applyFont="1" applyAlignment="1" applyProtection="1">
      <alignment horizontal="right"/>
      <protection locked="0"/>
    </xf>
    <xf numFmtId="4" fontId="30" fillId="0" borderId="0" xfId="0" applyNumberFormat="1" applyFont="1" applyAlignment="1" applyProtection="1">
      <alignment horizontal="right" wrapText="1"/>
      <protection locked="0"/>
    </xf>
    <xf numFmtId="4" fontId="30" fillId="0" borderId="0" xfId="0" applyNumberFormat="1" applyFont="1" applyFill="1" applyAlignment="1" applyProtection="1">
      <alignment horizontal="right" wrapText="1"/>
      <protection locked="0"/>
    </xf>
    <xf numFmtId="4" fontId="33" fillId="0" borderId="0" xfId="0" applyNumberFormat="1" applyFont="1" applyFill="1" applyAlignment="1" applyProtection="1">
      <alignment horizontal="right" wrapText="1"/>
      <protection locked="0"/>
    </xf>
    <xf numFmtId="4" fontId="33" fillId="0" borderId="0" xfId="0" applyNumberFormat="1" applyFont="1" applyAlignment="1" applyProtection="1">
      <alignment horizontal="right" wrapText="1"/>
      <protection locked="0"/>
    </xf>
    <xf numFmtId="4" fontId="30" fillId="0" borderId="0" xfId="0" applyNumberFormat="1" applyFont="1" applyFill="1" applyAlignment="1" applyProtection="1">
      <alignment horizontal="right" wrapText="1"/>
      <protection locked="0"/>
    </xf>
    <xf numFmtId="4" fontId="33" fillId="0" borderId="0" xfId="0" applyNumberFormat="1" applyFont="1" applyFill="1" applyBorder="1" applyAlignment="1" applyProtection="1">
      <alignment horizontal="right"/>
      <protection locked="0"/>
    </xf>
    <xf numFmtId="0" fontId="33" fillId="0" borderId="0" xfId="0" applyFont="1" applyBorder="1" applyAlignment="1" applyProtection="1">
      <alignment/>
      <protection locked="0"/>
    </xf>
    <xf numFmtId="0" fontId="30" fillId="0" borderId="0" xfId="0" applyFont="1" applyFill="1" applyBorder="1" applyAlignment="1" applyProtection="1">
      <alignment horizontal="right" wrapText="1"/>
      <protection locked="0"/>
    </xf>
    <xf numFmtId="0" fontId="30" fillId="0" borderId="0" xfId="0" applyFont="1" applyBorder="1" applyAlignment="1" applyProtection="1">
      <alignment horizontal="right" wrapText="1"/>
      <protection locked="0"/>
    </xf>
    <xf numFmtId="0" fontId="33" fillId="0" borderId="0" xfId="0" applyFont="1" applyFill="1" applyBorder="1" applyAlignment="1" applyProtection="1">
      <alignment horizontal="right" wrapText="1"/>
      <protection locked="0"/>
    </xf>
    <xf numFmtId="0" fontId="17" fillId="0" borderId="0" xfId="0" applyFont="1" applyBorder="1" applyAlignment="1" applyProtection="1">
      <alignment vertical="top" wrapText="1"/>
      <protection locked="0"/>
    </xf>
    <xf numFmtId="0" fontId="17" fillId="0" borderId="0" xfId="0" applyFont="1" applyFill="1" applyBorder="1" applyAlignment="1" applyProtection="1">
      <alignment/>
      <protection locked="0"/>
    </xf>
    <xf numFmtId="4" fontId="17" fillId="0" borderId="0" xfId="0" applyNumberFormat="1" applyFont="1" applyFill="1" applyBorder="1" applyAlignment="1" applyProtection="1">
      <alignment horizontal="right"/>
      <protection locked="0"/>
    </xf>
    <xf numFmtId="4" fontId="41" fillId="0" borderId="0" xfId="0" applyNumberFormat="1" applyFont="1" applyBorder="1" applyAlignment="1" applyProtection="1">
      <alignment horizontal="right" wrapText="1"/>
      <protection locked="0"/>
    </xf>
    <xf numFmtId="0" fontId="33" fillId="0" borderId="0" xfId="0" applyFont="1" applyBorder="1" applyAlignment="1" applyProtection="1">
      <alignment horizontal="right" wrapText="1"/>
      <protection locked="0"/>
    </xf>
    <xf numFmtId="4" fontId="31" fillId="0" borderId="0" xfId="0" applyNumberFormat="1" applyFont="1" applyAlignment="1" applyProtection="1">
      <alignment horizontal="right" wrapText="1"/>
      <protection locked="0"/>
    </xf>
    <xf numFmtId="0" fontId="32" fillId="0" borderId="0" xfId="0" applyFont="1" applyAlignment="1" applyProtection="1">
      <alignment horizontal="right" wrapText="1"/>
      <protection locked="0"/>
    </xf>
    <xf numFmtId="0" fontId="96" fillId="0" borderId="0" xfId="0" applyFont="1" applyAlignment="1" applyProtection="1">
      <alignment/>
      <protection locked="0"/>
    </xf>
    <xf numFmtId="0" fontId="0" fillId="0" borderId="26" xfId="0" applyBorder="1" applyAlignment="1" applyProtection="1">
      <alignment/>
      <protection locked="0"/>
    </xf>
    <xf numFmtId="0" fontId="0" fillId="0" borderId="17" xfId="0" applyBorder="1" applyAlignment="1" applyProtection="1">
      <alignment/>
      <protection locked="0"/>
    </xf>
    <xf numFmtId="0" fontId="0" fillId="0" borderId="24" xfId="0" applyBorder="1" applyAlignment="1" applyProtection="1">
      <alignment/>
      <protection locked="0"/>
    </xf>
    <xf numFmtId="0" fontId="0" fillId="0" borderId="27" xfId="0" applyBorder="1" applyAlignment="1" applyProtection="1">
      <alignment/>
      <protection locked="0"/>
    </xf>
    <xf numFmtId="0" fontId="97" fillId="0" borderId="0" xfId="0" applyFont="1" applyAlignment="1" applyProtection="1">
      <alignment/>
      <protection locked="0"/>
    </xf>
    <xf numFmtId="0" fontId="77" fillId="0" borderId="0" xfId="0" applyFont="1" applyAlignment="1" applyProtection="1">
      <alignment/>
      <protection locked="0"/>
    </xf>
    <xf numFmtId="0" fontId="77" fillId="0" borderId="17" xfId="0" applyFont="1" applyBorder="1" applyAlignment="1" applyProtection="1">
      <alignment/>
      <protection locked="0"/>
    </xf>
    <xf numFmtId="0" fontId="78" fillId="0" borderId="26" xfId="0" applyFont="1" applyBorder="1" applyAlignment="1" applyProtection="1">
      <alignment/>
      <protection locked="0"/>
    </xf>
    <xf numFmtId="4" fontId="14" fillId="0" borderId="0" xfId="0" applyNumberFormat="1" applyFont="1" applyFill="1" applyBorder="1" applyAlignment="1" applyProtection="1">
      <alignment/>
      <protection locked="0"/>
    </xf>
    <xf numFmtId="4" fontId="48" fillId="0" borderId="26" xfId="0" applyNumberFormat="1" applyFont="1" applyFill="1" applyBorder="1" applyAlignment="1" applyProtection="1">
      <alignment horizontal="center"/>
      <protection locked="0"/>
    </xf>
    <xf numFmtId="4" fontId="20" fillId="0" borderId="24" xfId="0" applyNumberFormat="1" applyFont="1" applyFill="1" applyBorder="1" applyAlignment="1" applyProtection="1">
      <alignment/>
      <protection locked="0"/>
    </xf>
    <xf numFmtId="4" fontId="20" fillId="0" borderId="0" xfId="0" applyNumberFormat="1" applyFont="1" applyFill="1" applyBorder="1" applyAlignment="1" applyProtection="1">
      <alignment/>
      <protection locked="0"/>
    </xf>
    <xf numFmtId="4" fontId="14" fillId="0" borderId="0" xfId="0" applyNumberFormat="1" applyFont="1" applyFill="1" applyAlignment="1" applyProtection="1">
      <alignment/>
      <protection locked="0"/>
    </xf>
    <xf numFmtId="4" fontId="14" fillId="0" borderId="0" xfId="0" applyNumberFormat="1" applyFont="1" applyFill="1" applyAlignment="1" applyProtection="1">
      <alignment/>
      <protection locked="0"/>
    </xf>
    <xf numFmtId="4" fontId="14" fillId="0" borderId="0" xfId="0" applyNumberFormat="1" applyFont="1" applyFill="1" applyBorder="1" applyAlignment="1" applyProtection="1">
      <alignment/>
      <protection locked="0"/>
    </xf>
    <xf numFmtId="4" fontId="42" fillId="0" borderId="0" xfId="0" applyNumberFormat="1" applyFont="1" applyFill="1" applyBorder="1" applyAlignment="1" applyProtection="1">
      <alignment/>
      <protection locked="0"/>
    </xf>
    <xf numFmtId="4" fontId="20" fillId="0" borderId="17" xfId="0" applyNumberFormat="1" applyFont="1" applyFill="1" applyBorder="1" applyAlignment="1" applyProtection="1">
      <alignment/>
      <protection locked="0"/>
    </xf>
    <xf numFmtId="4" fontId="20" fillId="0" borderId="27" xfId="0" applyNumberFormat="1" applyFont="1" applyFill="1" applyBorder="1" applyAlignment="1" applyProtection="1">
      <alignment/>
      <protection locked="0"/>
    </xf>
    <xf numFmtId="4" fontId="20" fillId="0" borderId="26" xfId="0" applyNumberFormat="1" applyFont="1" applyFill="1" applyBorder="1" applyAlignment="1" applyProtection="1">
      <alignment/>
      <protection locked="0"/>
    </xf>
    <xf numFmtId="0" fontId="8" fillId="0" borderId="0" xfId="0" applyFont="1" applyAlignment="1">
      <alignment wrapText="1"/>
    </xf>
    <xf numFmtId="0" fontId="98" fillId="0" borderId="0" xfId="0" applyFont="1" applyAlignment="1">
      <alignment wrapText="1"/>
    </xf>
    <xf numFmtId="0" fontId="0" fillId="0" borderId="0" xfId="42" applyFont="1" applyAlignment="1" applyProtection="1">
      <alignment horizontal="right" vertical="center"/>
      <protection/>
    </xf>
    <xf numFmtId="169" fontId="8" fillId="0" borderId="0" xfId="0" applyNumberFormat="1" applyFont="1" applyBorder="1" applyAlignment="1">
      <alignment vertical="top"/>
    </xf>
    <xf numFmtId="0" fontId="8" fillId="0" borderId="0" xfId="0" applyFont="1" applyBorder="1" applyAlignment="1">
      <alignment horizontal="justify" wrapText="1"/>
    </xf>
    <xf numFmtId="0" fontId="8" fillId="0" borderId="0" xfId="0" applyFont="1" applyBorder="1" applyAlignment="1">
      <alignment/>
    </xf>
    <xf numFmtId="4" fontId="8" fillId="0" borderId="0" xfId="0" applyNumberFormat="1" applyFont="1" applyBorder="1" applyAlignment="1" applyProtection="1">
      <alignment/>
      <protection locked="0"/>
    </xf>
    <xf numFmtId="168" fontId="8" fillId="0" borderId="0" xfId="0" applyNumberFormat="1" applyFont="1" applyBorder="1" applyAlignment="1">
      <alignment/>
    </xf>
    <xf numFmtId="0" fontId="8" fillId="0" borderId="0" xfId="0" applyFont="1" applyBorder="1" applyAlignment="1">
      <alignment horizontal="right"/>
    </xf>
    <xf numFmtId="4" fontId="8" fillId="0" borderId="0" xfId="0" applyNumberFormat="1" applyFont="1" applyBorder="1" applyAlignment="1">
      <alignment/>
    </xf>
    <xf numFmtId="0" fontId="8" fillId="0" borderId="0" xfId="0" applyFont="1" applyBorder="1" applyAlignment="1">
      <alignment horizontal="left"/>
    </xf>
    <xf numFmtId="0" fontId="8" fillId="0" borderId="24" xfId="0" applyFont="1" applyBorder="1" applyAlignment="1">
      <alignment/>
    </xf>
    <xf numFmtId="0" fontId="8" fillId="0" borderId="24" xfId="0" applyFont="1" applyBorder="1" applyAlignment="1">
      <alignment horizontal="right"/>
    </xf>
    <xf numFmtId="4" fontId="8" fillId="0" borderId="24" xfId="0" applyNumberFormat="1" applyFont="1" applyBorder="1" applyAlignment="1">
      <alignment/>
    </xf>
    <xf numFmtId="168" fontId="7" fillId="0" borderId="24" xfId="0" applyNumberFormat="1" applyFont="1" applyBorder="1" applyAlignment="1">
      <alignment/>
    </xf>
    <xf numFmtId="0" fontId="8" fillId="0" borderId="0" xfId="0" applyFont="1" applyAlignment="1">
      <alignment vertical="top"/>
    </xf>
    <xf numFmtId="0" fontId="98" fillId="0" borderId="19" xfId="0" applyFont="1" applyBorder="1" applyAlignment="1">
      <alignment wrapText="1"/>
    </xf>
    <xf numFmtId="0" fontId="0" fillId="0" borderId="0" xfId="0" applyAlignment="1">
      <alignment horizontal="center"/>
    </xf>
    <xf numFmtId="0" fontId="46" fillId="0" borderId="0" xfId="0" applyFont="1" applyAlignment="1">
      <alignment wrapText="1"/>
    </xf>
    <xf numFmtId="0" fontId="8" fillId="0" borderId="0" xfId="0" applyFont="1" applyAlignment="1">
      <alignment horizontal="center"/>
    </xf>
    <xf numFmtId="4" fontId="52" fillId="34" borderId="30" xfId="0" applyNumberFormat="1" applyFont="1" applyFill="1" applyBorder="1" applyAlignment="1">
      <alignment horizontal="center" vertical="top" wrapText="1"/>
    </xf>
    <xf numFmtId="166" fontId="28" fillId="0" borderId="0" xfId="63" applyNumberFormat="1" applyFont="1" applyFill="1" applyBorder="1" applyAlignment="1">
      <alignment horizontal="center" wrapText="1"/>
    </xf>
    <xf numFmtId="0" fontId="6" fillId="0" borderId="0" xfId="0" applyFont="1" applyBorder="1" applyAlignment="1">
      <alignment vertical="top" wrapText="1"/>
    </xf>
    <xf numFmtId="166" fontId="4" fillId="0" borderId="0" xfId="0" applyNumberFormat="1" applyFont="1" applyBorder="1" applyAlignment="1">
      <alignment horizontal="center"/>
    </xf>
    <xf numFmtId="0" fontId="6" fillId="0" borderId="17" xfId="0" applyFont="1" applyBorder="1" applyAlignment="1">
      <alignment horizontal="left"/>
    </xf>
    <xf numFmtId="0" fontId="46" fillId="0" borderId="0" xfId="0" applyFont="1" applyAlignment="1">
      <alignment/>
    </xf>
    <xf numFmtId="0" fontId="46" fillId="0" borderId="0" xfId="0" applyFont="1" applyAlignment="1" applyProtection="1">
      <alignment/>
      <protection locked="0"/>
    </xf>
    <xf numFmtId="0" fontId="23" fillId="0" borderId="0" xfId="0" applyFont="1" applyAlignment="1">
      <alignment wrapText="1"/>
    </xf>
    <xf numFmtId="4" fontId="8" fillId="0" borderId="0" xfId="0" applyNumberFormat="1" applyFont="1" applyAlignment="1">
      <alignment horizontal="right"/>
    </xf>
    <xf numFmtId="0" fontId="8" fillId="0" borderId="0" xfId="0" applyFont="1" applyAlignment="1">
      <alignment horizontal="right" wrapText="1"/>
    </xf>
    <xf numFmtId="4" fontId="4" fillId="0" borderId="19" xfId="0" applyNumberFormat="1" applyFont="1" applyBorder="1" applyAlignment="1" applyProtection="1">
      <alignment horizontal="center"/>
      <protection locked="0"/>
    </xf>
    <xf numFmtId="166" fontId="4" fillId="0" borderId="19" xfId="0" applyNumberFormat="1" applyFont="1" applyBorder="1" applyAlignment="1" applyProtection="1">
      <alignment horizontal="center"/>
      <protection locked="0"/>
    </xf>
    <xf numFmtId="166" fontId="0" fillId="0" borderId="19" xfId="0" applyNumberFormat="1" applyBorder="1" applyAlignment="1" applyProtection="1">
      <alignment horizontal="center"/>
      <protection locked="0"/>
    </xf>
    <xf numFmtId="166" fontId="28" fillId="0" borderId="19" xfId="65" applyNumberFormat="1" applyFont="1" applyBorder="1" applyAlignment="1" applyProtection="1">
      <alignment horizontal="center"/>
      <protection locked="0"/>
    </xf>
    <xf numFmtId="166" fontId="4" fillId="0" borderId="15" xfId="0" applyNumberFormat="1" applyFont="1" applyBorder="1" applyAlignment="1" applyProtection="1">
      <alignment horizontal="center"/>
      <protection locked="0"/>
    </xf>
    <xf numFmtId="166" fontId="4" fillId="0" borderId="15" xfId="0" applyNumberFormat="1" applyFont="1" applyFill="1" applyBorder="1" applyAlignment="1" applyProtection="1">
      <alignment horizontal="center"/>
      <protection locked="0"/>
    </xf>
    <xf numFmtId="166" fontId="28" fillId="0" borderId="0" xfId="63" applyNumberFormat="1" applyFont="1" applyFill="1" applyBorder="1" applyAlignment="1" applyProtection="1">
      <alignment horizontal="center" wrapText="1"/>
      <protection locked="0"/>
    </xf>
    <xf numFmtId="166" fontId="28" fillId="0" borderId="19" xfId="63" applyNumberFormat="1" applyFont="1" applyFill="1" applyBorder="1" applyAlignment="1" applyProtection="1">
      <alignment horizontal="center" wrapText="1"/>
      <protection locked="0"/>
    </xf>
    <xf numFmtId="166" fontId="4" fillId="0" borderId="19" xfId="65" applyNumberFormat="1" applyFont="1" applyBorder="1" applyAlignment="1" applyProtection="1">
      <alignment horizontal="center"/>
      <protection locked="0"/>
    </xf>
    <xf numFmtId="166" fontId="4" fillId="0" borderId="0" xfId="0" applyNumberFormat="1" applyFont="1" applyAlignment="1" applyProtection="1">
      <alignment horizontal="center" vertical="top"/>
      <protection locked="0"/>
    </xf>
    <xf numFmtId="4" fontId="52" fillId="34" borderId="30" xfId="0" applyNumberFormat="1" applyFont="1" applyFill="1" applyBorder="1" applyAlignment="1" applyProtection="1">
      <alignment horizontal="center" vertical="top" wrapText="1"/>
      <protection locked="0"/>
    </xf>
    <xf numFmtId="166" fontId="4" fillId="0" borderId="0" xfId="0" applyNumberFormat="1" applyFont="1" applyAlignment="1" applyProtection="1">
      <alignment horizontal="center"/>
      <protection locked="0"/>
    </xf>
    <xf numFmtId="0" fontId="58" fillId="12" borderId="42" xfId="0" applyFont="1" applyFill="1" applyBorder="1" applyAlignment="1">
      <alignment horizontal="center"/>
    </xf>
    <xf numFmtId="0" fontId="0" fillId="0" borderId="43" xfId="0" applyBorder="1" applyAlignment="1">
      <alignment/>
    </xf>
    <xf numFmtId="0" fontId="0" fillId="0" borderId="44" xfId="0" applyBorder="1" applyAlignment="1">
      <alignment/>
    </xf>
    <xf numFmtId="0" fontId="5" fillId="33" borderId="0" xfId="0" applyFont="1" applyFill="1" applyBorder="1" applyAlignment="1">
      <alignment horizontal="center"/>
    </xf>
    <xf numFmtId="0" fontId="5" fillId="33" borderId="21" xfId="0" applyFont="1" applyFill="1" applyBorder="1" applyAlignment="1">
      <alignment horizontal="center"/>
    </xf>
    <xf numFmtId="0" fontId="0" fillId="0" borderId="0" xfId="0" applyAlignment="1">
      <alignment horizontal="left" wrapText="1"/>
    </xf>
    <xf numFmtId="0" fontId="0" fillId="0" borderId="0" xfId="0" applyAlignment="1">
      <alignment horizontal="center"/>
    </xf>
    <xf numFmtId="49" fontId="13" fillId="0" borderId="0" xfId="0" applyNumberFormat="1" applyFont="1" applyAlignment="1" applyProtection="1">
      <alignment horizontal="justify" wrapText="1"/>
      <protection/>
    </xf>
    <xf numFmtId="0" fontId="0" fillId="0" borderId="0" xfId="0" applyFont="1" applyAlignment="1" applyProtection="1">
      <alignment/>
      <protection/>
    </xf>
    <xf numFmtId="49" fontId="22" fillId="0" borderId="0" xfId="0" applyNumberFormat="1" applyFont="1" applyAlignment="1" applyProtection="1">
      <alignment horizontal="justify" wrapText="1"/>
      <protection/>
    </xf>
    <xf numFmtId="0" fontId="14" fillId="0" borderId="0" xfId="0" applyFont="1" applyAlignment="1" applyProtection="1">
      <alignment/>
      <protection/>
    </xf>
    <xf numFmtId="0" fontId="14" fillId="0" borderId="0" xfId="44" applyNumberFormat="1" applyFont="1" applyAlignment="1" applyProtection="1">
      <alignment horizontal="justify" vertical="top" wrapText="1"/>
      <protection/>
    </xf>
    <xf numFmtId="0" fontId="0" fillId="0" borderId="0" xfId="0" applyAlignment="1" applyProtection="1">
      <alignment/>
      <protection/>
    </xf>
    <xf numFmtId="0" fontId="14" fillId="0" borderId="0" xfId="0" applyFont="1" applyAlignment="1" applyProtection="1">
      <alignment horizontal="justify" vertical="top"/>
      <protection/>
    </xf>
    <xf numFmtId="0" fontId="14" fillId="0" borderId="0" xfId="46" applyNumberFormat="1" applyFont="1" applyAlignment="1" applyProtection="1">
      <alignment horizontal="justify" vertical="top" wrapText="1"/>
      <protection/>
    </xf>
    <xf numFmtId="49" fontId="13" fillId="0" borderId="0" xfId="0" applyNumberFormat="1" applyFont="1" applyAlignment="1" applyProtection="1">
      <alignment horizontal="justify" vertical="top" wrapText="1"/>
      <protection/>
    </xf>
    <xf numFmtId="0" fontId="0" fillId="0" borderId="0" xfId="0" applyAlignment="1" applyProtection="1">
      <alignment vertical="top"/>
      <protection/>
    </xf>
    <xf numFmtId="0" fontId="14" fillId="0" borderId="45" xfId="44" applyNumberFormat="1" applyFont="1" applyBorder="1" applyAlignment="1" applyProtection="1">
      <alignment horizontal="justify" vertical="top"/>
      <protection/>
    </xf>
    <xf numFmtId="0" fontId="0" fillId="0" borderId="45" xfId="0" applyBorder="1" applyAlignment="1" applyProtection="1">
      <alignment/>
      <protection/>
    </xf>
    <xf numFmtId="0" fontId="0" fillId="0" borderId="0" xfId="0" applyFont="1" applyAlignment="1">
      <alignment wrapText="1"/>
    </xf>
    <xf numFmtId="0" fontId="0" fillId="0" borderId="0" xfId="0" applyAlignment="1">
      <alignment wrapText="1"/>
    </xf>
    <xf numFmtId="0" fontId="46" fillId="0" borderId="0" xfId="0" applyFont="1" applyAlignment="1">
      <alignment wrapText="1"/>
    </xf>
    <xf numFmtId="0" fontId="7" fillId="0" borderId="0" xfId="0" applyFont="1" applyFill="1" applyAlignment="1">
      <alignment vertical="top" wrapText="1"/>
    </xf>
    <xf numFmtId="0" fontId="0" fillId="0" borderId="0" xfId="0" applyFont="1" applyAlignment="1">
      <alignment/>
    </xf>
    <xf numFmtId="0" fontId="6" fillId="0" borderId="0" xfId="0" applyFont="1" applyAlignment="1">
      <alignment vertical="justify" wrapText="1"/>
    </xf>
  </cellXfs>
  <cellStyles count="56">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Element-delo" xfId="34"/>
    <cellStyle name="Hyperlink" xfId="35"/>
    <cellStyle name="Izhod" xfId="36"/>
    <cellStyle name="Naslov" xfId="37"/>
    <cellStyle name="Naslov 1" xfId="38"/>
    <cellStyle name="Naslov 2" xfId="39"/>
    <cellStyle name="Naslov 3" xfId="40"/>
    <cellStyle name="Naslov 4" xfId="41"/>
    <cellStyle name="Navadno_POPIS VODA objekt A1 in A2" xfId="42"/>
    <cellStyle name="Navadno_POPIS VODA objekt C" xfId="43"/>
    <cellStyle name="Navadno_zem+gradb+strojna dela" xfId="44"/>
    <cellStyle name="Nevtralno" xfId="45"/>
    <cellStyle name="Normal_PL_SD" xfId="46"/>
    <cellStyle name="Normal_Sheet1" xfId="47"/>
    <cellStyle name="Followed Hyperlink" xfId="48"/>
    <cellStyle name="Percent" xfId="49"/>
    <cellStyle name="Opomba" xfId="50"/>
    <cellStyle name="Opozorilo" xfId="51"/>
    <cellStyle name="Pojasnjevalno besedilo" xfId="52"/>
    <cellStyle name="Poudarek1" xfId="53"/>
    <cellStyle name="Poudarek2" xfId="54"/>
    <cellStyle name="Poudarek3" xfId="55"/>
    <cellStyle name="Poudarek4" xfId="56"/>
    <cellStyle name="Poudarek5" xfId="57"/>
    <cellStyle name="Poudarek6" xfId="58"/>
    <cellStyle name="Povezana celica" xfId="59"/>
    <cellStyle name="Preveri celico" xfId="60"/>
    <cellStyle name="Računanje" xfId="61"/>
    <cellStyle name="Slabo" xfId="62"/>
    <cellStyle name="Currency" xfId="63"/>
    <cellStyle name="Currency [0]" xfId="64"/>
    <cellStyle name="Comma" xfId="65"/>
    <cellStyle name="Comma [0]" xfId="66"/>
    <cellStyle name="Vejica 2" xfId="67"/>
    <cellStyle name="Vnos" xfId="68"/>
    <cellStyle name="Vsota"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ftp://ftp%204x2x24%20cat.%206/"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66"/>
  </sheetPr>
  <dimension ref="A1:E16"/>
  <sheetViews>
    <sheetView view="pageLayout" workbookViewId="0" topLeftCell="A4">
      <selection activeCell="C12" sqref="C12"/>
    </sheetView>
  </sheetViews>
  <sheetFormatPr defaultColWidth="9.140625" defaultRowHeight="15"/>
  <cols>
    <col min="1" max="1" width="32.57421875" style="478" customWidth="1"/>
    <col min="2" max="2" width="23.7109375" style="479" customWidth="1"/>
    <col min="3" max="3" width="29.28125" style="479" customWidth="1"/>
    <col min="4" max="4" width="9.140625" style="478" customWidth="1"/>
    <col min="5" max="5" width="19.7109375" style="478" bestFit="1" customWidth="1"/>
    <col min="6" max="16384" width="9.140625" style="478" customWidth="1"/>
  </cols>
  <sheetData>
    <row r="1" spans="1:3" ht="20.25">
      <c r="A1" s="833" t="s">
        <v>1007</v>
      </c>
      <c r="B1" s="834"/>
      <c r="C1" s="835"/>
    </row>
    <row r="2" spans="1:3" ht="15">
      <c r="A2" s="492"/>
      <c r="B2" s="493"/>
      <c r="C2" s="494"/>
    </row>
    <row r="3" spans="1:3" s="480" customFormat="1" ht="15">
      <c r="A3" s="498" t="s">
        <v>1008</v>
      </c>
      <c r="B3" s="497" t="s">
        <v>1009</v>
      </c>
      <c r="C3" s="499" t="s">
        <v>1010</v>
      </c>
    </row>
    <row r="4" spans="1:3" ht="15">
      <c r="A4" s="495" t="s">
        <v>1012</v>
      </c>
      <c r="B4" s="483">
        <f>Cesta!F37</f>
        <v>0</v>
      </c>
      <c r="C4" s="481"/>
    </row>
    <row r="5" spans="1:3" ht="15">
      <c r="A5" s="495" t="s">
        <v>1013</v>
      </c>
      <c r="B5" s="483">
        <f>'Ponton in ureditev brežin'!F74</f>
        <v>0</v>
      </c>
      <c r="C5" s="481"/>
    </row>
    <row r="6" spans="1:3" ht="15">
      <c r="A6" s="495" t="s">
        <v>1014</v>
      </c>
      <c r="B6" s="483">
        <f>Kanalizacija!F123</f>
        <v>0</v>
      </c>
      <c r="C6" s="481"/>
    </row>
    <row r="7" spans="1:3" ht="15">
      <c r="A7" s="495" t="s">
        <v>1015</v>
      </c>
      <c r="B7" s="483">
        <f>Vodovod!F142</f>
        <v>0</v>
      </c>
      <c r="C7" s="481"/>
    </row>
    <row r="8" spans="1:3" ht="15">
      <c r="A8" s="495" t="s">
        <v>1017</v>
      </c>
      <c r="B8" s="483">
        <f>'Elektro instalacije'!F271</f>
        <v>0</v>
      </c>
      <c r="C8" s="481"/>
    </row>
    <row r="9" spans="1:3" ht="15">
      <c r="A9" s="482" t="s">
        <v>1016</v>
      </c>
      <c r="B9" s="483">
        <f>'Strojne instalacije'!F415</f>
        <v>0</v>
      </c>
      <c r="C9" s="481"/>
    </row>
    <row r="10" spans="1:3" ht="15">
      <c r="A10" s="482" t="s">
        <v>1018</v>
      </c>
      <c r="B10" s="483">
        <f>'TK vodi'!G48</f>
        <v>0</v>
      </c>
      <c r="C10" s="481"/>
    </row>
    <row r="11" spans="1:3" ht="15" thickBot="1">
      <c r="A11" s="496" t="s">
        <v>1019</v>
      </c>
      <c r="B11" s="484">
        <f>JR!F82</f>
        <v>0</v>
      </c>
      <c r="C11" s="485"/>
    </row>
    <row r="12" spans="1:3" s="489" customFormat="1" ht="30.75" customHeight="1" thickBot="1">
      <c r="A12" s="486" t="s">
        <v>941</v>
      </c>
      <c r="B12" s="487"/>
      <c r="C12" s="488">
        <f>SUM(B4:B11)</f>
        <v>0</v>
      </c>
    </row>
    <row r="13" spans="1:3" s="489" customFormat="1" ht="30" customHeight="1" thickBot="1">
      <c r="A13" s="486" t="s">
        <v>1011</v>
      </c>
      <c r="B13" s="487"/>
      <c r="C13" s="488">
        <f>C12*0.22</f>
        <v>0</v>
      </c>
    </row>
    <row r="14" spans="1:5" s="489" customFormat="1" ht="31.5" customHeight="1" thickBot="1">
      <c r="A14" s="486" t="s">
        <v>153</v>
      </c>
      <c r="B14" s="487"/>
      <c r="C14" s="488">
        <f>SUM(C12:C13)</f>
        <v>0</v>
      </c>
      <c r="E14" s="490"/>
    </row>
    <row r="15" spans="2:3" ht="15">
      <c r="B15" s="491"/>
      <c r="C15" s="491"/>
    </row>
    <row r="16" spans="2:3" ht="15">
      <c r="B16" s="491"/>
      <c r="C16" s="491"/>
    </row>
  </sheetData>
  <sheetProtection password="C019" sheet="1" selectLockedCells="1"/>
  <mergeCells count="1">
    <mergeCell ref="A1:C1"/>
  </mergeCells>
  <printOptions/>
  <pageMargins left="1.1" right="0.38" top="1.9291338582677167" bottom="0.7480314960629921" header="0.31496062992125984" footer="0.31496062992125984"/>
  <pageSetup horizontalDpi="600" verticalDpi="600" orientation="portrait" paperSize="9" r:id="rId1"/>
  <headerFooter>
    <oddHeader>&amp;CLjubljana za zeleno mobilnost – Ureditev brežin Grubarjevega kanala s postavitvijo pristanov</oddHeader>
    <oddFooter>&amp;C»POPISOV NI DOVOLJENO VSEBINSKO SPREMINJATI ALI NA KAKRŠEN KOLI DRUG NAČIN POSEGATI V NJIH.«</oddFooter>
  </headerFooter>
</worksheet>
</file>

<file path=xl/worksheets/sheet2.xml><?xml version="1.0" encoding="utf-8"?>
<worksheet xmlns="http://schemas.openxmlformats.org/spreadsheetml/2006/main" xmlns:r="http://schemas.openxmlformats.org/officeDocument/2006/relationships">
  <sheetPr>
    <tabColor rgb="FFC00000"/>
  </sheetPr>
  <dimension ref="A10:G207"/>
  <sheetViews>
    <sheetView view="pageLayout" workbookViewId="0" topLeftCell="A171">
      <selection activeCell="E203" sqref="E203"/>
    </sheetView>
  </sheetViews>
  <sheetFormatPr defaultColWidth="9.140625" defaultRowHeight="15"/>
  <cols>
    <col min="1" max="1" width="6.7109375" style="0" customWidth="1"/>
    <col min="2" max="2" width="31.57421875" style="0" customWidth="1"/>
    <col min="3" max="3" width="6.00390625" style="0" customWidth="1"/>
    <col min="4" max="4" width="8.140625" style="0" customWidth="1"/>
    <col min="5" max="5" width="11.28125" style="0" customWidth="1"/>
    <col min="6" max="6" width="22.57421875" style="0" customWidth="1"/>
  </cols>
  <sheetData>
    <row r="10" spans="1:6" s="3" customFormat="1" ht="15">
      <c r="A10" s="86" t="s">
        <v>1</v>
      </c>
      <c r="B10" s="87"/>
      <c r="C10" s="88"/>
      <c r="D10" s="88"/>
      <c r="E10" s="88"/>
      <c r="F10" s="89"/>
    </row>
    <row r="11" spans="1:6" s="3" customFormat="1" ht="15">
      <c r="A11" s="90"/>
      <c r="B11" s="4"/>
      <c r="C11" s="836"/>
      <c r="D11" s="836"/>
      <c r="E11" s="836"/>
      <c r="F11" s="837"/>
    </row>
    <row r="12" spans="1:6" s="3" customFormat="1" ht="15">
      <c r="A12" s="90"/>
      <c r="B12" s="4"/>
      <c r="C12" s="836"/>
      <c r="D12" s="836"/>
      <c r="E12" s="836"/>
      <c r="F12" s="837"/>
    </row>
    <row r="13" spans="1:6" s="3" customFormat="1" ht="15">
      <c r="A13" s="91" t="s">
        <v>2</v>
      </c>
      <c r="B13" s="4"/>
      <c r="C13" s="5"/>
      <c r="D13" s="5"/>
      <c r="E13" s="5"/>
      <c r="F13" s="92"/>
    </row>
    <row r="14" spans="1:6" s="3" customFormat="1" ht="15">
      <c r="A14" s="93" t="s">
        <v>3</v>
      </c>
      <c r="B14" s="94"/>
      <c r="C14" s="94"/>
      <c r="D14" s="94"/>
      <c r="E14" s="94"/>
      <c r="F14" s="95"/>
    </row>
    <row r="15" spans="1:6" s="3" customFormat="1" ht="15">
      <c r="A15" s="120"/>
      <c r="B15" s="120"/>
      <c r="C15" s="120"/>
      <c r="D15" s="120"/>
      <c r="E15" s="120"/>
      <c r="F15" s="120"/>
    </row>
    <row r="16" spans="1:6" s="3" customFormat="1" ht="15">
      <c r="A16" s="120"/>
      <c r="B16" s="120"/>
      <c r="C16" s="120"/>
      <c r="D16" s="120"/>
      <c r="E16" s="120"/>
      <c r="F16" s="120"/>
    </row>
    <row r="18" spans="1:6" ht="24.75">
      <c r="A18" s="1" t="s">
        <v>0</v>
      </c>
      <c r="B18" s="1"/>
      <c r="C18" s="1"/>
      <c r="D18" s="1"/>
      <c r="E18" s="1"/>
      <c r="F18" s="2"/>
    </row>
    <row r="23" spans="1:6" s="3" customFormat="1" ht="15" customHeight="1">
      <c r="A23" s="6" t="s">
        <v>4</v>
      </c>
      <c r="B23" s="7" t="s">
        <v>5</v>
      </c>
      <c r="C23" s="7"/>
      <c r="D23" s="7"/>
      <c r="E23" s="7"/>
      <c r="F23" s="121">
        <f>F71</f>
        <v>0</v>
      </c>
    </row>
    <row r="24" s="3" customFormat="1" ht="15" customHeight="1">
      <c r="F24" s="122"/>
    </row>
    <row r="25" spans="1:6" s="3" customFormat="1" ht="15" customHeight="1">
      <c r="A25" s="6" t="s">
        <v>6</v>
      </c>
      <c r="B25" s="7" t="s">
        <v>7</v>
      </c>
      <c r="C25" s="7"/>
      <c r="D25" s="7"/>
      <c r="E25" s="7"/>
      <c r="F25" s="121">
        <f>F95</f>
        <v>0</v>
      </c>
    </row>
    <row r="26" s="3" customFormat="1" ht="15" customHeight="1">
      <c r="F26" s="122"/>
    </row>
    <row r="27" spans="1:6" s="3" customFormat="1" ht="15" customHeight="1">
      <c r="A27" s="6" t="s">
        <v>8</v>
      </c>
      <c r="B27" s="7" t="s">
        <v>9</v>
      </c>
      <c r="C27" s="7"/>
      <c r="D27" s="7"/>
      <c r="E27" s="7"/>
      <c r="F27" s="121">
        <f>F126</f>
        <v>0</v>
      </c>
    </row>
    <row r="28" s="3" customFormat="1" ht="15" customHeight="1">
      <c r="F28" s="122"/>
    </row>
    <row r="29" spans="1:6" s="3" customFormat="1" ht="15" customHeight="1">
      <c r="A29" s="6" t="s">
        <v>10</v>
      </c>
      <c r="B29" s="7" t="s">
        <v>11</v>
      </c>
      <c r="C29" s="7"/>
      <c r="D29" s="7"/>
      <c r="E29" s="7"/>
      <c r="F29" s="121">
        <f>F167</f>
        <v>0</v>
      </c>
    </row>
    <row r="30" s="3" customFormat="1" ht="15" customHeight="1">
      <c r="F30" s="122"/>
    </row>
    <row r="31" spans="1:6" s="3" customFormat="1" ht="15" customHeight="1">
      <c r="A31" s="6" t="s">
        <v>12</v>
      </c>
      <c r="B31" s="7" t="s">
        <v>13</v>
      </c>
      <c r="C31" s="7"/>
      <c r="D31" s="7"/>
      <c r="E31" s="7"/>
      <c r="F31" s="121">
        <f>F185</f>
        <v>0</v>
      </c>
    </row>
    <row r="32" s="3" customFormat="1" ht="15" customHeight="1">
      <c r="F32" s="122"/>
    </row>
    <row r="33" spans="1:6" s="3" customFormat="1" ht="15" customHeight="1">
      <c r="A33" s="6" t="s">
        <v>14</v>
      </c>
      <c r="B33" s="7" t="s">
        <v>15</v>
      </c>
      <c r="C33" s="7"/>
      <c r="D33" s="7"/>
      <c r="E33" s="7"/>
      <c r="F33" s="121">
        <f>F205</f>
        <v>0</v>
      </c>
    </row>
    <row r="34" ht="14.25">
      <c r="F34" s="123"/>
    </row>
    <row r="35" spans="1:6" ht="15">
      <c r="A35" s="8" t="s">
        <v>16</v>
      </c>
      <c r="B35" s="7" t="s">
        <v>131</v>
      </c>
      <c r="C35" s="7"/>
      <c r="D35" s="7"/>
      <c r="E35" s="7"/>
      <c r="F35" s="121">
        <f>SUM(F23:F33)*0.1</f>
        <v>0</v>
      </c>
    </row>
    <row r="36" s="3" customFormat="1" ht="24" customHeight="1">
      <c r="F36" s="122"/>
    </row>
    <row r="37" spans="1:6" s="3" customFormat="1" ht="15" customHeight="1">
      <c r="A37" s="6" t="s">
        <v>17</v>
      </c>
      <c r="B37" s="7"/>
      <c r="C37" s="7"/>
      <c r="D37" s="7"/>
      <c r="E37" s="7"/>
      <c r="F37" s="121">
        <f>SUM(F23:F35)</f>
        <v>0</v>
      </c>
    </row>
    <row r="38" spans="1:6" s="3" customFormat="1" ht="15" customHeight="1">
      <c r="A38" s="6" t="s">
        <v>59</v>
      </c>
      <c r="B38" s="7"/>
      <c r="C38" s="7"/>
      <c r="D38" s="7"/>
      <c r="E38" s="7"/>
      <c r="F38" s="121">
        <f>F37*0.22</f>
        <v>0</v>
      </c>
    </row>
    <row r="39" s="3" customFormat="1" ht="15" customHeight="1">
      <c r="F39" s="122"/>
    </row>
    <row r="40" s="3" customFormat="1" ht="15" customHeight="1">
      <c r="F40" s="122"/>
    </row>
    <row r="41" s="3" customFormat="1" ht="15" customHeight="1" thickBot="1">
      <c r="F41" s="122"/>
    </row>
    <row r="42" spans="1:6" s="11" customFormat="1" ht="15.75" thickBot="1">
      <c r="A42" s="9" t="s">
        <v>17</v>
      </c>
      <c r="B42" s="10"/>
      <c r="C42" s="10"/>
      <c r="D42" s="10"/>
      <c r="E42" s="10"/>
      <c r="F42" s="124">
        <f>SUM(F37:F38)</f>
        <v>0</v>
      </c>
    </row>
    <row r="43" s="3" customFormat="1" ht="15"/>
    <row r="46" ht="16.5" customHeight="1">
      <c r="B46" s="12"/>
    </row>
    <row r="47" ht="16.5" customHeight="1">
      <c r="B47" s="12"/>
    </row>
    <row r="48" ht="17.25" customHeight="1">
      <c r="B48" s="12"/>
    </row>
    <row r="49" spans="1:6" s="22" customFormat="1" ht="20.25" customHeight="1">
      <c r="A49" s="16"/>
      <c r="B49" s="17" t="s">
        <v>23</v>
      </c>
      <c r="C49" s="18"/>
      <c r="D49" s="19"/>
      <c r="E49" s="20"/>
      <c r="F49" s="21"/>
    </row>
    <row r="50" spans="1:6" s="22" customFormat="1" ht="23.25" customHeight="1">
      <c r="A50" s="23"/>
      <c r="B50" s="24" t="s">
        <v>24</v>
      </c>
      <c r="C50" s="25"/>
      <c r="D50" s="26"/>
      <c r="E50" s="27"/>
      <c r="F50" s="28"/>
    </row>
    <row r="51" spans="2:6" ht="19.5" customHeight="1">
      <c r="B51" s="147" t="s">
        <v>18</v>
      </c>
      <c r="C51" s="148" t="s">
        <v>19</v>
      </c>
      <c r="D51" s="148" t="s">
        <v>20</v>
      </c>
      <c r="E51" s="148" t="s">
        <v>21</v>
      </c>
      <c r="F51" s="148" t="s">
        <v>22</v>
      </c>
    </row>
    <row r="52" spans="1:6" s="35" customFormat="1" ht="40.5" customHeight="1">
      <c r="A52" s="30" t="s">
        <v>25</v>
      </c>
      <c r="B52" s="52" t="s">
        <v>26</v>
      </c>
      <c r="C52" s="32" t="s">
        <v>27</v>
      </c>
      <c r="D52" s="33">
        <v>0.26</v>
      </c>
      <c r="E52" s="520"/>
      <c r="F52" s="34">
        <f>D52*E52</f>
        <v>0</v>
      </c>
    </row>
    <row r="53" spans="1:6" s="22" customFormat="1" ht="14.25" customHeight="1">
      <c r="A53" s="16"/>
      <c r="B53" s="17"/>
      <c r="C53" s="18"/>
      <c r="D53" s="18"/>
      <c r="E53" s="521"/>
      <c r="F53" s="29"/>
    </row>
    <row r="54" spans="1:6" s="35" customFormat="1" ht="42" customHeight="1">
      <c r="A54" s="30" t="s">
        <v>28</v>
      </c>
      <c r="B54" s="31" t="s">
        <v>29</v>
      </c>
      <c r="C54" s="32" t="s">
        <v>30</v>
      </c>
      <c r="D54" s="36">
        <v>11</v>
      </c>
      <c r="E54" s="520"/>
      <c r="F54" s="118">
        <f>D54*E54</f>
        <v>0</v>
      </c>
    </row>
    <row r="55" spans="1:6" s="35" customFormat="1" ht="15" customHeight="1">
      <c r="A55" s="37"/>
      <c r="B55" s="38"/>
      <c r="C55" s="39"/>
      <c r="D55" s="40"/>
      <c r="E55" s="522"/>
      <c r="F55" s="41"/>
    </row>
    <row r="56" spans="1:6" s="22" customFormat="1" ht="18.75" customHeight="1">
      <c r="A56" s="16"/>
      <c r="B56" s="17" t="s">
        <v>31</v>
      </c>
      <c r="C56" s="18"/>
      <c r="D56" s="19"/>
      <c r="E56" s="523"/>
      <c r="F56" s="21"/>
    </row>
    <row r="57" spans="1:6" s="22" customFormat="1" ht="18" customHeight="1">
      <c r="A57" s="16"/>
      <c r="B57" s="17"/>
      <c r="C57" s="18"/>
      <c r="D57" s="18"/>
      <c r="E57" s="521"/>
      <c r="F57" s="29"/>
    </row>
    <row r="58" spans="1:6" s="35" customFormat="1" ht="30.75" customHeight="1">
      <c r="A58" s="30" t="s">
        <v>32</v>
      </c>
      <c r="B58" s="31" t="s">
        <v>33</v>
      </c>
      <c r="C58" s="32" t="s">
        <v>34</v>
      </c>
      <c r="D58" s="36">
        <v>2650</v>
      </c>
      <c r="E58" s="520"/>
      <c r="F58" s="118">
        <f>D58*E58</f>
        <v>0</v>
      </c>
    </row>
    <row r="59" spans="1:6" s="22" customFormat="1" ht="14.25" customHeight="1">
      <c r="A59" s="16"/>
      <c r="B59" s="17"/>
      <c r="C59" s="18"/>
      <c r="D59" s="18"/>
      <c r="E59" s="521"/>
      <c r="F59" s="29"/>
    </row>
    <row r="60" spans="1:6" s="35" customFormat="1" ht="30.75" customHeight="1">
      <c r="A60" s="30" t="s">
        <v>35</v>
      </c>
      <c r="B60" s="31" t="s">
        <v>36</v>
      </c>
      <c r="C60" s="32" t="s">
        <v>37</v>
      </c>
      <c r="D60" s="36">
        <v>832</v>
      </c>
      <c r="E60" s="520"/>
      <c r="F60" s="118">
        <f>D60*E60</f>
        <v>0</v>
      </c>
    </row>
    <row r="61" spans="1:6" s="22" customFormat="1" ht="15" customHeight="1">
      <c r="A61" s="16"/>
      <c r="B61" s="17"/>
      <c r="C61" s="18"/>
      <c r="D61" s="18"/>
      <c r="E61" s="521"/>
      <c r="F61" s="29"/>
    </row>
    <row r="62" spans="1:6" s="35" customFormat="1" ht="37.5" customHeight="1">
      <c r="A62" s="30" t="s">
        <v>38</v>
      </c>
      <c r="B62" s="31" t="s">
        <v>39</v>
      </c>
      <c r="C62" s="32" t="s">
        <v>30</v>
      </c>
      <c r="D62" s="36">
        <v>14</v>
      </c>
      <c r="E62" s="520"/>
      <c r="F62" s="118">
        <f>D62*E62</f>
        <v>0</v>
      </c>
    </row>
    <row r="63" spans="1:6" s="35" customFormat="1" ht="12" customHeight="1">
      <c r="A63" s="42"/>
      <c r="B63" s="43"/>
      <c r="C63" s="44"/>
      <c r="D63" s="45"/>
      <c r="E63" s="524"/>
      <c r="F63" s="47"/>
    </row>
    <row r="64" spans="1:6" s="35" customFormat="1" ht="30.75" customHeight="1">
      <c r="A64" s="30" t="s">
        <v>38</v>
      </c>
      <c r="B64" s="31" t="s">
        <v>40</v>
      </c>
      <c r="C64" s="32" t="s">
        <v>30</v>
      </c>
      <c r="D64" s="36">
        <v>11</v>
      </c>
      <c r="E64" s="520"/>
      <c r="F64" s="118">
        <f>D64*E64</f>
        <v>0</v>
      </c>
    </row>
    <row r="65" spans="1:6" s="35" customFormat="1" ht="17.25" customHeight="1">
      <c r="A65" s="42"/>
      <c r="B65" s="43"/>
      <c r="C65" s="44"/>
      <c r="D65" s="45"/>
      <c r="E65" s="524"/>
      <c r="F65" s="47"/>
    </row>
    <row r="66" spans="1:6" s="35" customFormat="1" ht="30.75" customHeight="1">
      <c r="A66" s="30" t="s">
        <v>38</v>
      </c>
      <c r="B66" s="31" t="s">
        <v>41</v>
      </c>
      <c r="C66" s="32" t="s">
        <v>30</v>
      </c>
      <c r="D66" s="36">
        <v>11</v>
      </c>
      <c r="E66" s="520"/>
      <c r="F66" s="118">
        <f>D66*E66</f>
        <v>0</v>
      </c>
    </row>
    <row r="67" spans="1:6" s="35" customFormat="1" ht="15" customHeight="1">
      <c r="A67" s="42"/>
      <c r="B67" s="43"/>
      <c r="C67" s="44"/>
      <c r="D67" s="45"/>
      <c r="E67" s="524"/>
      <c r="F67" s="47"/>
    </row>
    <row r="68" spans="1:6" s="35" customFormat="1" ht="30.75" customHeight="1">
      <c r="A68" s="30" t="s">
        <v>38</v>
      </c>
      <c r="B68" s="31" t="s">
        <v>42</v>
      </c>
      <c r="C68" s="32" t="s">
        <v>37</v>
      </c>
      <c r="D68" s="36">
        <v>50</v>
      </c>
      <c r="E68" s="520"/>
      <c r="F68" s="118">
        <f>D68*E68</f>
        <v>0</v>
      </c>
    </row>
    <row r="69" spans="1:6" s="35" customFormat="1" ht="16.5" customHeight="1">
      <c r="A69" s="42"/>
      <c r="B69" s="43"/>
      <c r="C69" s="44"/>
      <c r="D69" s="45"/>
      <c r="E69" s="46"/>
      <c r="F69" s="47"/>
    </row>
    <row r="70" ht="12.75" customHeight="1" thickBot="1">
      <c r="B70" s="12"/>
    </row>
    <row r="71" spans="1:6" ht="18.75" customHeight="1" thickBot="1">
      <c r="A71" s="48"/>
      <c r="B71" s="49" t="s">
        <v>43</v>
      </c>
      <c r="C71" s="50"/>
      <c r="D71" s="50"/>
      <c r="E71" s="50"/>
      <c r="F71" s="51">
        <f>SUM(F52:F68)</f>
        <v>0</v>
      </c>
    </row>
    <row r="72" ht="20.25" customHeight="1">
      <c r="B72" s="12"/>
    </row>
    <row r="73" spans="1:6" ht="16.5" customHeight="1">
      <c r="A73" s="838" t="s">
        <v>44</v>
      </c>
      <c r="B73" s="838"/>
      <c r="C73" s="838"/>
      <c r="D73" s="838"/>
      <c r="E73" s="838"/>
      <c r="F73" s="838"/>
    </row>
    <row r="74" spans="1:6" ht="21" customHeight="1">
      <c r="A74" s="838"/>
      <c r="B74" s="838"/>
      <c r="C74" s="838"/>
      <c r="D74" s="838"/>
      <c r="E74" s="838"/>
      <c r="F74" s="838"/>
    </row>
    <row r="75" ht="30.75" customHeight="1">
      <c r="B75" s="12"/>
    </row>
    <row r="76" s="53" customFormat="1" ht="15" customHeight="1">
      <c r="B76" s="54"/>
    </row>
    <row r="77" s="53" customFormat="1" ht="15" customHeight="1">
      <c r="B77" s="54"/>
    </row>
    <row r="78" s="53" customFormat="1" ht="15" customHeight="1">
      <c r="B78" s="54"/>
    </row>
    <row r="79" spans="1:6" s="61" customFormat="1" ht="15" customHeight="1">
      <c r="A79" s="55"/>
      <c r="B79" s="56" t="s">
        <v>45</v>
      </c>
      <c r="C79" s="57"/>
      <c r="D79" s="58"/>
      <c r="E79" s="59"/>
      <c r="F79" s="60"/>
    </row>
    <row r="80" spans="1:6" s="61" customFormat="1" ht="15" customHeight="1">
      <c r="A80" s="62"/>
      <c r="B80" s="63" t="s">
        <v>46</v>
      </c>
      <c r="C80" s="64"/>
      <c r="D80" s="65"/>
      <c r="E80" s="66"/>
      <c r="F80" s="67"/>
    </row>
    <row r="81" spans="1:6" s="53" customFormat="1" ht="15" customHeight="1">
      <c r="A81" s="500"/>
      <c r="B81" s="501" t="s">
        <v>18</v>
      </c>
      <c r="C81" s="502" t="s">
        <v>19</v>
      </c>
      <c r="D81" s="502" t="s">
        <v>20</v>
      </c>
      <c r="E81" s="525" t="s">
        <v>21</v>
      </c>
      <c r="F81" s="502" t="s">
        <v>22</v>
      </c>
    </row>
    <row r="82" spans="1:6" s="73" customFormat="1" ht="26.25">
      <c r="A82" s="69" t="s">
        <v>47</v>
      </c>
      <c r="B82" s="70" t="s">
        <v>48</v>
      </c>
      <c r="C82" s="71" t="s">
        <v>49</v>
      </c>
      <c r="D82" s="72">
        <v>1060</v>
      </c>
      <c r="E82" s="526"/>
      <c r="F82" s="118">
        <f>D82*E82</f>
        <v>0</v>
      </c>
    </row>
    <row r="83" spans="1:6" s="61" customFormat="1" ht="15" customHeight="1">
      <c r="A83" s="55"/>
      <c r="B83" s="56"/>
      <c r="C83" s="57"/>
      <c r="D83" s="57"/>
      <c r="E83" s="527"/>
      <c r="F83" s="68"/>
    </row>
    <row r="84" spans="1:6" s="73" customFormat="1" ht="52.5">
      <c r="A84" s="69" t="s">
        <v>50</v>
      </c>
      <c r="B84" s="70" t="s">
        <v>51</v>
      </c>
      <c r="C84" s="71" t="s">
        <v>49</v>
      </c>
      <c r="D84" s="72">
        <v>270</v>
      </c>
      <c r="E84" s="526"/>
      <c r="F84" s="118">
        <f>D84*E84</f>
        <v>0</v>
      </c>
    </row>
    <row r="85" spans="1:6" s="61" customFormat="1" ht="15" customHeight="1">
      <c r="A85" s="55"/>
      <c r="B85" s="56"/>
      <c r="C85" s="57"/>
      <c r="D85" s="57"/>
      <c r="E85" s="527"/>
      <c r="F85" s="68"/>
    </row>
    <row r="86" spans="1:6" s="61" customFormat="1" ht="15" customHeight="1">
      <c r="A86" s="62"/>
      <c r="B86" s="63" t="s">
        <v>52</v>
      </c>
      <c r="C86" s="64"/>
      <c r="D86" s="65"/>
      <c r="E86" s="528"/>
      <c r="F86" s="67"/>
    </row>
    <row r="87" spans="1:6" s="61" customFormat="1" ht="15" customHeight="1">
      <c r="A87" s="55"/>
      <c r="B87" s="56"/>
      <c r="C87" s="57"/>
      <c r="D87" s="57"/>
      <c r="E87" s="527"/>
      <c r="F87" s="68"/>
    </row>
    <row r="88" spans="1:6" s="73" customFormat="1" ht="39">
      <c r="A88" s="69" t="s">
        <v>53</v>
      </c>
      <c r="B88" s="70" t="s">
        <v>54</v>
      </c>
      <c r="C88" s="71" t="s">
        <v>34</v>
      </c>
      <c r="D88" s="72">
        <v>2650</v>
      </c>
      <c r="E88" s="526"/>
      <c r="F88" s="118">
        <f>D88*E88</f>
        <v>0</v>
      </c>
    </row>
    <row r="89" spans="1:6" s="61" customFormat="1" ht="15" customHeight="1">
      <c r="A89" s="55"/>
      <c r="B89" s="56"/>
      <c r="C89" s="57"/>
      <c r="D89" s="57"/>
      <c r="E89" s="527"/>
      <c r="F89" s="68"/>
    </row>
    <row r="90" spans="1:6" s="61" customFormat="1" ht="15" customHeight="1">
      <c r="A90" s="62"/>
      <c r="B90" s="63" t="s">
        <v>55</v>
      </c>
      <c r="C90" s="64"/>
      <c r="D90" s="65"/>
      <c r="E90" s="528"/>
      <c r="F90" s="67"/>
    </row>
    <row r="91" spans="1:6" s="73" customFormat="1" ht="15" customHeight="1">
      <c r="A91" s="74"/>
      <c r="B91" s="75"/>
      <c r="C91" s="76"/>
      <c r="D91" s="77"/>
      <c r="E91" s="529"/>
      <c r="F91" s="79"/>
    </row>
    <row r="92" spans="1:7" s="73" customFormat="1" ht="52.5">
      <c r="A92" s="69" t="s">
        <v>56</v>
      </c>
      <c r="B92" s="70" t="s">
        <v>57</v>
      </c>
      <c r="C92" s="71" t="s">
        <v>49</v>
      </c>
      <c r="D92" s="72">
        <v>1325</v>
      </c>
      <c r="E92" s="526"/>
      <c r="F92" s="118">
        <f>D92*E92</f>
        <v>0</v>
      </c>
      <c r="G92" s="80"/>
    </row>
    <row r="93" spans="1:6" s="73" customFormat="1" ht="15" customHeight="1">
      <c r="A93" s="81"/>
      <c r="B93" s="75"/>
      <c r="C93" s="76"/>
      <c r="D93" s="77"/>
      <c r="E93" s="529"/>
      <c r="F93" s="78"/>
    </row>
    <row r="94" spans="2:5" s="53" customFormat="1" ht="15" customHeight="1" thickBot="1">
      <c r="B94" s="54"/>
      <c r="E94" s="530"/>
    </row>
    <row r="95" spans="1:6" s="53" customFormat="1" ht="15" customHeight="1" thickBot="1">
      <c r="A95" s="82"/>
      <c r="B95" s="83" t="s">
        <v>58</v>
      </c>
      <c r="C95" s="84"/>
      <c r="D95" s="84"/>
      <c r="E95" s="531"/>
      <c r="F95" s="85">
        <f>SUM(F82:F92)</f>
        <v>0</v>
      </c>
    </row>
    <row r="96" ht="14.25">
      <c r="E96" s="532"/>
    </row>
    <row r="97" spans="2:5" ht="15" customHeight="1">
      <c r="B97" s="96"/>
      <c r="E97" s="532"/>
    </row>
    <row r="98" spans="2:5" ht="15" customHeight="1">
      <c r="B98" s="96"/>
      <c r="E98" s="532"/>
    </row>
    <row r="99" spans="2:5" ht="15" customHeight="1">
      <c r="B99" s="96"/>
      <c r="E99" s="532"/>
    </row>
    <row r="100" spans="1:6" s="22" customFormat="1" ht="15" customHeight="1">
      <c r="A100" s="16"/>
      <c r="B100" s="97" t="s">
        <v>60</v>
      </c>
      <c r="C100" s="18"/>
      <c r="D100" s="19"/>
      <c r="E100" s="523"/>
      <c r="F100" s="21"/>
    </row>
    <row r="101" spans="1:6" s="22" customFormat="1" ht="15" customHeight="1">
      <c r="A101" s="23"/>
      <c r="B101" s="98" t="s">
        <v>61</v>
      </c>
      <c r="C101" s="25"/>
      <c r="D101" s="26"/>
      <c r="E101" s="533"/>
      <c r="F101" s="28"/>
    </row>
    <row r="102" spans="1:6" ht="15" customHeight="1">
      <c r="A102" s="503"/>
      <c r="B102" s="504" t="s">
        <v>18</v>
      </c>
      <c r="C102" s="148" t="s">
        <v>19</v>
      </c>
      <c r="D102" s="148" t="s">
        <v>20</v>
      </c>
      <c r="E102" s="534" t="s">
        <v>21</v>
      </c>
      <c r="F102" s="148" t="s">
        <v>22</v>
      </c>
    </row>
    <row r="103" spans="1:6" s="35" customFormat="1" ht="78.75">
      <c r="A103" s="30" t="s">
        <v>62</v>
      </c>
      <c r="B103" s="31" t="s">
        <v>63</v>
      </c>
      <c r="C103" s="32" t="s">
        <v>49</v>
      </c>
      <c r="D103" s="36">
        <v>872</v>
      </c>
      <c r="E103" s="520"/>
      <c r="F103" s="118">
        <f>D103*E103</f>
        <v>0</v>
      </c>
    </row>
    <row r="104" spans="1:6" s="22" customFormat="1" ht="15" customHeight="1">
      <c r="A104" s="16"/>
      <c r="B104" s="97"/>
      <c r="C104" s="18"/>
      <c r="D104" s="18"/>
      <c r="E104" s="521"/>
      <c r="F104" s="29"/>
    </row>
    <row r="105" spans="1:6" s="22" customFormat="1" ht="15" customHeight="1">
      <c r="A105" s="23"/>
      <c r="B105" s="98" t="s">
        <v>64</v>
      </c>
      <c r="C105" s="25"/>
      <c r="D105" s="26"/>
      <c r="E105" s="533"/>
      <c r="F105" s="28"/>
    </row>
    <row r="106" spans="1:6" s="22" customFormat="1" ht="15" customHeight="1">
      <c r="A106" s="16"/>
      <c r="B106" s="97"/>
      <c r="C106" s="18"/>
      <c r="D106" s="18"/>
      <c r="E106" s="521"/>
      <c r="F106" s="29"/>
    </row>
    <row r="107" spans="1:6" s="35" customFormat="1" ht="39">
      <c r="A107" s="30" t="s">
        <v>65</v>
      </c>
      <c r="B107" s="31" t="s">
        <v>66</v>
      </c>
      <c r="C107" s="32" t="s">
        <v>34</v>
      </c>
      <c r="D107" s="36">
        <v>1970</v>
      </c>
      <c r="E107" s="520"/>
      <c r="F107" s="118">
        <f>D107*E107</f>
        <v>0</v>
      </c>
    </row>
    <row r="108" spans="1:6" s="35" customFormat="1" ht="15" customHeight="1">
      <c r="A108" s="99"/>
      <c r="B108" s="100"/>
      <c r="C108" s="101"/>
      <c r="D108" s="102"/>
      <c r="E108" s="535"/>
      <c r="F108" s="103"/>
    </row>
    <row r="109" spans="1:6" s="22" customFormat="1" ht="15" customHeight="1">
      <c r="A109" s="23"/>
      <c r="B109" s="98" t="s">
        <v>67</v>
      </c>
      <c r="C109" s="25"/>
      <c r="D109" s="26"/>
      <c r="E109" s="533"/>
      <c r="F109" s="28"/>
    </row>
    <row r="110" spans="1:6" s="22" customFormat="1" ht="15" customHeight="1">
      <c r="A110" s="16"/>
      <c r="B110" s="97"/>
      <c r="C110" s="18"/>
      <c r="D110" s="18"/>
      <c r="E110" s="521"/>
      <c r="F110" s="29"/>
    </row>
    <row r="111" spans="1:6" s="35" customFormat="1" ht="39">
      <c r="A111" s="30" t="s">
        <v>68</v>
      </c>
      <c r="B111" s="31" t="s">
        <v>69</v>
      </c>
      <c r="C111" s="32" t="s">
        <v>34</v>
      </c>
      <c r="D111" s="36">
        <v>1970</v>
      </c>
      <c r="E111" s="520"/>
      <c r="F111" s="118">
        <f>D111*E111</f>
        <v>0</v>
      </c>
    </row>
    <row r="112" spans="1:6" s="35" customFormat="1" ht="15" customHeight="1">
      <c r="A112" s="99"/>
      <c r="B112" s="100"/>
      <c r="C112" s="101"/>
      <c r="D112" s="102"/>
      <c r="E112" s="535"/>
      <c r="F112" s="103"/>
    </row>
    <row r="113" spans="1:6" s="22" customFormat="1" ht="15" customHeight="1">
      <c r="A113" s="23"/>
      <c r="B113" s="98" t="s">
        <v>70</v>
      </c>
      <c r="C113" s="25"/>
      <c r="D113" s="26"/>
      <c r="E113" s="533"/>
      <c r="F113" s="28"/>
    </row>
    <row r="114" spans="1:6" s="22" customFormat="1" ht="15" customHeight="1">
      <c r="A114" s="16"/>
      <c r="B114" s="97"/>
      <c r="C114" s="18"/>
      <c r="D114" s="18"/>
      <c r="E114" s="521"/>
      <c r="F114" s="29"/>
    </row>
    <row r="115" spans="1:6" s="35" customFormat="1" ht="66">
      <c r="A115" s="30" t="s">
        <v>71</v>
      </c>
      <c r="B115" s="31" t="s">
        <v>72</v>
      </c>
      <c r="C115" s="32" t="s">
        <v>34</v>
      </c>
      <c r="D115" s="36">
        <v>305</v>
      </c>
      <c r="E115" s="520"/>
      <c r="F115" s="118">
        <f>D115*E115</f>
        <v>0</v>
      </c>
    </row>
    <row r="116" spans="1:6" s="22" customFormat="1" ht="15" customHeight="1">
      <c r="A116" s="16"/>
      <c r="B116" s="97"/>
      <c r="C116" s="18"/>
      <c r="D116" s="18"/>
      <c r="E116" s="521"/>
      <c r="F116" s="29"/>
    </row>
    <row r="117" spans="1:6" s="35" customFormat="1" ht="92.25">
      <c r="A117" s="30" t="s">
        <v>73</v>
      </c>
      <c r="B117" s="31" t="s">
        <v>74</v>
      </c>
      <c r="C117" s="32" t="s">
        <v>34</v>
      </c>
      <c r="D117" s="36">
        <v>390</v>
      </c>
      <c r="E117" s="520"/>
      <c r="F117" s="118">
        <f>D117*E117</f>
        <v>0</v>
      </c>
    </row>
    <row r="118" spans="1:6" s="35" customFormat="1" ht="15" customHeight="1">
      <c r="A118" s="99"/>
      <c r="B118" s="100"/>
      <c r="C118" s="101"/>
      <c r="D118" s="102"/>
      <c r="E118" s="535"/>
      <c r="F118" s="103"/>
    </row>
    <row r="119" spans="1:6" s="22" customFormat="1" ht="15" customHeight="1">
      <c r="A119" s="23"/>
      <c r="B119" s="98" t="s">
        <v>75</v>
      </c>
      <c r="C119" s="25"/>
      <c r="D119" s="26"/>
      <c r="E119" s="533"/>
      <c r="F119" s="28"/>
    </row>
    <row r="120" spans="1:6" s="22" customFormat="1" ht="15" customHeight="1">
      <c r="A120" s="16"/>
      <c r="B120" s="97"/>
      <c r="C120" s="18"/>
      <c r="D120" s="18"/>
      <c r="E120" s="521"/>
      <c r="F120" s="29"/>
    </row>
    <row r="121" spans="1:6" s="35" customFormat="1" ht="52.5">
      <c r="A121" s="30" t="s">
        <v>76</v>
      </c>
      <c r="B121" s="31" t="s">
        <v>77</v>
      </c>
      <c r="C121" s="32" t="s">
        <v>37</v>
      </c>
      <c r="D121" s="36">
        <v>283</v>
      </c>
      <c r="E121" s="520"/>
      <c r="F121" s="118">
        <f>D121*E121</f>
        <v>0</v>
      </c>
    </row>
    <row r="122" spans="1:6" s="35" customFormat="1" ht="12.75">
      <c r="A122" s="30"/>
      <c r="B122" s="31"/>
      <c r="C122" s="32"/>
      <c r="D122" s="36"/>
      <c r="E122" s="520"/>
      <c r="F122" s="34"/>
    </row>
    <row r="123" spans="1:6" s="35" customFormat="1" ht="52.5">
      <c r="A123" s="30" t="s">
        <v>78</v>
      </c>
      <c r="B123" s="31" t="s">
        <v>79</v>
      </c>
      <c r="C123" s="32" t="s">
        <v>37</v>
      </c>
      <c r="D123" s="104">
        <v>0</v>
      </c>
      <c r="E123" s="520"/>
      <c r="F123" s="118">
        <f>D123*E123</f>
        <v>0</v>
      </c>
    </row>
    <row r="124" ht="15" customHeight="1">
      <c r="B124" s="96"/>
    </row>
    <row r="125" ht="15" customHeight="1" thickBot="1">
      <c r="B125" s="96"/>
    </row>
    <row r="126" spans="1:6" ht="15" customHeight="1" thickBot="1">
      <c r="A126" s="105"/>
      <c r="B126" s="106" t="s">
        <v>80</v>
      </c>
      <c r="C126" s="50"/>
      <c r="D126" s="50"/>
      <c r="E126" s="50"/>
      <c r="F126" s="51">
        <f>SUM(F103:F123)</f>
        <v>0</v>
      </c>
    </row>
    <row r="127" ht="15" customHeight="1">
      <c r="B127" s="96"/>
    </row>
    <row r="128" spans="1:6" ht="15" customHeight="1">
      <c r="A128" s="838" t="s">
        <v>81</v>
      </c>
      <c r="B128" s="838"/>
      <c r="C128" s="838"/>
      <c r="D128" s="838"/>
      <c r="E128" s="838"/>
      <c r="F128" s="838"/>
    </row>
    <row r="129" spans="1:6" ht="15" customHeight="1">
      <c r="A129" s="838"/>
      <c r="B129" s="838"/>
      <c r="C129" s="838"/>
      <c r="D129" s="838"/>
      <c r="E129" s="838"/>
      <c r="F129" s="838"/>
    </row>
    <row r="130" ht="15" customHeight="1">
      <c r="B130" s="96"/>
    </row>
    <row r="131" spans="1:6" ht="15" customHeight="1">
      <c r="A131" s="838" t="s">
        <v>82</v>
      </c>
      <c r="B131" s="838"/>
      <c r="C131" s="838"/>
      <c r="D131" s="838"/>
      <c r="E131" s="838"/>
      <c r="F131" s="838"/>
    </row>
    <row r="132" spans="1:6" ht="15" customHeight="1">
      <c r="A132" s="838"/>
      <c r="B132" s="838"/>
      <c r="C132" s="838"/>
      <c r="D132" s="838"/>
      <c r="E132" s="838"/>
      <c r="F132" s="838"/>
    </row>
    <row r="133" spans="1:6" ht="15" customHeight="1">
      <c r="A133" s="839" t="s">
        <v>83</v>
      </c>
      <c r="B133" s="839"/>
      <c r="C133" s="839"/>
      <c r="D133" s="839"/>
      <c r="E133" s="839"/>
      <c r="F133" s="839"/>
    </row>
    <row r="134" ht="15" customHeight="1">
      <c r="B134" s="96"/>
    </row>
    <row r="135" ht="15" customHeight="1"/>
    <row r="136" ht="15" customHeight="1"/>
    <row r="137" ht="15" customHeight="1"/>
    <row r="138" ht="15" customHeight="1"/>
    <row r="139" spans="1:6" s="22" customFormat="1" ht="15" customHeight="1">
      <c r="A139" s="16"/>
      <c r="B139" s="108" t="s">
        <v>84</v>
      </c>
      <c r="C139" s="18"/>
      <c r="D139" s="19"/>
      <c r="E139" s="20"/>
      <c r="F139" s="21"/>
    </row>
    <row r="140" spans="1:6" ht="14.25">
      <c r="A140" s="503"/>
      <c r="B140" s="505" t="s">
        <v>18</v>
      </c>
      <c r="C140" s="148" t="s">
        <v>19</v>
      </c>
      <c r="D140" s="148" t="s">
        <v>20</v>
      </c>
      <c r="E140" s="148" t="s">
        <v>21</v>
      </c>
      <c r="F140" s="148" t="s">
        <v>22</v>
      </c>
    </row>
    <row r="141" spans="1:6" s="22" customFormat="1" ht="15" customHeight="1">
      <c r="A141" s="23"/>
      <c r="B141" s="110" t="s">
        <v>85</v>
      </c>
      <c r="C141" s="25"/>
      <c r="D141" s="26"/>
      <c r="E141" s="27"/>
      <c r="F141" s="28"/>
    </row>
    <row r="142" spans="2:6" ht="15" customHeight="1">
      <c r="B142" s="107"/>
      <c r="C142" s="14"/>
      <c r="D142" s="14"/>
      <c r="E142" s="14"/>
      <c r="F142" s="15"/>
    </row>
    <row r="143" spans="1:6" s="35" customFormat="1" ht="52.5">
      <c r="A143" s="30" t="s">
        <v>86</v>
      </c>
      <c r="B143" s="111" t="s">
        <v>87</v>
      </c>
      <c r="C143" s="32"/>
      <c r="D143" s="36"/>
      <c r="E143" s="520"/>
      <c r="F143" s="34"/>
    </row>
    <row r="144" spans="1:6" s="35" customFormat="1" ht="12.75">
      <c r="A144" s="30"/>
      <c r="B144" s="111" t="s">
        <v>88</v>
      </c>
      <c r="C144" s="32" t="s">
        <v>37</v>
      </c>
      <c r="D144" s="36">
        <v>140</v>
      </c>
      <c r="E144" s="520"/>
      <c r="F144" s="118">
        <f>D144*E144</f>
        <v>0</v>
      </c>
    </row>
    <row r="145" spans="1:6" s="35" customFormat="1" ht="15" customHeight="1">
      <c r="A145" s="30"/>
      <c r="B145" s="111" t="s">
        <v>89</v>
      </c>
      <c r="C145" s="32" t="s">
        <v>37</v>
      </c>
      <c r="D145" s="36">
        <v>183</v>
      </c>
      <c r="E145" s="520"/>
      <c r="F145" s="118">
        <f>D145*E145</f>
        <v>0</v>
      </c>
    </row>
    <row r="146" spans="1:6" s="22" customFormat="1" ht="15" customHeight="1">
      <c r="A146" s="16"/>
      <c r="B146" s="108"/>
      <c r="C146" s="18"/>
      <c r="D146" s="18"/>
      <c r="E146" s="521"/>
      <c r="F146" s="29"/>
    </row>
    <row r="147" spans="1:6" s="22" customFormat="1" ht="15" customHeight="1">
      <c r="A147" s="23"/>
      <c r="B147" s="110" t="s">
        <v>90</v>
      </c>
      <c r="C147" s="25"/>
      <c r="D147" s="26"/>
      <c r="E147" s="533"/>
      <c r="F147" s="28"/>
    </row>
    <row r="148" spans="1:6" s="22" customFormat="1" ht="15" customHeight="1">
      <c r="A148" s="16"/>
      <c r="B148" s="108"/>
      <c r="C148" s="18"/>
      <c r="D148" s="18"/>
      <c r="E148" s="521"/>
      <c r="F148" s="29"/>
    </row>
    <row r="149" spans="1:6" s="35" customFormat="1" ht="39">
      <c r="A149" s="30" t="s">
        <v>91</v>
      </c>
      <c r="B149" s="111" t="s">
        <v>92</v>
      </c>
      <c r="C149" s="32" t="s">
        <v>30</v>
      </c>
      <c r="D149" s="36">
        <v>28</v>
      </c>
      <c r="E149" s="520"/>
      <c r="F149" s="118">
        <f>D149*E149</f>
        <v>0</v>
      </c>
    </row>
    <row r="150" spans="1:6" s="22" customFormat="1" ht="15" customHeight="1">
      <c r="A150" s="16"/>
      <c r="B150" s="108"/>
      <c r="C150" s="18"/>
      <c r="D150" s="18"/>
      <c r="E150" s="521"/>
      <c r="F150" s="29"/>
    </row>
    <row r="151" spans="1:6" s="35" customFormat="1" ht="41.25" customHeight="1">
      <c r="A151" s="30" t="s">
        <v>93</v>
      </c>
      <c r="B151" s="111" t="s">
        <v>94</v>
      </c>
      <c r="C151" s="32" t="s">
        <v>30</v>
      </c>
      <c r="D151" s="36">
        <v>7</v>
      </c>
      <c r="E151" s="520"/>
      <c r="F151" s="118">
        <f>D151*E151</f>
        <v>0</v>
      </c>
    </row>
    <row r="152" spans="1:6" s="22" customFormat="1" ht="15" customHeight="1">
      <c r="A152" s="16"/>
      <c r="B152" s="108"/>
      <c r="C152" s="18"/>
      <c r="D152" s="18"/>
      <c r="E152" s="521"/>
      <c r="F152" s="29"/>
    </row>
    <row r="153" spans="1:6" s="35" customFormat="1" ht="39">
      <c r="A153" s="30" t="s">
        <v>95</v>
      </c>
      <c r="B153" s="111" t="s">
        <v>96</v>
      </c>
      <c r="C153" s="32" t="s">
        <v>30</v>
      </c>
      <c r="D153" s="36">
        <v>28</v>
      </c>
      <c r="E153" s="520"/>
      <c r="F153" s="118">
        <f>D153*E153</f>
        <v>0</v>
      </c>
    </row>
    <row r="154" spans="1:6" s="22" customFormat="1" ht="15" customHeight="1">
      <c r="A154" s="16"/>
      <c r="B154" s="108"/>
      <c r="C154" s="18"/>
      <c r="D154" s="18"/>
      <c r="E154" s="521"/>
      <c r="F154" s="29"/>
    </row>
    <row r="155" spans="1:6" s="35" customFormat="1" ht="66">
      <c r="A155" s="30" t="s">
        <v>97</v>
      </c>
      <c r="B155" s="111" t="s">
        <v>98</v>
      </c>
      <c r="C155" s="32" t="s">
        <v>30</v>
      </c>
      <c r="D155" s="36">
        <v>3</v>
      </c>
      <c r="E155" s="520"/>
      <c r="F155" s="118">
        <f>D155*E155</f>
        <v>0</v>
      </c>
    </row>
    <row r="156" spans="1:6" s="35" customFormat="1" ht="52.5">
      <c r="A156" s="30" t="s">
        <v>97</v>
      </c>
      <c r="B156" s="111" t="s">
        <v>99</v>
      </c>
      <c r="C156" s="32" t="s">
        <v>30</v>
      </c>
      <c r="D156" s="36">
        <v>4</v>
      </c>
      <c r="E156" s="520"/>
      <c r="F156" s="118">
        <f>D156*E156</f>
        <v>0</v>
      </c>
    </row>
    <row r="157" spans="1:6" s="35" customFormat="1" ht="15" customHeight="1">
      <c r="A157" s="42"/>
      <c r="B157" s="109"/>
      <c r="C157" s="44"/>
      <c r="D157" s="45"/>
      <c r="E157" s="524"/>
      <c r="F157" s="47"/>
    </row>
    <row r="158" spans="1:6" s="35" customFormat="1" ht="12.75">
      <c r="A158" s="30" t="s">
        <v>100</v>
      </c>
      <c r="B158" s="111" t="s">
        <v>101</v>
      </c>
      <c r="C158" s="32"/>
      <c r="D158" s="36"/>
      <c r="E158" s="520"/>
      <c r="F158" s="34"/>
    </row>
    <row r="159" spans="1:6" s="35" customFormat="1" ht="26.25" customHeight="1">
      <c r="A159" s="42"/>
      <c r="B159" s="111" t="s">
        <v>102</v>
      </c>
      <c r="C159" s="32" t="s">
        <v>103</v>
      </c>
      <c r="D159" s="36">
        <v>12</v>
      </c>
      <c r="E159" s="520"/>
      <c r="F159" s="118">
        <f>D159*E159</f>
        <v>0</v>
      </c>
    </row>
    <row r="160" spans="1:6" s="35" customFormat="1" ht="15" customHeight="1">
      <c r="A160" s="42"/>
      <c r="B160" s="111" t="s">
        <v>104</v>
      </c>
      <c r="C160" s="32" t="s">
        <v>103</v>
      </c>
      <c r="D160" s="36">
        <v>13</v>
      </c>
      <c r="E160" s="520"/>
      <c r="F160" s="118">
        <f>D160*E160</f>
        <v>0</v>
      </c>
    </row>
    <row r="161" spans="1:6" s="22" customFormat="1" ht="15" customHeight="1">
      <c r="A161" s="16"/>
      <c r="B161" s="108"/>
      <c r="C161" s="18"/>
      <c r="D161" s="18"/>
      <c r="E161" s="521"/>
      <c r="F161" s="29"/>
    </row>
    <row r="162" spans="1:6" s="22" customFormat="1" ht="15" customHeight="1">
      <c r="A162" s="23"/>
      <c r="B162" s="110" t="s">
        <v>105</v>
      </c>
      <c r="C162" s="25"/>
      <c r="D162" s="26"/>
      <c r="E162" s="533"/>
      <c r="F162" s="28"/>
    </row>
    <row r="163" spans="1:6" s="22" customFormat="1" ht="15" customHeight="1">
      <c r="A163" s="16"/>
      <c r="B163" s="108"/>
      <c r="C163" s="18"/>
      <c r="D163" s="18"/>
      <c r="E163" s="521"/>
      <c r="F163" s="29"/>
    </row>
    <row r="164" spans="1:6" s="35" customFormat="1" ht="40.5" customHeight="1">
      <c r="A164" s="30" t="s">
        <v>106</v>
      </c>
      <c r="B164" s="111" t="s">
        <v>107</v>
      </c>
      <c r="C164" s="32"/>
      <c r="D164" s="36"/>
      <c r="E164" s="520"/>
      <c r="F164" s="34"/>
    </row>
    <row r="165" spans="1:6" s="35" customFormat="1" ht="15" customHeight="1">
      <c r="A165" s="30"/>
      <c r="B165" s="111" t="s">
        <v>108</v>
      </c>
      <c r="C165" s="32" t="s">
        <v>30</v>
      </c>
      <c r="D165" s="36">
        <v>2</v>
      </c>
      <c r="E165" s="520"/>
      <c r="F165" s="118">
        <f>D165*E165</f>
        <v>0</v>
      </c>
    </row>
    <row r="166" spans="1:6" ht="15" customHeight="1" thickBot="1">
      <c r="A166" s="112"/>
      <c r="B166" s="113"/>
      <c r="C166" s="114"/>
      <c r="D166" s="115"/>
      <c r="E166" s="536"/>
      <c r="F166" s="116"/>
    </row>
    <row r="167" spans="1:6" ht="15" customHeight="1" thickBot="1">
      <c r="A167" s="105"/>
      <c r="B167" s="50" t="s">
        <v>109</v>
      </c>
      <c r="C167" s="50"/>
      <c r="D167" s="50"/>
      <c r="E167" s="537"/>
      <c r="F167" s="51">
        <f>SUM(F143:F165)</f>
        <v>0</v>
      </c>
    </row>
    <row r="168" ht="14.25">
      <c r="E168" s="532"/>
    </row>
    <row r="169" ht="14.25">
      <c r="E169" s="532"/>
    </row>
    <row r="170" ht="14.25">
      <c r="E170" s="532"/>
    </row>
    <row r="171" ht="14.25">
      <c r="E171" s="532"/>
    </row>
    <row r="172" ht="14.25">
      <c r="E172" s="532"/>
    </row>
    <row r="173" ht="14.25">
      <c r="E173" s="532"/>
    </row>
    <row r="174" spans="1:6" s="22" customFormat="1" ht="13.5">
      <c r="A174" s="16"/>
      <c r="B174" s="108" t="s">
        <v>110</v>
      </c>
      <c r="C174" s="18"/>
      <c r="D174" s="19"/>
      <c r="E174" s="523"/>
      <c r="F174" s="21"/>
    </row>
    <row r="175" spans="1:6" ht="14.25">
      <c r="A175" s="503"/>
      <c r="B175" s="505" t="s">
        <v>18</v>
      </c>
      <c r="C175" s="148" t="s">
        <v>19</v>
      </c>
      <c r="D175" s="148" t="s">
        <v>20</v>
      </c>
      <c r="E175" s="534" t="s">
        <v>21</v>
      </c>
      <c r="F175" s="148" t="s">
        <v>22</v>
      </c>
    </row>
    <row r="176" spans="1:6" s="22" customFormat="1" ht="13.5">
      <c r="A176" s="23"/>
      <c r="B176" s="110" t="s">
        <v>111</v>
      </c>
      <c r="C176" s="25"/>
      <c r="D176" s="26"/>
      <c r="E176" s="533"/>
      <c r="F176" s="28"/>
    </row>
    <row r="177" spans="1:6" s="22" customFormat="1" ht="13.5">
      <c r="A177" s="16"/>
      <c r="B177" s="108"/>
      <c r="C177" s="18"/>
      <c r="D177" s="18"/>
      <c r="E177" s="521"/>
      <c r="F177" s="29"/>
    </row>
    <row r="178" spans="1:6" s="35" customFormat="1" ht="26.25">
      <c r="A178" s="30" t="s">
        <v>112</v>
      </c>
      <c r="B178" s="111" t="s">
        <v>113</v>
      </c>
      <c r="C178" s="32" t="s">
        <v>114</v>
      </c>
      <c r="D178" s="36">
        <v>6600</v>
      </c>
      <c r="E178" s="538"/>
      <c r="F178" s="118">
        <f>D178*E178</f>
        <v>0</v>
      </c>
    </row>
    <row r="179" spans="1:6" s="35" customFormat="1" ht="12.75">
      <c r="A179" s="42"/>
      <c r="B179" s="109"/>
      <c r="C179" s="44"/>
      <c r="D179" s="45"/>
      <c r="E179" s="539"/>
      <c r="F179" s="117"/>
    </row>
    <row r="180" spans="1:6" s="22" customFormat="1" ht="13.5">
      <c r="A180" s="23"/>
      <c r="B180" s="110" t="s">
        <v>115</v>
      </c>
      <c r="C180" s="25"/>
      <c r="D180" s="26"/>
      <c r="E180" s="533"/>
      <c r="F180" s="28"/>
    </row>
    <row r="181" spans="1:6" s="35" customFormat="1" ht="12.75">
      <c r="A181" s="42"/>
      <c r="B181" s="109"/>
      <c r="C181" s="44"/>
      <c r="D181" s="45"/>
      <c r="E181" s="539"/>
      <c r="F181" s="117"/>
    </row>
    <row r="182" spans="1:6" s="35" customFormat="1" ht="52.5">
      <c r="A182" s="30" t="s">
        <v>116</v>
      </c>
      <c r="B182" s="111" t="s">
        <v>117</v>
      </c>
      <c r="C182" s="32" t="s">
        <v>49</v>
      </c>
      <c r="D182" s="36">
        <v>66</v>
      </c>
      <c r="E182" s="538"/>
      <c r="F182" s="118">
        <f>D182*E182</f>
        <v>0</v>
      </c>
    </row>
    <row r="183" spans="1:6" s="35" customFormat="1" ht="15" customHeight="1">
      <c r="A183" s="112"/>
      <c r="B183" s="113"/>
      <c r="C183" s="114"/>
      <c r="D183" s="115"/>
      <c r="E183" s="540"/>
      <c r="F183" s="119"/>
    </row>
    <row r="184" ht="15" customHeight="1" thickBot="1">
      <c r="E184" s="532"/>
    </row>
    <row r="185" spans="1:6" ht="15" thickBot="1">
      <c r="A185" s="105"/>
      <c r="B185" s="50" t="s">
        <v>118</v>
      </c>
      <c r="C185" s="50"/>
      <c r="D185" s="50"/>
      <c r="E185" s="537"/>
      <c r="F185" s="51">
        <f>SUM(F178:F182)</f>
        <v>0</v>
      </c>
    </row>
    <row r="186" ht="14.25">
      <c r="E186" s="532"/>
    </row>
    <row r="187" ht="15" customHeight="1">
      <c r="E187" s="532"/>
    </row>
    <row r="188" ht="15" customHeight="1">
      <c r="E188" s="532"/>
    </row>
    <row r="189" ht="15" customHeight="1">
      <c r="E189" s="532"/>
    </row>
    <row r="190" ht="15" customHeight="1">
      <c r="E190" s="532"/>
    </row>
    <row r="191" ht="15" customHeight="1">
      <c r="E191" s="532"/>
    </row>
    <row r="192" ht="15" customHeight="1">
      <c r="E192" s="532"/>
    </row>
    <row r="193" spans="1:6" s="22" customFormat="1" ht="15" customHeight="1">
      <c r="A193" s="16"/>
      <c r="B193" s="108" t="s">
        <v>119</v>
      </c>
      <c r="C193" s="18"/>
      <c r="D193" s="19"/>
      <c r="E193" s="523"/>
      <c r="F193" s="21"/>
    </row>
    <row r="194" spans="1:6" ht="15" customHeight="1">
      <c r="A194" s="503"/>
      <c r="B194" s="505" t="s">
        <v>18</v>
      </c>
      <c r="C194" s="148" t="s">
        <v>19</v>
      </c>
      <c r="D194" s="148" t="s">
        <v>20</v>
      </c>
      <c r="E194" s="534" t="s">
        <v>21</v>
      </c>
      <c r="F194" s="148" t="s">
        <v>22</v>
      </c>
    </row>
    <row r="195" spans="1:6" s="22" customFormat="1" ht="15" customHeight="1">
      <c r="A195" s="23"/>
      <c r="B195" s="110" t="s">
        <v>120</v>
      </c>
      <c r="C195" s="25"/>
      <c r="D195" s="26"/>
      <c r="E195" s="533"/>
      <c r="F195" s="28"/>
    </row>
    <row r="196" spans="1:6" s="22" customFormat="1" ht="15" customHeight="1">
      <c r="A196" s="16"/>
      <c r="B196" s="108"/>
      <c r="C196" s="18"/>
      <c r="D196" s="18"/>
      <c r="E196" s="521"/>
      <c r="F196" s="29"/>
    </row>
    <row r="197" spans="1:6" s="35" customFormat="1" ht="39">
      <c r="A197" s="30" t="s">
        <v>121</v>
      </c>
      <c r="B197" s="111" t="s">
        <v>122</v>
      </c>
      <c r="C197" s="32"/>
      <c r="D197" s="36"/>
      <c r="E197" s="538"/>
      <c r="F197" s="118"/>
    </row>
    <row r="198" spans="1:6" s="35" customFormat="1" ht="15" customHeight="1">
      <c r="A198" s="30" t="s">
        <v>123</v>
      </c>
      <c r="B198" s="111" t="s">
        <v>124</v>
      </c>
      <c r="C198" s="32" t="s">
        <v>37</v>
      </c>
      <c r="D198" s="36">
        <v>380</v>
      </c>
      <c r="E198" s="538"/>
      <c r="F198" s="118">
        <f>D198*E198</f>
        <v>0</v>
      </c>
    </row>
    <row r="199" spans="1:6" s="22" customFormat="1" ht="15" customHeight="1">
      <c r="A199" s="16"/>
      <c r="B199" s="108"/>
      <c r="C199" s="18"/>
      <c r="D199" s="18"/>
      <c r="E199" s="521"/>
      <c r="F199" s="29"/>
    </row>
    <row r="200" spans="1:6" s="35" customFormat="1" ht="66">
      <c r="A200" s="30" t="s">
        <v>125</v>
      </c>
      <c r="B200" s="111" t="s">
        <v>126</v>
      </c>
      <c r="C200" s="32"/>
      <c r="D200" s="36"/>
      <c r="E200" s="538"/>
      <c r="F200" s="118"/>
    </row>
    <row r="201" spans="1:6" s="35" customFormat="1" ht="15" customHeight="1">
      <c r="A201" s="30"/>
      <c r="B201" s="111" t="s">
        <v>127</v>
      </c>
      <c r="C201" s="32" t="s">
        <v>34</v>
      </c>
      <c r="D201" s="36">
        <v>91</v>
      </c>
      <c r="E201" s="538"/>
      <c r="F201" s="118">
        <f>D201*E201</f>
        <v>0</v>
      </c>
    </row>
    <row r="202" spans="1:6" s="35" customFormat="1" ht="15" customHeight="1">
      <c r="A202" s="30"/>
      <c r="B202" s="111" t="s">
        <v>128</v>
      </c>
      <c r="C202" s="32" t="s">
        <v>30</v>
      </c>
      <c r="D202" s="36">
        <v>8</v>
      </c>
      <c r="E202" s="538"/>
      <c r="F202" s="118">
        <f>D202*E202</f>
        <v>0</v>
      </c>
    </row>
    <row r="203" spans="1:6" ht="46.5" customHeight="1">
      <c r="A203" s="30" t="s">
        <v>1035</v>
      </c>
      <c r="B203" s="807" t="s">
        <v>1031</v>
      </c>
      <c r="C203" s="32" t="s">
        <v>560</v>
      </c>
      <c r="D203" s="36">
        <v>1</v>
      </c>
      <c r="E203" s="538"/>
      <c r="F203" s="118">
        <f>D203*E203</f>
        <v>0</v>
      </c>
    </row>
    <row r="204" ht="15" customHeight="1" thickBot="1"/>
    <row r="205" spans="1:6" ht="15" customHeight="1" thickBot="1">
      <c r="A205" s="105"/>
      <c r="B205" s="50" t="s">
        <v>129</v>
      </c>
      <c r="C205" s="50"/>
      <c r="D205" s="50"/>
      <c r="E205" s="50"/>
      <c r="F205" s="51">
        <f>SUM(F197:F203)</f>
        <v>0</v>
      </c>
    </row>
    <row r="206" ht="15" customHeight="1"/>
    <row r="207" ht="15" customHeight="1">
      <c r="A207" t="s">
        <v>130</v>
      </c>
    </row>
  </sheetData>
  <sheetProtection password="C019" sheet="1" selectLockedCells="1"/>
  <mergeCells count="6">
    <mergeCell ref="C11:F11"/>
    <mergeCell ref="C12:F12"/>
    <mergeCell ref="A73:F74"/>
    <mergeCell ref="A128:F129"/>
    <mergeCell ref="A131:F132"/>
    <mergeCell ref="A133:F133"/>
  </mergeCells>
  <printOptions/>
  <pageMargins left="0.7" right="0.7" top="0.75" bottom="0.75" header="0.3" footer="0.3"/>
  <pageSetup horizontalDpi="600" verticalDpi="600" orientation="portrait" paperSize="9" r:id="rId1"/>
  <headerFooter>
    <oddHeader>&amp;CLjubljana za zeleno mobilnost – Ureditev brežin Grubarjevega kanala s postavitvijo pristanov</oddHeader>
    <oddFooter>&amp;C»POPISOV NI DOVOLJENO VSEBINSKO SPREMINJATI ALI NA KAKRŠEN KOLI DRUG NAČIN POSEGATI V NJIH.«</oddFooter>
  </headerFooter>
</worksheet>
</file>

<file path=xl/worksheets/sheet3.xml><?xml version="1.0" encoding="utf-8"?>
<worksheet xmlns="http://schemas.openxmlformats.org/spreadsheetml/2006/main" xmlns:r="http://schemas.openxmlformats.org/officeDocument/2006/relationships">
  <sheetPr>
    <tabColor rgb="FF00B050"/>
  </sheetPr>
  <dimension ref="A1:I1075"/>
  <sheetViews>
    <sheetView tabSelected="1" view="pageLayout" workbookViewId="0" topLeftCell="A981">
      <selection activeCell="E997" sqref="E997"/>
    </sheetView>
  </sheetViews>
  <sheetFormatPr defaultColWidth="9.140625" defaultRowHeight="15"/>
  <cols>
    <col min="1" max="1" width="3.8515625" style="22" customWidth="1"/>
    <col min="2" max="2" width="36.57421875" style="22" customWidth="1"/>
    <col min="3" max="3" width="6.57421875" style="22" customWidth="1"/>
    <col min="4" max="4" width="10.8515625" style="22" customWidth="1"/>
    <col min="5" max="5" width="13.7109375" style="543" customWidth="1"/>
    <col min="6" max="6" width="15.28125" style="22" customWidth="1"/>
    <col min="7" max="16384" width="9.140625" style="22" customWidth="1"/>
  </cols>
  <sheetData>
    <row r="1" spans="2:5" ht="13.5">
      <c r="B1" s="125"/>
      <c r="C1" s="125"/>
      <c r="D1" s="125"/>
      <c r="E1" s="541"/>
    </row>
    <row r="10" spans="2:6" ht="13.5">
      <c r="B10" s="125" t="s">
        <v>132</v>
      </c>
      <c r="C10" s="126" t="s">
        <v>134</v>
      </c>
      <c r="D10" s="125"/>
      <c r="E10" s="542"/>
      <c r="F10" s="125"/>
    </row>
    <row r="11" spans="2:6" ht="13.5">
      <c r="B11" s="125"/>
      <c r="C11" s="126" t="s">
        <v>135</v>
      </c>
      <c r="D11" s="125"/>
      <c r="E11" s="542"/>
      <c r="F11" s="125"/>
    </row>
    <row r="12" spans="2:6" ht="13.5">
      <c r="B12" s="125"/>
      <c r="C12" s="126" t="s">
        <v>1034</v>
      </c>
      <c r="D12" s="125"/>
      <c r="E12" s="542"/>
      <c r="F12" s="125"/>
    </row>
    <row r="19" spans="2:6" ht="13.5">
      <c r="B19" s="125" t="s">
        <v>136</v>
      </c>
      <c r="C19" s="126" t="s">
        <v>1033</v>
      </c>
      <c r="D19" s="125"/>
      <c r="E19" s="542"/>
      <c r="F19" s="125"/>
    </row>
    <row r="20" spans="3:6" ht="13.5">
      <c r="C20" s="128"/>
      <c r="D20" s="129"/>
      <c r="E20" s="542"/>
      <c r="F20" s="129"/>
    </row>
    <row r="21" spans="3:5" ht="13.5">
      <c r="C21" s="127"/>
      <c r="E21" s="542"/>
    </row>
    <row r="22" spans="3:6" ht="13.5">
      <c r="C22" s="126"/>
      <c r="D22" s="125"/>
      <c r="E22" s="542"/>
      <c r="F22" s="125"/>
    </row>
    <row r="23" spans="3:6" ht="13.5">
      <c r="C23" s="126"/>
      <c r="D23" s="125"/>
      <c r="E23" s="542"/>
      <c r="F23" s="125"/>
    </row>
    <row r="24" spans="3:6" ht="13.5">
      <c r="C24" s="126"/>
      <c r="D24" s="125"/>
      <c r="E24" s="542"/>
      <c r="F24" s="125"/>
    </row>
    <row r="28" spans="2:6" ht="13.5">
      <c r="B28" s="125"/>
      <c r="C28" s="125"/>
      <c r="F28" s="126"/>
    </row>
    <row r="30" spans="5:6" ht="13.5">
      <c r="E30" s="541"/>
      <c r="F30" s="125"/>
    </row>
    <row r="37" spans="2:5" ht="13.5">
      <c r="B37" s="125" t="s">
        <v>137</v>
      </c>
      <c r="C37" s="125"/>
      <c r="D37" s="125"/>
      <c r="E37" s="541" t="s">
        <v>138</v>
      </c>
    </row>
    <row r="40" spans="2:6" ht="13.5">
      <c r="B40" s="129" t="s">
        <v>139</v>
      </c>
      <c r="C40" s="129"/>
      <c r="D40" s="129"/>
      <c r="E40" s="544" t="s">
        <v>140</v>
      </c>
      <c r="F40" s="129"/>
    </row>
    <row r="41" spans="2:6" ht="13.5">
      <c r="B41" s="129"/>
      <c r="C41" s="129"/>
      <c r="D41" s="129"/>
      <c r="E41" s="544"/>
      <c r="F41" s="129"/>
    </row>
    <row r="46" spans="2:3" ht="13.5">
      <c r="B46" s="125" t="s">
        <v>141</v>
      </c>
      <c r="C46" s="125"/>
    </row>
    <row r="47" spans="2:3" ht="13.5">
      <c r="B47" s="125"/>
      <c r="C47" s="125"/>
    </row>
    <row r="48" spans="2:3" ht="13.5">
      <c r="B48" s="125"/>
      <c r="C48" s="125"/>
    </row>
    <row r="49" spans="2:3" ht="13.5">
      <c r="B49" s="125"/>
      <c r="C49" s="125"/>
    </row>
    <row r="60" spans="1:6" ht="21">
      <c r="A60" s="125" t="s">
        <v>133</v>
      </c>
      <c r="B60" s="130" t="s">
        <v>142</v>
      </c>
      <c r="C60" s="130"/>
      <c r="D60" s="130"/>
      <c r="E60" s="541"/>
      <c r="F60" s="125"/>
    </row>
    <row r="61" spans="1:6" ht="13.5">
      <c r="A61" s="125"/>
      <c r="B61" s="125"/>
      <c r="C61" s="125"/>
      <c r="D61" s="125"/>
      <c r="E61" s="541"/>
      <c r="F61" s="125"/>
    </row>
    <row r="62" spans="1:6" ht="13.5">
      <c r="A62" s="125"/>
      <c r="B62" s="125"/>
      <c r="C62" s="125"/>
      <c r="D62" s="125"/>
      <c r="E62" s="541"/>
      <c r="F62" s="125"/>
    </row>
    <row r="63" spans="1:6" ht="13.5">
      <c r="A63" s="125"/>
      <c r="B63" s="125"/>
      <c r="C63" s="125"/>
      <c r="D63" s="125"/>
      <c r="E63" s="541"/>
      <c r="F63" s="125"/>
    </row>
    <row r="64" spans="1:6" ht="13.5">
      <c r="A64" s="125"/>
      <c r="B64" s="125"/>
      <c r="C64" s="125"/>
      <c r="D64" s="125"/>
      <c r="E64" s="541"/>
      <c r="F64" s="131"/>
    </row>
    <row r="65" spans="1:6" ht="13.5">
      <c r="A65" s="125" t="s">
        <v>143</v>
      </c>
      <c r="B65" s="125" t="s">
        <v>144</v>
      </c>
      <c r="C65" s="125"/>
      <c r="D65" s="125"/>
      <c r="E65" s="541"/>
      <c r="F65" s="131">
        <f>F112</f>
        <v>0</v>
      </c>
    </row>
    <row r="66" spans="1:6" ht="13.5">
      <c r="A66" s="125"/>
      <c r="B66" s="125"/>
      <c r="C66" s="125"/>
      <c r="D66" s="125"/>
      <c r="E66" s="541"/>
      <c r="F66" s="131"/>
    </row>
    <row r="67" spans="1:6" ht="13.5">
      <c r="A67" s="125" t="s">
        <v>145</v>
      </c>
      <c r="B67" s="125" t="s">
        <v>146</v>
      </c>
      <c r="C67" s="125"/>
      <c r="D67" s="125"/>
      <c r="E67" s="541" t="s">
        <v>133</v>
      </c>
      <c r="F67" s="131">
        <f>F512</f>
        <v>0</v>
      </c>
    </row>
    <row r="68" spans="1:6" ht="13.5">
      <c r="A68" s="125"/>
      <c r="B68" s="125"/>
      <c r="C68" s="125"/>
      <c r="D68" s="125"/>
      <c r="E68" s="541"/>
      <c r="F68" s="131"/>
    </row>
    <row r="69" spans="1:6" ht="13.5">
      <c r="A69" s="125" t="s">
        <v>147</v>
      </c>
      <c r="B69" s="125" t="s">
        <v>148</v>
      </c>
      <c r="C69" s="125"/>
      <c r="D69" s="125"/>
      <c r="E69" s="541" t="s">
        <v>133</v>
      </c>
      <c r="F69" s="131">
        <f>F656</f>
        <v>0</v>
      </c>
    </row>
    <row r="70" spans="1:6" ht="13.5">
      <c r="A70" s="125"/>
      <c r="B70" s="125"/>
      <c r="C70" s="125"/>
      <c r="D70" s="125"/>
      <c r="E70" s="541"/>
      <c r="F70" s="131"/>
    </row>
    <row r="71" spans="1:6" ht="13.5">
      <c r="A71" s="125" t="s">
        <v>149</v>
      </c>
      <c r="B71" s="125" t="s">
        <v>150</v>
      </c>
      <c r="C71" s="125"/>
      <c r="D71" s="125"/>
      <c r="E71" s="541" t="s">
        <v>133</v>
      </c>
      <c r="F71" s="131">
        <f>F1075</f>
        <v>0</v>
      </c>
    </row>
    <row r="72" s="816" customFormat="1" ht="14.25">
      <c r="E72" s="817"/>
    </row>
    <row r="73" spans="1:6" ht="13.5">
      <c r="A73" s="125" t="s">
        <v>1020</v>
      </c>
      <c r="B73" s="125" t="s">
        <v>590</v>
      </c>
      <c r="C73" s="125"/>
      <c r="D73" s="125"/>
      <c r="E73" s="541"/>
      <c r="F73" s="131">
        <f>SUM(F65:F71)*0.1</f>
        <v>0</v>
      </c>
    </row>
    <row r="74" spans="1:6" ht="13.5">
      <c r="A74" s="125"/>
      <c r="B74" s="125"/>
      <c r="C74" s="125"/>
      <c r="D74" s="132" t="s">
        <v>151</v>
      </c>
      <c r="E74" s="545"/>
      <c r="F74" s="133">
        <f>SUM(F65:F73)</f>
        <v>0</v>
      </c>
    </row>
    <row r="75" spans="1:6" ht="13.5">
      <c r="A75" s="125"/>
      <c r="B75" s="125"/>
      <c r="C75" s="125"/>
      <c r="D75" s="126"/>
      <c r="E75" s="541"/>
      <c r="F75" s="131"/>
    </row>
    <row r="76" spans="1:6" ht="13.5">
      <c r="A76" s="125"/>
      <c r="B76" s="125"/>
      <c r="C76" s="125"/>
      <c r="D76" s="125" t="s">
        <v>152</v>
      </c>
      <c r="E76" s="546"/>
      <c r="F76" s="131">
        <f>F74*0.22</f>
        <v>0</v>
      </c>
    </row>
    <row r="77" spans="1:6" ht="13.5">
      <c r="A77" s="125"/>
      <c r="B77" s="125"/>
      <c r="C77" s="125"/>
      <c r="D77" s="126"/>
      <c r="E77" s="541"/>
      <c r="F77" s="131"/>
    </row>
    <row r="78" spans="1:6" ht="14.25" thickBot="1">
      <c r="A78" s="125"/>
      <c r="B78" s="125"/>
      <c r="C78" s="125"/>
      <c r="D78" s="134" t="s">
        <v>153</v>
      </c>
      <c r="E78" s="547"/>
      <c r="F78" s="135">
        <f>F74+F76</f>
        <v>0</v>
      </c>
    </row>
    <row r="79" ht="14.25" thickTop="1"/>
    <row r="80" spans="2:3" ht="13.5">
      <c r="B80" s="136" t="s">
        <v>154</v>
      </c>
      <c r="C80" s="146"/>
    </row>
    <row r="82" spans="1:6" ht="13.5">
      <c r="A82" s="125" t="s">
        <v>155</v>
      </c>
      <c r="B82" s="125" t="s">
        <v>156</v>
      </c>
      <c r="C82" s="125"/>
      <c r="D82" s="125"/>
      <c r="E82" s="541"/>
      <c r="F82" s="125"/>
    </row>
    <row r="83" spans="1:6" ht="13.5">
      <c r="A83" s="125"/>
      <c r="B83" s="125"/>
      <c r="C83" s="125"/>
      <c r="D83" s="125"/>
      <c r="E83" s="541"/>
      <c r="F83" s="125"/>
    </row>
    <row r="84" spans="1:6" ht="13.5">
      <c r="A84" s="125" t="s">
        <v>143</v>
      </c>
      <c r="B84" s="125" t="s">
        <v>157</v>
      </c>
      <c r="C84" s="125"/>
      <c r="D84" s="125"/>
      <c r="E84" s="541" t="s">
        <v>133</v>
      </c>
      <c r="F84" s="126">
        <f>F153</f>
        <v>0</v>
      </c>
    </row>
    <row r="85" spans="1:6" ht="13.5">
      <c r="A85" s="125"/>
      <c r="B85" s="125"/>
      <c r="C85" s="125"/>
      <c r="D85" s="125"/>
      <c r="E85" s="541"/>
      <c r="F85" s="125"/>
    </row>
    <row r="86" spans="1:6" ht="13.5">
      <c r="A86" s="125" t="s">
        <v>145</v>
      </c>
      <c r="B86" s="125" t="s">
        <v>7</v>
      </c>
      <c r="C86" s="125"/>
      <c r="D86" s="125"/>
      <c r="E86" s="541" t="s">
        <v>133</v>
      </c>
      <c r="F86" s="126">
        <f>F181</f>
        <v>0</v>
      </c>
    </row>
    <row r="87" spans="1:6" ht="13.5">
      <c r="A87" s="125"/>
      <c r="B87" s="125"/>
      <c r="C87" s="125"/>
      <c r="D87" s="125"/>
      <c r="E87" s="541"/>
      <c r="F87" s="125"/>
    </row>
    <row r="88" spans="1:6" ht="13.5">
      <c r="A88" s="125" t="s">
        <v>147</v>
      </c>
      <c r="B88" s="125" t="s">
        <v>158</v>
      </c>
      <c r="C88" s="125"/>
      <c r="D88" s="125"/>
      <c r="E88" s="541" t="s">
        <v>133</v>
      </c>
      <c r="F88" s="126">
        <f>F208</f>
        <v>0</v>
      </c>
    </row>
    <row r="89" spans="1:6" ht="13.5">
      <c r="A89" s="125"/>
      <c r="B89" s="125"/>
      <c r="C89" s="125"/>
      <c r="D89" s="125"/>
      <c r="E89" s="541"/>
      <c r="F89" s="125"/>
    </row>
    <row r="90" spans="1:6" ht="13.5">
      <c r="A90" s="125" t="s">
        <v>149</v>
      </c>
      <c r="B90" s="125" t="s">
        <v>159</v>
      </c>
      <c r="C90" s="125"/>
      <c r="D90" s="125"/>
      <c r="E90" s="541"/>
      <c r="F90" s="126">
        <f>F292</f>
        <v>0</v>
      </c>
    </row>
    <row r="91" spans="1:6" ht="13.5">
      <c r="A91" s="125"/>
      <c r="B91" s="125"/>
      <c r="C91" s="125"/>
      <c r="D91" s="125"/>
      <c r="E91" s="541"/>
      <c r="F91" s="125"/>
    </row>
    <row r="92" spans="1:6" ht="13.5">
      <c r="A92" s="110" t="s">
        <v>160</v>
      </c>
      <c r="B92" s="110" t="s">
        <v>161</v>
      </c>
      <c r="C92" s="110"/>
      <c r="D92" s="110"/>
      <c r="E92" s="548" t="s">
        <v>133</v>
      </c>
      <c r="F92" s="506">
        <f>F326</f>
        <v>0</v>
      </c>
    </row>
    <row r="93" spans="1:6" ht="13.5">
      <c r="A93" s="125"/>
      <c r="B93" s="125"/>
      <c r="C93" s="125"/>
      <c r="D93" s="125"/>
      <c r="E93" s="541"/>
      <c r="F93" s="125"/>
    </row>
    <row r="94" spans="1:6" ht="13.5">
      <c r="A94" s="125"/>
      <c r="B94" s="125"/>
      <c r="C94" s="125"/>
      <c r="D94" s="125"/>
      <c r="E94" s="549" t="s">
        <v>151</v>
      </c>
      <c r="F94" s="507">
        <f>SUM(F84:F93)</f>
        <v>0</v>
      </c>
    </row>
    <row r="95" spans="1:6" ht="13.5">
      <c r="A95" s="125"/>
      <c r="B95" s="125"/>
      <c r="C95" s="125"/>
      <c r="D95" s="125"/>
      <c r="E95" s="541"/>
      <c r="F95" s="126"/>
    </row>
    <row r="96" spans="1:6" ht="13.5">
      <c r="A96" s="125" t="s">
        <v>162</v>
      </c>
      <c r="B96" s="125" t="s">
        <v>163</v>
      </c>
      <c r="C96" s="125"/>
      <c r="D96" s="125"/>
      <c r="E96" s="541"/>
      <c r="F96" s="125"/>
    </row>
    <row r="97" spans="1:6" ht="13.5">
      <c r="A97" s="125"/>
      <c r="B97" s="125"/>
      <c r="C97" s="125"/>
      <c r="D97" s="125"/>
      <c r="E97" s="541"/>
      <c r="F97" s="125"/>
    </row>
    <row r="98" spans="1:6" ht="13.5">
      <c r="A98" s="125" t="s">
        <v>143</v>
      </c>
      <c r="B98" s="125" t="s">
        <v>164</v>
      </c>
      <c r="C98" s="125"/>
      <c r="D98" s="125"/>
      <c r="E98" s="541" t="s">
        <v>133</v>
      </c>
      <c r="F98" s="126">
        <f>F367</f>
        <v>0</v>
      </c>
    </row>
    <row r="99" spans="1:6" ht="13.5">
      <c r="A99" s="125"/>
      <c r="B99" s="125"/>
      <c r="C99" s="125"/>
      <c r="D99" s="125"/>
      <c r="E99" s="541"/>
      <c r="F99" s="125"/>
    </row>
    <row r="100" spans="1:6" ht="13.5">
      <c r="A100" s="125" t="s">
        <v>145</v>
      </c>
      <c r="B100" s="125" t="s">
        <v>165</v>
      </c>
      <c r="C100" s="125"/>
      <c r="D100" s="125"/>
      <c r="E100" s="541" t="s">
        <v>133</v>
      </c>
      <c r="F100" s="126">
        <f>F395</f>
        <v>0</v>
      </c>
    </row>
    <row r="101" spans="1:6" ht="13.5">
      <c r="A101" s="125"/>
      <c r="B101" s="125"/>
      <c r="C101" s="125"/>
      <c r="D101" s="125"/>
      <c r="E101" s="541"/>
      <c r="F101" s="125"/>
    </row>
    <row r="102" spans="1:6" ht="13.5">
      <c r="A102" s="125" t="s">
        <v>147</v>
      </c>
      <c r="B102" s="125" t="s">
        <v>166</v>
      </c>
      <c r="C102" s="125"/>
      <c r="D102" s="125"/>
      <c r="E102" s="541" t="s">
        <v>133</v>
      </c>
      <c r="F102" s="126">
        <f>F444</f>
        <v>0</v>
      </c>
    </row>
    <row r="103" spans="1:6" ht="13.5">
      <c r="A103" s="125"/>
      <c r="B103" s="125"/>
      <c r="C103" s="125"/>
      <c r="D103" s="125"/>
      <c r="E103" s="541"/>
      <c r="F103" s="125"/>
    </row>
    <row r="104" spans="1:6" ht="13.5">
      <c r="A104" s="125" t="s">
        <v>149</v>
      </c>
      <c r="B104" s="125" t="s">
        <v>167</v>
      </c>
      <c r="C104" s="125"/>
      <c r="D104" s="125"/>
      <c r="E104" s="541" t="s">
        <v>133</v>
      </c>
      <c r="F104" s="126">
        <f>F451</f>
        <v>0</v>
      </c>
    </row>
    <row r="105" spans="1:6" ht="13.5">
      <c r="A105" s="125"/>
      <c r="B105" s="125"/>
      <c r="C105" s="125"/>
      <c r="D105" s="125"/>
      <c r="E105" s="541"/>
      <c r="F105" s="125"/>
    </row>
    <row r="106" spans="1:6" ht="13.5">
      <c r="A106" s="125" t="s">
        <v>160</v>
      </c>
      <c r="B106" s="125" t="s">
        <v>168</v>
      </c>
      <c r="C106" s="125"/>
      <c r="D106" s="125"/>
      <c r="E106" s="541" t="s">
        <v>133</v>
      </c>
      <c r="F106" s="126">
        <f>F487</f>
        <v>0</v>
      </c>
    </row>
    <row r="107" spans="1:6" ht="13.5">
      <c r="A107" s="125"/>
      <c r="B107" s="125"/>
      <c r="C107" s="125"/>
      <c r="D107" s="125"/>
      <c r="E107" s="541"/>
      <c r="F107" s="125"/>
    </row>
    <row r="108" spans="1:6" ht="13.5">
      <c r="A108" s="110" t="s">
        <v>169</v>
      </c>
      <c r="B108" s="110" t="s">
        <v>170</v>
      </c>
      <c r="C108" s="110"/>
      <c r="D108" s="110"/>
      <c r="E108" s="548" t="s">
        <v>133</v>
      </c>
      <c r="F108" s="506">
        <f>F504</f>
        <v>0</v>
      </c>
    </row>
    <row r="109" spans="1:6" ht="13.5">
      <c r="A109" s="125"/>
      <c r="B109" s="125"/>
      <c r="C109" s="125"/>
      <c r="D109" s="125"/>
      <c r="E109" s="541"/>
      <c r="F109" s="125"/>
    </row>
    <row r="110" spans="1:6" ht="13.5">
      <c r="A110" s="125"/>
      <c r="B110" s="125"/>
      <c r="C110" s="125"/>
      <c r="D110" s="125"/>
      <c r="E110" s="549" t="s">
        <v>151</v>
      </c>
      <c r="F110" s="507">
        <f>SUM(F98:F109)</f>
        <v>0</v>
      </c>
    </row>
    <row r="111" spans="1:6" ht="13.5">
      <c r="A111" s="125"/>
      <c r="B111" s="125"/>
      <c r="C111" s="125"/>
      <c r="D111" s="125"/>
      <c r="E111" s="541"/>
      <c r="F111" s="125"/>
    </row>
    <row r="112" spans="1:6" ht="13.5">
      <c r="A112" s="108"/>
      <c r="B112" s="108" t="s">
        <v>171</v>
      </c>
      <c r="C112" s="108"/>
      <c r="D112" s="108"/>
      <c r="E112" s="549"/>
      <c r="F112" s="507">
        <f>F94+F110</f>
        <v>0</v>
      </c>
    </row>
    <row r="113" spans="1:6" ht="13.5">
      <c r="A113" s="125"/>
      <c r="B113" s="125"/>
      <c r="C113" s="125"/>
      <c r="D113" s="125"/>
      <c r="E113" s="541"/>
      <c r="F113" s="125"/>
    </row>
    <row r="114" spans="1:6" ht="14.25" customHeight="1">
      <c r="A114" s="125" t="s">
        <v>155</v>
      </c>
      <c r="B114" s="125" t="s">
        <v>172</v>
      </c>
      <c r="C114" s="125"/>
      <c r="D114" s="125"/>
      <c r="E114" s="541"/>
      <c r="F114" s="125"/>
    </row>
    <row r="115" spans="1:6" ht="13.5">
      <c r="A115" s="125"/>
      <c r="B115" s="125"/>
      <c r="C115" s="125"/>
      <c r="D115" s="125"/>
      <c r="E115" s="541"/>
      <c r="F115" s="125"/>
    </row>
    <row r="116" spans="1:6" ht="13.5">
      <c r="A116" s="125" t="s">
        <v>143</v>
      </c>
      <c r="B116" s="125" t="s">
        <v>157</v>
      </c>
      <c r="C116" s="125"/>
      <c r="F116" s="137"/>
    </row>
    <row r="117" ht="13.5">
      <c r="F117" s="137"/>
    </row>
    <row r="118" spans="1:6" ht="14.25">
      <c r="A118" s="816"/>
      <c r="B118" s="13" t="s">
        <v>18</v>
      </c>
      <c r="C118" s="147" t="s">
        <v>19</v>
      </c>
      <c r="D118" s="148" t="s">
        <v>20</v>
      </c>
      <c r="E118" s="534" t="s">
        <v>21</v>
      </c>
      <c r="F118" s="148" t="s">
        <v>22</v>
      </c>
    </row>
    <row r="119" spans="1:6" ht="96">
      <c r="A119" s="138">
        <v>1</v>
      </c>
      <c r="B119" s="139" t="s">
        <v>173</v>
      </c>
      <c r="C119" s="139"/>
      <c r="F119" s="137"/>
    </row>
    <row r="120" spans="2:6" ht="13.5">
      <c r="B120" s="140"/>
      <c r="C120" s="140" t="s">
        <v>34</v>
      </c>
      <c r="D120" s="127">
        <v>215</v>
      </c>
      <c r="F120" s="137">
        <f>+D120*E120</f>
        <v>0</v>
      </c>
    </row>
    <row r="121" spans="1:6" ht="13.5">
      <c r="A121" s="138"/>
      <c r="B121" s="139"/>
      <c r="C121" s="139"/>
      <c r="F121" s="137"/>
    </row>
    <row r="122" spans="1:6" ht="54.75">
      <c r="A122" s="138">
        <v>2</v>
      </c>
      <c r="B122" s="139" t="s">
        <v>174</v>
      </c>
      <c r="C122" s="139"/>
      <c r="F122" s="137"/>
    </row>
    <row r="123" spans="2:6" ht="13.5">
      <c r="B123" s="140"/>
      <c r="C123" s="140" t="s">
        <v>175</v>
      </c>
      <c r="D123" s="127">
        <v>4</v>
      </c>
      <c r="F123" s="137">
        <f>+D123*E123</f>
        <v>0</v>
      </c>
    </row>
    <row r="124" spans="1:6" ht="13.5">
      <c r="A124" s="138"/>
      <c r="B124" s="139"/>
      <c r="C124" s="139"/>
      <c r="E124" s="543" t="s">
        <v>133</v>
      </c>
      <c r="F124" s="137"/>
    </row>
    <row r="125" spans="1:6" ht="69">
      <c r="A125" s="138">
        <v>3</v>
      </c>
      <c r="B125" s="139" t="s">
        <v>176</v>
      </c>
      <c r="C125" s="139"/>
      <c r="F125" s="137"/>
    </row>
    <row r="126" spans="2:6" ht="13.5">
      <c r="B126" s="140"/>
      <c r="C126" s="140" t="s">
        <v>177</v>
      </c>
      <c r="D126" s="127">
        <v>650</v>
      </c>
      <c r="F126" s="137">
        <f>+D126*E126</f>
        <v>0</v>
      </c>
    </row>
    <row r="127" spans="1:6" ht="13.5">
      <c r="A127" s="138"/>
      <c r="B127" s="139"/>
      <c r="C127" s="139"/>
      <c r="F127" s="137"/>
    </row>
    <row r="128" spans="1:6" ht="96">
      <c r="A128" s="138">
        <v>4</v>
      </c>
      <c r="B128" s="139" t="s">
        <v>178</v>
      </c>
      <c r="C128" s="139"/>
      <c r="F128" s="137"/>
    </row>
    <row r="129" spans="2:6" ht="13.5">
      <c r="B129" s="140"/>
      <c r="C129" s="140" t="s">
        <v>175</v>
      </c>
      <c r="D129" s="127">
        <v>8</v>
      </c>
      <c r="F129" s="137">
        <f>+D129*E129</f>
        <v>0</v>
      </c>
    </row>
    <row r="130" spans="1:6" ht="13.5">
      <c r="A130" s="138"/>
      <c r="B130" s="139"/>
      <c r="C130" s="139"/>
      <c r="F130" s="137"/>
    </row>
    <row r="131" spans="1:6" ht="41.25">
      <c r="A131" s="138">
        <v>5</v>
      </c>
      <c r="B131" s="139" t="s">
        <v>179</v>
      </c>
      <c r="C131" s="139"/>
      <c r="F131" s="137"/>
    </row>
    <row r="132" spans="2:6" ht="13.5">
      <c r="B132" s="140"/>
      <c r="C132" s="140" t="s">
        <v>180</v>
      </c>
      <c r="D132" s="127">
        <v>1</v>
      </c>
      <c r="F132" s="137">
        <f>+D132*E132</f>
        <v>0</v>
      </c>
    </row>
    <row r="133" spans="1:6" ht="13.5">
      <c r="A133" s="138"/>
      <c r="B133" s="139"/>
      <c r="C133" s="139"/>
      <c r="F133" s="137"/>
    </row>
    <row r="134" spans="1:6" ht="27">
      <c r="A134" s="138">
        <v>6</v>
      </c>
      <c r="B134" s="139" t="s">
        <v>181</v>
      </c>
      <c r="C134" s="139"/>
      <c r="F134" s="137"/>
    </row>
    <row r="135" spans="2:6" ht="13.5">
      <c r="B135" s="140"/>
      <c r="C135" s="140" t="s">
        <v>180</v>
      </c>
      <c r="D135" s="127">
        <v>1</v>
      </c>
      <c r="F135" s="137">
        <f>+D135*E135</f>
        <v>0</v>
      </c>
    </row>
    <row r="136" spans="1:6" ht="13.5">
      <c r="A136" s="138"/>
      <c r="B136" s="139"/>
      <c r="C136" s="139"/>
      <c r="F136" s="137"/>
    </row>
    <row r="137" spans="1:6" ht="27">
      <c r="A137" s="138">
        <v>7</v>
      </c>
      <c r="B137" s="139" t="s">
        <v>182</v>
      </c>
      <c r="C137" s="139"/>
      <c r="F137" s="137"/>
    </row>
    <row r="138" spans="2:6" ht="13.5">
      <c r="B138" s="140"/>
      <c r="C138" s="140" t="s">
        <v>180</v>
      </c>
      <c r="D138" s="127">
        <v>1</v>
      </c>
      <c r="F138" s="137">
        <f>+D138*E138</f>
        <v>0</v>
      </c>
    </row>
    <row r="139" spans="1:6" ht="13.5">
      <c r="A139" s="138"/>
      <c r="B139" s="139"/>
      <c r="C139" s="139"/>
      <c r="F139" s="137"/>
    </row>
    <row r="140" spans="1:6" ht="27">
      <c r="A140" s="138">
        <v>8</v>
      </c>
      <c r="B140" s="139" t="s">
        <v>183</v>
      </c>
      <c r="C140" s="139"/>
      <c r="F140" s="137"/>
    </row>
    <row r="141" spans="2:6" ht="13.5">
      <c r="B141" s="140"/>
      <c r="C141" s="140" t="s">
        <v>180</v>
      </c>
      <c r="D141" s="127">
        <v>1</v>
      </c>
      <c r="F141" s="137">
        <f>+D141*E141</f>
        <v>0</v>
      </c>
    </row>
    <row r="142" spans="1:6" ht="13.5">
      <c r="A142" s="138"/>
      <c r="B142" s="139"/>
      <c r="C142" s="139"/>
      <c r="F142" s="137"/>
    </row>
    <row r="143" spans="1:6" ht="13.5">
      <c r="A143" s="138">
        <v>9</v>
      </c>
      <c r="B143" s="139" t="s">
        <v>184</v>
      </c>
      <c r="C143" s="139"/>
      <c r="F143" s="137"/>
    </row>
    <row r="144" spans="2:6" ht="13.5">
      <c r="B144" s="140"/>
      <c r="C144" s="140" t="s">
        <v>177</v>
      </c>
      <c r="D144" s="127">
        <v>45</v>
      </c>
      <c r="F144" s="137">
        <f>+D144*E144</f>
        <v>0</v>
      </c>
    </row>
    <row r="145" spans="1:6" ht="13.5">
      <c r="A145" s="138" t="s">
        <v>185</v>
      </c>
      <c r="B145" s="139" t="s">
        <v>186</v>
      </c>
      <c r="C145" s="139"/>
      <c r="F145" s="137"/>
    </row>
    <row r="146" spans="2:6" ht="13.5">
      <c r="B146" s="140"/>
      <c r="C146" s="140" t="s">
        <v>175</v>
      </c>
      <c r="D146" s="127">
        <v>8</v>
      </c>
      <c r="F146" s="137">
        <f>+D146*E146</f>
        <v>0</v>
      </c>
    </row>
    <row r="147" spans="1:6" ht="13.5">
      <c r="A147" s="794"/>
      <c r="B147" s="795"/>
      <c r="C147" s="795"/>
      <c r="D147" s="796"/>
      <c r="E147" s="797"/>
      <c r="F147" s="798"/>
    </row>
    <row r="148" spans="1:6" ht="13.5">
      <c r="A148" s="796" t="s">
        <v>219</v>
      </c>
      <c r="B148" s="801" t="s">
        <v>1027</v>
      </c>
      <c r="C148" s="799" t="s">
        <v>177</v>
      </c>
      <c r="D148" s="800">
        <v>35</v>
      </c>
      <c r="E148" s="797"/>
      <c r="F148" s="137">
        <f>+D148*E148</f>
        <v>0</v>
      </c>
    </row>
    <row r="149" spans="1:6" ht="13.5">
      <c r="A149" s="796"/>
      <c r="B149" s="801"/>
      <c r="C149" s="799"/>
      <c r="D149" s="800"/>
      <c r="E149" s="797"/>
      <c r="F149" s="798"/>
    </row>
    <row r="150" spans="1:6" ht="27">
      <c r="A150" s="796" t="s">
        <v>225</v>
      </c>
      <c r="B150" s="818" t="s">
        <v>1030</v>
      </c>
      <c r="C150" s="799" t="s">
        <v>560</v>
      </c>
      <c r="D150" s="800">
        <v>1</v>
      </c>
      <c r="E150" s="797"/>
      <c r="F150" s="137">
        <f>+D150*E150</f>
        <v>0</v>
      </c>
    </row>
    <row r="151" spans="1:6" ht="13.5">
      <c r="A151" s="138"/>
      <c r="B151" s="139"/>
      <c r="C151" s="139"/>
      <c r="F151" s="798"/>
    </row>
    <row r="152" spans="1:6" ht="13.5">
      <c r="A152" s="508"/>
      <c r="B152" s="509"/>
      <c r="C152" s="509"/>
      <c r="D152" s="26"/>
      <c r="E152" s="533"/>
      <c r="F152" s="510"/>
    </row>
    <row r="153" spans="1:6" ht="13.5">
      <c r="A153" s="802"/>
      <c r="B153" s="803"/>
      <c r="C153" s="803"/>
      <c r="D153" s="804"/>
      <c r="E153" s="545" t="s">
        <v>151</v>
      </c>
      <c r="F153" s="805">
        <f>SUM(F119:F152)</f>
        <v>0</v>
      </c>
    </row>
    <row r="154" spans="1:6" ht="13.5">
      <c r="A154" s="125"/>
      <c r="B154" s="125"/>
      <c r="C154" s="125"/>
      <c r="D154" s="125"/>
      <c r="E154" s="541"/>
      <c r="F154" s="125"/>
    </row>
    <row r="155" spans="1:6" ht="13.5">
      <c r="A155" s="125" t="s">
        <v>145</v>
      </c>
      <c r="B155" s="125" t="s">
        <v>7</v>
      </c>
      <c r="C155" s="125"/>
      <c r="F155" s="137"/>
    </row>
    <row r="156" ht="13.5">
      <c r="F156" s="137"/>
    </row>
    <row r="157" spans="1:6" ht="27">
      <c r="A157" s="138">
        <v>1</v>
      </c>
      <c r="B157" s="139" t="s">
        <v>187</v>
      </c>
      <c r="C157" s="139"/>
      <c r="F157" s="137"/>
    </row>
    <row r="158" spans="2:6" ht="13.5">
      <c r="B158" s="140"/>
      <c r="C158" s="140" t="s">
        <v>180</v>
      </c>
      <c r="D158" s="127">
        <v>1</v>
      </c>
      <c r="F158" s="137">
        <f>+D158*E158</f>
        <v>0</v>
      </c>
    </row>
    <row r="159" spans="1:6" ht="13.5">
      <c r="A159" s="138"/>
      <c r="B159" s="139"/>
      <c r="C159" s="139"/>
      <c r="F159" s="137"/>
    </row>
    <row r="160" spans="1:6" ht="27">
      <c r="A160" s="138">
        <v>2</v>
      </c>
      <c r="B160" s="139" t="s">
        <v>188</v>
      </c>
      <c r="C160" s="139"/>
      <c r="F160" s="137"/>
    </row>
    <row r="161" spans="2:6" ht="13.5">
      <c r="B161" s="140"/>
      <c r="C161" s="140" t="s">
        <v>49</v>
      </c>
      <c r="D161" s="127">
        <v>42</v>
      </c>
      <c r="F161" s="137">
        <f>+D161*E161</f>
        <v>0</v>
      </c>
    </row>
    <row r="162" spans="1:6" ht="13.5">
      <c r="A162" s="138"/>
      <c r="B162" s="139"/>
      <c r="C162" s="139"/>
      <c r="F162" s="137"/>
    </row>
    <row r="163" spans="1:6" ht="41.25">
      <c r="A163" s="138">
        <v>3</v>
      </c>
      <c r="B163" s="139" t="s">
        <v>189</v>
      </c>
      <c r="C163" s="139"/>
      <c r="F163" s="137"/>
    </row>
    <row r="164" spans="2:6" ht="13.5">
      <c r="B164" s="140"/>
      <c r="C164" s="140" t="s">
        <v>49</v>
      </c>
      <c r="D164" s="127">
        <v>550</v>
      </c>
      <c r="F164" s="137">
        <f>+D164*E164</f>
        <v>0</v>
      </c>
    </row>
    <row r="165" spans="1:6" ht="13.5">
      <c r="A165" s="138"/>
      <c r="B165" s="139"/>
      <c r="C165" s="139"/>
      <c r="F165" s="137"/>
    </row>
    <row r="166" spans="1:6" ht="27">
      <c r="A166" s="138">
        <v>4</v>
      </c>
      <c r="B166" s="139" t="s">
        <v>190</v>
      </c>
      <c r="C166" s="139"/>
      <c r="F166" s="137"/>
    </row>
    <row r="167" spans="2:6" ht="13.5">
      <c r="B167" s="140"/>
      <c r="C167" s="140" t="s">
        <v>34</v>
      </c>
      <c r="D167" s="127">
        <v>121.5</v>
      </c>
      <c r="F167" s="137">
        <f>+D167*E167</f>
        <v>0</v>
      </c>
    </row>
    <row r="168" spans="1:6" ht="13.5">
      <c r="A168" s="138"/>
      <c r="B168" s="139"/>
      <c r="C168" s="139"/>
      <c r="F168" s="137"/>
    </row>
    <row r="169" spans="1:6" ht="27">
      <c r="A169" s="138">
        <v>5</v>
      </c>
      <c r="B169" s="139" t="s">
        <v>191</v>
      </c>
      <c r="C169" s="139"/>
      <c r="F169" s="137"/>
    </row>
    <row r="170" spans="2:6" ht="13.5">
      <c r="B170" s="140"/>
      <c r="C170" s="140" t="s">
        <v>34</v>
      </c>
      <c r="D170" s="127">
        <v>121.5</v>
      </c>
      <c r="F170" s="137">
        <f>+D170*E170</f>
        <v>0</v>
      </c>
    </row>
    <row r="171" spans="1:6" ht="13.5">
      <c r="A171" s="138"/>
      <c r="B171" s="139"/>
      <c r="C171" s="139"/>
      <c r="F171" s="137"/>
    </row>
    <row r="172" spans="1:6" ht="27">
      <c r="A172" s="138">
        <v>6</v>
      </c>
      <c r="B172" s="139" t="s">
        <v>192</v>
      </c>
      <c r="C172" s="139"/>
      <c r="F172" s="137"/>
    </row>
    <row r="173" spans="2:6" ht="13.5">
      <c r="B173" s="140"/>
      <c r="C173" s="140" t="s">
        <v>34</v>
      </c>
      <c r="D173" s="127">
        <v>121.5</v>
      </c>
      <c r="F173" s="137">
        <f>+D173*E173</f>
        <v>0</v>
      </c>
    </row>
    <row r="174" spans="1:6" ht="13.5">
      <c r="A174" s="138"/>
      <c r="B174" s="139"/>
      <c r="C174" s="139"/>
      <c r="F174" s="137"/>
    </row>
    <row r="175" spans="1:6" ht="41.25">
      <c r="A175" s="138">
        <v>7</v>
      </c>
      <c r="B175" s="139" t="s">
        <v>193</v>
      </c>
      <c r="C175" s="139"/>
      <c r="F175" s="137"/>
    </row>
    <row r="176" spans="2:6" ht="13.5">
      <c r="B176" s="140"/>
      <c r="C176" s="140" t="s">
        <v>49</v>
      </c>
      <c r="D176" s="127">
        <v>291</v>
      </c>
      <c r="F176" s="137">
        <f>+D176*E176</f>
        <v>0</v>
      </c>
    </row>
    <row r="177" spans="1:6" ht="13.5">
      <c r="A177" s="138"/>
      <c r="B177" s="139"/>
      <c r="C177" s="139"/>
      <c r="F177" s="137"/>
    </row>
    <row r="178" spans="1:6" ht="27">
      <c r="A178" s="138">
        <v>8</v>
      </c>
      <c r="B178" s="139" t="s">
        <v>194</v>
      </c>
      <c r="C178" s="139"/>
      <c r="F178" s="137"/>
    </row>
    <row r="179" spans="2:6" ht="13.5">
      <c r="B179" s="140"/>
      <c r="C179" s="140" t="s">
        <v>177</v>
      </c>
      <c r="D179" s="127">
        <v>8</v>
      </c>
      <c r="F179" s="137">
        <f>+D179*E179</f>
        <v>0</v>
      </c>
    </row>
    <row r="180" spans="1:6" ht="13.5">
      <c r="A180" s="508"/>
      <c r="B180" s="509"/>
      <c r="C180" s="509"/>
      <c r="D180" s="26"/>
      <c r="E180" s="533"/>
      <c r="F180" s="510"/>
    </row>
    <row r="181" spans="2:6" ht="13.5">
      <c r="B181" s="140"/>
      <c r="C181" s="140"/>
      <c r="D181" s="127"/>
      <c r="E181" s="541" t="s">
        <v>151</v>
      </c>
      <c r="F181" s="141">
        <f>SUM(F157:F180)</f>
        <v>0</v>
      </c>
    </row>
    <row r="182" spans="1:6" ht="13.5">
      <c r="A182" s="125"/>
      <c r="B182" s="125"/>
      <c r="C182" s="125"/>
      <c r="D182" s="125"/>
      <c r="E182" s="541"/>
      <c r="F182" s="125"/>
    </row>
    <row r="183" spans="1:6" ht="13.5">
      <c r="A183" s="125" t="s">
        <v>147</v>
      </c>
      <c r="B183" s="125" t="s">
        <v>158</v>
      </c>
      <c r="C183" s="125"/>
      <c r="F183" s="137"/>
    </row>
    <row r="184" ht="13.5">
      <c r="F184" s="137"/>
    </row>
    <row r="185" spans="1:6" ht="41.25">
      <c r="A185" s="138">
        <v>1</v>
      </c>
      <c r="B185" s="139" t="s">
        <v>195</v>
      </c>
      <c r="C185" s="139"/>
      <c r="F185" s="137"/>
    </row>
    <row r="186" spans="2:6" ht="13.5">
      <c r="B186" s="140"/>
      <c r="C186" s="140" t="s">
        <v>34</v>
      </c>
      <c r="D186" s="127">
        <v>115.8</v>
      </c>
      <c r="F186" s="137">
        <f>+D186*E186</f>
        <v>0</v>
      </c>
    </row>
    <row r="187" spans="1:6" ht="13.5">
      <c r="A187" s="138"/>
      <c r="B187" s="139"/>
      <c r="C187" s="139"/>
      <c r="F187" s="137"/>
    </row>
    <row r="188" spans="1:6" ht="41.25">
      <c r="A188" s="138">
        <v>2</v>
      </c>
      <c r="B188" s="139" t="s">
        <v>196</v>
      </c>
      <c r="C188" s="139"/>
      <c r="F188" s="137"/>
    </row>
    <row r="189" spans="2:6" ht="13.5">
      <c r="B189" s="140"/>
      <c r="C189" s="140" t="s">
        <v>49</v>
      </c>
      <c r="D189" s="127">
        <v>23.6</v>
      </c>
      <c r="F189" s="137">
        <f>+D189*E189</f>
        <v>0</v>
      </c>
    </row>
    <row r="190" spans="1:6" ht="13.5">
      <c r="A190" s="138"/>
      <c r="B190" s="139"/>
      <c r="C190" s="139"/>
      <c r="F190" s="137"/>
    </row>
    <row r="191" spans="1:6" ht="54.75">
      <c r="A191" s="138">
        <v>3</v>
      </c>
      <c r="B191" s="139" t="s">
        <v>197</v>
      </c>
      <c r="C191" s="139"/>
      <c r="F191" s="137"/>
    </row>
    <row r="192" spans="2:6" ht="13.5">
      <c r="B192" s="140"/>
      <c r="C192" s="140" t="s">
        <v>49</v>
      </c>
      <c r="D192" s="127">
        <v>29.5</v>
      </c>
      <c r="F192" s="137">
        <f>+D192*E192</f>
        <v>0</v>
      </c>
    </row>
    <row r="193" spans="1:6" ht="13.5">
      <c r="A193" s="138"/>
      <c r="B193" s="139"/>
      <c r="C193" s="139"/>
      <c r="F193" s="137"/>
    </row>
    <row r="194" spans="1:6" ht="54.75">
      <c r="A194" s="138">
        <v>4</v>
      </c>
      <c r="B194" s="139" t="s">
        <v>198</v>
      </c>
      <c r="C194" s="139"/>
      <c r="F194" s="137"/>
    </row>
    <row r="195" spans="1:6" ht="13.5">
      <c r="A195" s="138"/>
      <c r="B195" s="139"/>
      <c r="C195" s="139"/>
      <c r="F195" s="137"/>
    </row>
    <row r="196" spans="1:6" ht="13.5">
      <c r="A196" s="138"/>
      <c r="B196" s="139" t="s">
        <v>199</v>
      </c>
      <c r="C196" s="139"/>
      <c r="F196" s="137"/>
    </row>
    <row r="197" spans="2:6" ht="13.5">
      <c r="B197" s="140"/>
      <c r="C197" s="140" t="s">
        <v>49</v>
      </c>
      <c r="D197" s="127">
        <v>12.2</v>
      </c>
      <c r="F197" s="137">
        <f>+D197*E197</f>
        <v>0</v>
      </c>
    </row>
    <row r="198" spans="1:6" ht="13.5">
      <c r="A198" s="138"/>
      <c r="B198" s="139"/>
      <c r="C198" s="139"/>
      <c r="F198" s="137"/>
    </row>
    <row r="199" spans="1:6" ht="13.5">
      <c r="A199" s="138" t="s">
        <v>133</v>
      </c>
      <c r="B199" s="139" t="s">
        <v>200</v>
      </c>
      <c r="C199" s="139"/>
      <c r="F199" s="137"/>
    </row>
    <row r="200" spans="2:6" ht="13.5">
      <c r="B200" s="140"/>
      <c r="C200" s="140" t="s">
        <v>49</v>
      </c>
      <c r="D200" s="127">
        <v>11.2</v>
      </c>
      <c r="F200" s="137">
        <f>+D200*E200</f>
        <v>0</v>
      </c>
    </row>
    <row r="201" spans="1:6" ht="13.5">
      <c r="A201" s="138"/>
      <c r="B201" s="139"/>
      <c r="C201" s="139"/>
      <c r="F201" s="137"/>
    </row>
    <row r="202" spans="1:6" ht="27">
      <c r="A202" s="138">
        <v>5</v>
      </c>
      <c r="B202" s="139" t="s">
        <v>201</v>
      </c>
      <c r="C202" s="139"/>
      <c r="F202" s="137"/>
    </row>
    <row r="203" spans="3:6" ht="13.5">
      <c r="C203" s="140" t="s">
        <v>114</v>
      </c>
      <c r="D203" s="127">
        <v>18234</v>
      </c>
      <c r="F203" s="137">
        <f>+D203*E203</f>
        <v>0</v>
      </c>
    </row>
    <row r="204" spans="1:6" ht="13.5">
      <c r="A204" s="138"/>
      <c r="B204" s="139"/>
      <c r="C204" s="139"/>
      <c r="F204" s="137"/>
    </row>
    <row r="205" spans="1:6" ht="41.25">
      <c r="A205" s="138">
        <v>6</v>
      </c>
      <c r="B205" s="139" t="s">
        <v>202</v>
      </c>
      <c r="C205" s="139"/>
      <c r="F205" s="137"/>
    </row>
    <row r="206" spans="2:6" ht="13.5">
      <c r="B206" s="140"/>
      <c r="C206" s="140" t="s">
        <v>49</v>
      </c>
      <c r="D206" s="127">
        <v>20.2</v>
      </c>
      <c r="F206" s="137">
        <f>+D206*E206</f>
        <v>0</v>
      </c>
    </row>
    <row r="207" spans="1:6" ht="13.5">
      <c r="A207" s="508"/>
      <c r="B207" s="509"/>
      <c r="C207" s="509"/>
      <c r="D207" s="26"/>
      <c r="E207" s="533"/>
      <c r="F207" s="510"/>
    </row>
    <row r="208" spans="2:6" ht="13.5">
      <c r="B208" s="140"/>
      <c r="C208" s="140"/>
      <c r="D208" s="127"/>
      <c r="E208" s="541" t="s">
        <v>151</v>
      </c>
      <c r="F208" s="141">
        <f>SUM(F186:F206)</f>
        <v>0</v>
      </c>
    </row>
    <row r="209" spans="1:6" ht="13.5">
      <c r="A209" s="125"/>
      <c r="B209" s="125"/>
      <c r="C209" s="125"/>
      <c r="F209" s="137"/>
    </row>
    <row r="210" spans="1:6" ht="13.5">
      <c r="A210" s="125" t="s">
        <v>149</v>
      </c>
      <c r="B210" s="125" t="s">
        <v>159</v>
      </c>
      <c r="C210" s="125"/>
      <c r="F210" s="137"/>
    </row>
    <row r="211" ht="13.5">
      <c r="F211" s="137"/>
    </row>
    <row r="212" spans="1:6" ht="41.25">
      <c r="A212" s="138">
        <v>1</v>
      </c>
      <c r="B212" s="139" t="s">
        <v>203</v>
      </c>
      <c r="C212" s="139"/>
      <c r="F212" s="137"/>
    </row>
    <row r="213" spans="3:6" ht="13.5">
      <c r="C213" s="140" t="s">
        <v>34</v>
      </c>
      <c r="D213" s="127">
        <v>115.8</v>
      </c>
      <c r="F213" s="137">
        <f>+D213*E213</f>
        <v>0</v>
      </c>
    </row>
    <row r="214" ht="13.5">
      <c r="F214" s="137"/>
    </row>
    <row r="215" spans="1:6" ht="27">
      <c r="A215" s="138">
        <v>2</v>
      </c>
      <c r="B215" s="139" t="s">
        <v>204</v>
      </c>
      <c r="C215" s="139"/>
      <c r="F215" s="137"/>
    </row>
    <row r="216" spans="1:6" ht="13.5">
      <c r="A216" s="138"/>
      <c r="B216" s="142" t="s">
        <v>205</v>
      </c>
      <c r="C216" s="142"/>
      <c r="F216" s="137"/>
    </row>
    <row r="217" spans="1:6" ht="54.75">
      <c r="A217" s="138"/>
      <c r="B217" s="142" t="s">
        <v>206</v>
      </c>
      <c r="C217" s="142"/>
      <c r="F217" s="137"/>
    </row>
    <row r="218" spans="3:6" ht="13.5">
      <c r="C218" s="140" t="s">
        <v>34</v>
      </c>
      <c r="D218" s="127">
        <v>115.8</v>
      </c>
      <c r="F218" s="137">
        <f>+D218*E218</f>
        <v>0</v>
      </c>
    </row>
    <row r="219" ht="13.5">
      <c r="F219" s="137"/>
    </row>
    <row r="220" spans="1:6" ht="27">
      <c r="A220" s="138">
        <v>3</v>
      </c>
      <c r="B220" s="139" t="s">
        <v>207</v>
      </c>
      <c r="C220" s="139"/>
      <c r="F220" s="137"/>
    </row>
    <row r="221" spans="1:6" ht="13.5">
      <c r="A221" s="138"/>
      <c r="B221" s="142" t="s">
        <v>205</v>
      </c>
      <c r="C221" s="142"/>
      <c r="F221" s="137"/>
    </row>
    <row r="222" spans="1:6" ht="54.75">
      <c r="A222" s="138"/>
      <c r="B222" s="142" t="s">
        <v>206</v>
      </c>
      <c r="C222" s="142"/>
      <c r="F222" s="137"/>
    </row>
    <row r="223" spans="1:6" ht="41.25">
      <c r="A223" s="138"/>
      <c r="B223" s="142" t="s">
        <v>208</v>
      </c>
      <c r="C223" s="142"/>
      <c r="F223" s="137"/>
    </row>
    <row r="224" spans="1:6" ht="13.5">
      <c r="A224" s="138"/>
      <c r="B224" s="142" t="s">
        <v>209</v>
      </c>
      <c r="C224" s="142"/>
      <c r="F224" s="137"/>
    </row>
    <row r="225" spans="3:6" ht="13.5">
      <c r="C225" s="140" t="s">
        <v>34</v>
      </c>
      <c r="D225" s="127">
        <v>162.2</v>
      </c>
      <c r="F225" s="137">
        <f>+D225*E225</f>
        <v>0</v>
      </c>
    </row>
    <row r="226" ht="13.5">
      <c r="F226" s="137"/>
    </row>
    <row r="227" spans="1:6" ht="41.25">
      <c r="A227" s="138">
        <v>4</v>
      </c>
      <c r="B227" s="139" t="s">
        <v>210</v>
      </c>
      <c r="C227" s="139"/>
      <c r="F227" s="137"/>
    </row>
    <row r="228" spans="3:6" ht="13.5">
      <c r="C228" s="140" t="s">
        <v>34</v>
      </c>
      <c r="D228" s="127">
        <v>11.7</v>
      </c>
      <c r="F228" s="137">
        <f>+D228*E228</f>
        <v>0</v>
      </c>
    </row>
    <row r="229" ht="13.5">
      <c r="F229" s="137"/>
    </row>
    <row r="230" spans="1:6" ht="41.25">
      <c r="A230" s="138">
        <v>5</v>
      </c>
      <c r="B230" s="139" t="s">
        <v>211</v>
      </c>
      <c r="C230" s="139"/>
      <c r="F230" s="137"/>
    </row>
    <row r="231" spans="3:6" ht="13.5">
      <c r="C231" s="140" t="s">
        <v>37</v>
      </c>
      <c r="D231" s="127">
        <v>45</v>
      </c>
      <c r="F231" s="137">
        <f>+D231*E231</f>
        <v>0</v>
      </c>
    </row>
    <row r="232" ht="13.5">
      <c r="F232" s="137"/>
    </row>
    <row r="233" spans="1:6" ht="13.5">
      <c r="A233" s="138">
        <v>6</v>
      </c>
      <c r="B233" s="139" t="s">
        <v>212</v>
      </c>
      <c r="C233" s="139"/>
      <c r="F233" s="137"/>
    </row>
    <row r="234" spans="3:6" ht="13.5">
      <c r="C234" s="140" t="s">
        <v>175</v>
      </c>
      <c r="D234" s="127">
        <v>1</v>
      </c>
      <c r="F234" s="137">
        <f>+D234*E234</f>
        <v>0</v>
      </c>
    </row>
    <row r="235" ht="13.5">
      <c r="F235" s="137"/>
    </row>
    <row r="236" spans="1:6" ht="27">
      <c r="A236" s="138">
        <v>7</v>
      </c>
      <c r="B236" s="139" t="s">
        <v>213</v>
      </c>
      <c r="C236" s="139"/>
      <c r="F236" s="137"/>
    </row>
    <row r="237" spans="3:6" ht="13.5">
      <c r="C237" s="140" t="s">
        <v>34</v>
      </c>
      <c r="D237" s="127">
        <v>66.1</v>
      </c>
      <c r="F237" s="137">
        <f>+D237*E237</f>
        <v>0</v>
      </c>
    </row>
    <row r="238" ht="13.5">
      <c r="F238" s="137"/>
    </row>
    <row r="239" spans="1:6" ht="41.25">
      <c r="A239" s="138">
        <v>8</v>
      </c>
      <c r="B239" s="139" t="s">
        <v>214</v>
      </c>
      <c r="C239" s="139"/>
      <c r="F239" s="137"/>
    </row>
    <row r="240" spans="3:6" ht="13.5">
      <c r="C240" s="140" t="s">
        <v>34</v>
      </c>
      <c r="D240" s="127">
        <v>238</v>
      </c>
      <c r="F240" s="137">
        <f>+D240*E240</f>
        <v>0</v>
      </c>
    </row>
    <row r="241" ht="13.5">
      <c r="F241" s="137"/>
    </row>
    <row r="242" spans="1:6" ht="27">
      <c r="A242" s="138">
        <v>9</v>
      </c>
      <c r="B242" s="139" t="s">
        <v>215</v>
      </c>
      <c r="C242" s="139"/>
      <c r="F242" s="137"/>
    </row>
    <row r="243" spans="3:6" ht="13.5">
      <c r="C243" s="140" t="s">
        <v>37</v>
      </c>
      <c r="D243" s="127">
        <v>14</v>
      </c>
      <c r="F243" s="137">
        <f>+D243*E243</f>
        <v>0</v>
      </c>
    </row>
    <row r="244" ht="13.5">
      <c r="F244" s="137"/>
    </row>
    <row r="245" spans="1:6" ht="27">
      <c r="A245" s="138" t="s">
        <v>185</v>
      </c>
      <c r="B245" s="139" t="s">
        <v>216</v>
      </c>
      <c r="C245" s="139"/>
      <c r="F245" s="137"/>
    </row>
    <row r="246" spans="1:6" ht="13.5">
      <c r="A246" s="138"/>
      <c r="B246" s="142" t="s">
        <v>217</v>
      </c>
      <c r="C246" s="142"/>
      <c r="F246" s="137"/>
    </row>
    <row r="247" spans="1:6" ht="41.25">
      <c r="A247" s="138"/>
      <c r="B247" s="142" t="s">
        <v>218</v>
      </c>
      <c r="C247" s="142"/>
      <c r="F247" s="137"/>
    </row>
    <row r="248" spans="3:6" ht="13.5">
      <c r="C248" s="140" t="s">
        <v>34</v>
      </c>
      <c r="D248" s="127">
        <v>73.7</v>
      </c>
      <c r="F248" s="137">
        <f>+D248*E248</f>
        <v>0</v>
      </c>
    </row>
    <row r="249" ht="13.5">
      <c r="F249" s="137"/>
    </row>
    <row r="250" spans="1:6" ht="27">
      <c r="A250" s="138" t="s">
        <v>219</v>
      </c>
      <c r="B250" s="139" t="s">
        <v>220</v>
      </c>
      <c r="C250" s="139"/>
      <c r="F250" s="137"/>
    </row>
    <row r="251" spans="1:6" ht="13.5">
      <c r="A251" s="138"/>
      <c r="B251" s="142" t="s">
        <v>221</v>
      </c>
      <c r="C251" s="142"/>
      <c r="F251" s="137"/>
    </row>
    <row r="252" spans="1:6" ht="41.25">
      <c r="A252" s="138"/>
      <c r="B252" s="142" t="s">
        <v>222</v>
      </c>
      <c r="C252" s="142"/>
      <c r="F252" s="137"/>
    </row>
    <row r="253" spans="1:6" ht="27">
      <c r="A253" s="138"/>
      <c r="B253" s="142" t="s">
        <v>223</v>
      </c>
      <c r="C253" s="142"/>
      <c r="F253" s="137"/>
    </row>
    <row r="254" spans="1:6" ht="27">
      <c r="A254" s="138"/>
      <c r="B254" s="142" t="s">
        <v>224</v>
      </c>
      <c r="C254" s="142"/>
      <c r="F254" s="137"/>
    </row>
    <row r="255" spans="3:6" ht="13.5">
      <c r="C255" s="140" t="s">
        <v>34</v>
      </c>
      <c r="D255" s="127">
        <v>98.2</v>
      </c>
      <c r="F255" s="137">
        <f>+D255*E255</f>
        <v>0</v>
      </c>
    </row>
    <row r="256" ht="13.5">
      <c r="F256" s="137"/>
    </row>
    <row r="257" spans="1:6" ht="41.25">
      <c r="A257" s="138" t="s">
        <v>225</v>
      </c>
      <c r="B257" s="139" t="s">
        <v>226</v>
      </c>
      <c r="C257" s="139"/>
      <c r="F257" s="137"/>
    </row>
    <row r="258" spans="3:6" ht="13.5">
      <c r="C258" s="140" t="s">
        <v>30</v>
      </c>
      <c r="D258" s="127">
        <v>1</v>
      </c>
      <c r="F258" s="137">
        <f>+D258*E258</f>
        <v>0</v>
      </c>
    </row>
    <row r="259" ht="13.5">
      <c r="F259" s="137"/>
    </row>
    <row r="260" spans="1:6" ht="41.25">
      <c r="A260" s="138" t="s">
        <v>227</v>
      </c>
      <c r="B260" s="139" t="s">
        <v>228</v>
      </c>
      <c r="C260" s="139"/>
      <c r="F260" s="137"/>
    </row>
    <row r="261" spans="3:6" ht="13.5">
      <c r="C261" s="140" t="s">
        <v>30</v>
      </c>
      <c r="D261" s="127">
        <v>1</v>
      </c>
      <c r="F261" s="137">
        <f>+D261*E261</f>
        <v>0</v>
      </c>
    </row>
    <row r="262" ht="13.5">
      <c r="F262" s="137"/>
    </row>
    <row r="263" spans="1:6" ht="13.5">
      <c r="A263" s="138" t="s">
        <v>229</v>
      </c>
      <c r="B263" s="139" t="s">
        <v>230</v>
      </c>
      <c r="C263" s="139"/>
      <c r="F263" s="137"/>
    </row>
    <row r="264" spans="1:6" ht="27">
      <c r="A264" s="138"/>
      <c r="B264" s="142" t="s">
        <v>231</v>
      </c>
      <c r="C264" s="142"/>
      <c r="F264" s="137"/>
    </row>
    <row r="265" spans="1:6" ht="27">
      <c r="A265" s="138"/>
      <c r="B265" s="142" t="s">
        <v>232</v>
      </c>
      <c r="C265" s="142"/>
      <c r="F265" s="137"/>
    </row>
    <row r="266" spans="1:6" ht="27">
      <c r="A266" s="138"/>
      <c r="B266" s="142" t="s">
        <v>233</v>
      </c>
      <c r="C266" s="142"/>
      <c r="F266" s="137"/>
    </row>
    <row r="267" spans="3:6" ht="13.5">
      <c r="C267" s="140" t="s">
        <v>34</v>
      </c>
      <c r="D267" s="127">
        <v>69.56</v>
      </c>
      <c r="F267" s="137">
        <f>+D267*E267</f>
        <v>0</v>
      </c>
    </row>
    <row r="268" ht="13.5">
      <c r="F268" s="137"/>
    </row>
    <row r="269" spans="1:6" ht="41.25">
      <c r="A269" s="138" t="s">
        <v>234</v>
      </c>
      <c r="B269" s="139" t="s">
        <v>235</v>
      </c>
      <c r="C269" s="139"/>
      <c r="F269" s="137"/>
    </row>
    <row r="270" spans="3:6" ht="13.5">
      <c r="C270" s="140" t="s">
        <v>34</v>
      </c>
      <c r="D270" s="127">
        <v>20.92</v>
      </c>
      <c r="F270" s="137">
        <f>+D270*E270</f>
        <v>0</v>
      </c>
    </row>
    <row r="271" ht="13.5">
      <c r="F271" s="137"/>
    </row>
    <row r="272" spans="1:6" ht="41.25">
      <c r="A272" s="138" t="s">
        <v>236</v>
      </c>
      <c r="B272" s="139" t="s">
        <v>237</v>
      </c>
      <c r="C272" s="139"/>
      <c r="F272" s="137"/>
    </row>
    <row r="273" spans="3:6" ht="13.5">
      <c r="C273" s="140" t="s">
        <v>37</v>
      </c>
      <c r="D273" s="127">
        <v>13</v>
      </c>
      <c r="F273" s="137">
        <f>+D273*E273</f>
        <v>0</v>
      </c>
    </row>
    <row r="274" ht="13.5">
      <c r="F274" s="137"/>
    </row>
    <row r="275" spans="1:6" ht="54.75">
      <c r="A275" s="138" t="s">
        <v>238</v>
      </c>
      <c r="B275" s="139" t="s">
        <v>239</v>
      </c>
      <c r="C275" s="139"/>
      <c r="F275" s="137"/>
    </row>
    <row r="276" spans="1:6" ht="13.5">
      <c r="A276" s="138"/>
      <c r="B276" s="139"/>
      <c r="C276" s="139"/>
      <c r="F276" s="137"/>
    </row>
    <row r="277" spans="1:6" ht="13.5">
      <c r="A277" s="138"/>
      <c r="B277" s="139" t="s">
        <v>240</v>
      </c>
      <c r="C277" s="139"/>
      <c r="F277" s="137"/>
    </row>
    <row r="278" spans="3:6" ht="13.5">
      <c r="C278" s="140" t="s">
        <v>177</v>
      </c>
      <c r="D278" s="127">
        <v>48</v>
      </c>
      <c r="F278" s="137">
        <f>+D278*E278</f>
        <v>0</v>
      </c>
    </row>
    <row r="279" ht="13.5">
      <c r="F279" s="137"/>
    </row>
    <row r="280" spans="1:6" ht="13.5">
      <c r="A280" s="138"/>
      <c r="B280" s="139" t="s">
        <v>241</v>
      </c>
      <c r="C280" s="139"/>
      <c r="F280" s="137"/>
    </row>
    <row r="281" spans="3:6" ht="13.5">
      <c r="C281" s="140" t="s">
        <v>177</v>
      </c>
      <c r="D281" s="127">
        <v>48</v>
      </c>
      <c r="F281" s="137">
        <f>+D281*E281</f>
        <v>0</v>
      </c>
    </row>
    <row r="282" ht="13.5">
      <c r="F282" s="137"/>
    </row>
    <row r="283" spans="1:6" ht="13.5">
      <c r="A283" s="138"/>
      <c r="B283" s="139" t="s">
        <v>242</v>
      </c>
      <c r="C283" s="139"/>
      <c r="F283" s="137"/>
    </row>
    <row r="284" spans="3:6" ht="13.5">
      <c r="C284" s="140" t="s">
        <v>177</v>
      </c>
      <c r="D284" s="127">
        <v>24</v>
      </c>
      <c r="F284" s="137">
        <f>+D284*E284</f>
        <v>0</v>
      </c>
    </row>
    <row r="285" ht="13.5">
      <c r="F285" s="137"/>
    </row>
    <row r="286" spans="1:6" ht="27">
      <c r="A286" s="138" t="s">
        <v>243</v>
      </c>
      <c r="B286" s="139" t="s">
        <v>244</v>
      </c>
      <c r="C286" s="139"/>
      <c r="F286" s="137"/>
    </row>
    <row r="287" spans="3:6" ht="13.5">
      <c r="C287" s="140" t="s">
        <v>34</v>
      </c>
      <c r="D287" s="127">
        <v>98</v>
      </c>
      <c r="F287" s="137">
        <f>+D287*E287</f>
        <v>0</v>
      </c>
    </row>
    <row r="288" ht="13.5">
      <c r="F288" s="137"/>
    </row>
    <row r="289" spans="1:6" ht="41.25">
      <c r="A289" s="138" t="s">
        <v>245</v>
      </c>
      <c r="B289" s="139" t="s">
        <v>246</v>
      </c>
      <c r="C289" s="139"/>
      <c r="F289" s="137"/>
    </row>
    <row r="290" spans="3:6" ht="13.5">
      <c r="C290" s="140" t="s">
        <v>34</v>
      </c>
      <c r="D290" s="127">
        <v>74</v>
      </c>
      <c r="F290" s="137">
        <f>+D290*E290</f>
        <v>0</v>
      </c>
    </row>
    <row r="291" spans="1:6" ht="13.5">
      <c r="A291" s="26"/>
      <c r="B291" s="26"/>
      <c r="C291" s="26"/>
      <c r="D291" s="26"/>
      <c r="E291" s="533"/>
      <c r="F291" s="510"/>
    </row>
    <row r="292" spans="2:6" ht="13.5">
      <c r="B292" s="140"/>
      <c r="C292" s="140"/>
      <c r="D292" s="127"/>
      <c r="E292" s="541" t="s">
        <v>151</v>
      </c>
      <c r="F292" s="141">
        <f>SUM(F213:F291)</f>
        <v>0</v>
      </c>
    </row>
    <row r="293" spans="2:6" ht="13.5">
      <c r="B293" s="140"/>
      <c r="C293" s="140"/>
      <c r="D293" s="127"/>
      <c r="E293" s="541"/>
      <c r="F293" s="141"/>
    </row>
    <row r="294" spans="1:6" ht="13.5">
      <c r="A294" s="143" t="s">
        <v>160</v>
      </c>
      <c r="B294" s="125" t="s">
        <v>161</v>
      </c>
      <c r="C294" s="125"/>
      <c r="F294" s="137"/>
    </row>
    <row r="295" ht="13.5">
      <c r="F295" s="137"/>
    </row>
    <row r="296" spans="1:6" ht="27">
      <c r="A296" s="138">
        <v>1</v>
      </c>
      <c r="B296" s="139" t="s">
        <v>247</v>
      </c>
      <c r="C296" s="139"/>
      <c r="F296" s="137"/>
    </row>
    <row r="297" spans="3:6" ht="13.5">
      <c r="C297" s="140" t="s">
        <v>37</v>
      </c>
      <c r="D297" s="127">
        <v>45</v>
      </c>
      <c r="F297" s="137">
        <f>+D297*E297</f>
        <v>0</v>
      </c>
    </row>
    <row r="298" spans="1:6" ht="13.5">
      <c r="A298" s="138"/>
      <c r="B298" s="139"/>
      <c r="C298" s="139"/>
      <c r="F298" s="137"/>
    </row>
    <row r="299" spans="1:6" ht="28.5">
      <c r="A299" s="138">
        <v>2</v>
      </c>
      <c r="B299" s="144" t="s">
        <v>248</v>
      </c>
      <c r="C299" s="144"/>
      <c r="F299" s="137"/>
    </row>
    <row r="300" spans="3:6" ht="13.5">
      <c r="C300" s="140" t="s">
        <v>37</v>
      </c>
      <c r="D300" s="127">
        <v>44</v>
      </c>
      <c r="F300" s="137">
        <f>+D300*E300</f>
        <v>0</v>
      </c>
    </row>
    <row r="301" spans="1:6" ht="13.5">
      <c r="A301" s="138"/>
      <c r="B301" s="139"/>
      <c r="C301" s="139"/>
      <c r="F301" s="137"/>
    </row>
    <row r="302" spans="1:6" ht="41.25">
      <c r="A302" s="138">
        <v>3</v>
      </c>
      <c r="B302" s="139" t="s">
        <v>249</v>
      </c>
      <c r="C302" s="139"/>
      <c r="F302" s="137"/>
    </row>
    <row r="303" spans="3:6" ht="13.5">
      <c r="C303" s="140" t="s">
        <v>34</v>
      </c>
      <c r="D303" s="127">
        <v>273.5</v>
      </c>
      <c r="F303" s="137">
        <f>+D303*E303</f>
        <v>0</v>
      </c>
    </row>
    <row r="304" spans="1:6" ht="13.5">
      <c r="A304" s="138"/>
      <c r="B304" s="139"/>
      <c r="C304" s="139"/>
      <c r="F304" s="137"/>
    </row>
    <row r="305" spans="1:6" ht="54.75">
      <c r="A305" s="138" t="s">
        <v>250</v>
      </c>
      <c r="B305" s="139" t="s">
        <v>251</v>
      </c>
      <c r="C305" s="139"/>
      <c r="F305" s="137"/>
    </row>
    <row r="306" spans="3:6" ht="13.5">
      <c r="C306" s="140" t="s">
        <v>34</v>
      </c>
      <c r="D306" s="127">
        <v>134.3</v>
      </c>
      <c r="F306" s="137">
        <f>+D306*E306</f>
        <v>0</v>
      </c>
    </row>
    <row r="307" spans="1:6" ht="13.5">
      <c r="A307" s="138"/>
      <c r="B307" s="139"/>
      <c r="C307" s="139"/>
      <c r="F307" s="137"/>
    </row>
    <row r="308" spans="1:6" ht="41.25">
      <c r="A308" s="138">
        <v>4</v>
      </c>
      <c r="B308" s="139" t="s">
        <v>252</v>
      </c>
      <c r="C308" s="139"/>
      <c r="F308" s="137"/>
    </row>
    <row r="309" spans="3:6" ht="13.5">
      <c r="C309" s="140" t="s">
        <v>34</v>
      </c>
      <c r="D309" s="127">
        <v>54.7</v>
      </c>
      <c r="F309" s="137">
        <f>+D309*E309</f>
        <v>0</v>
      </c>
    </row>
    <row r="310" spans="1:6" ht="13.5">
      <c r="A310" s="138"/>
      <c r="B310" s="139"/>
      <c r="C310" s="139"/>
      <c r="F310" s="137"/>
    </row>
    <row r="311" spans="1:6" ht="57">
      <c r="A311" s="138">
        <v>5</v>
      </c>
      <c r="B311" s="144" t="s">
        <v>253</v>
      </c>
      <c r="C311" s="144"/>
      <c r="F311" s="137"/>
    </row>
    <row r="312" spans="3:6" ht="13.5">
      <c r="C312" s="140" t="s">
        <v>34</v>
      </c>
      <c r="D312" s="127">
        <v>80.9</v>
      </c>
      <c r="F312" s="137">
        <f>+D312*E312</f>
        <v>0</v>
      </c>
    </row>
    <row r="313" spans="1:6" ht="13.5">
      <c r="A313" s="138"/>
      <c r="B313" s="139"/>
      <c r="C313" s="139"/>
      <c r="F313" s="137"/>
    </row>
    <row r="314" spans="1:6" ht="27">
      <c r="A314" s="138">
        <v>6</v>
      </c>
      <c r="B314" s="139" t="s">
        <v>254</v>
      </c>
      <c r="C314" s="139"/>
      <c r="F314" s="137"/>
    </row>
    <row r="315" spans="3:6" ht="13.5">
      <c r="C315" s="140" t="s">
        <v>37</v>
      </c>
      <c r="D315" s="127">
        <v>53.1</v>
      </c>
      <c r="F315" s="137">
        <f>+D315*E315</f>
        <v>0</v>
      </c>
    </row>
    <row r="316" spans="1:6" ht="13.5">
      <c r="A316" s="138"/>
      <c r="B316" s="139"/>
      <c r="C316" s="139"/>
      <c r="F316" s="137"/>
    </row>
    <row r="317" spans="1:6" ht="28.5">
      <c r="A317" s="138">
        <v>7</v>
      </c>
      <c r="B317" s="144" t="s">
        <v>255</v>
      </c>
      <c r="C317" s="144"/>
      <c r="F317" s="137"/>
    </row>
    <row r="318" spans="3:6" ht="13.5">
      <c r="C318" s="140" t="s">
        <v>34</v>
      </c>
      <c r="D318" s="127">
        <v>98</v>
      </c>
      <c r="F318" s="137">
        <f>+D318*E318</f>
        <v>0</v>
      </c>
    </row>
    <row r="319" spans="1:6" ht="13.5">
      <c r="A319" s="138"/>
      <c r="B319" s="139"/>
      <c r="C319" s="139"/>
      <c r="F319" s="137"/>
    </row>
    <row r="320" spans="1:6" ht="27">
      <c r="A320" s="138">
        <v>8</v>
      </c>
      <c r="B320" s="139" t="s">
        <v>256</v>
      </c>
      <c r="C320" s="139"/>
      <c r="F320" s="137"/>
    </row>
    <row r="321" spans="3:6" ht="13.5">
      <c r="C321" s="140" t="s">
        <v>34</v>
      </c>
      <c r="D321" s="127">
        <v>101.8</v>
      </c>
      <c r="F321" s="137">
        <f>+D321*E321</f>
        <v>0</v>
      </c>
    </row>
    <row r="322" spans="1:6" ht="13.5">
      <c r="A322" s="138"/>
      <c r="B322" s="139"/>
      <c r="C322" s="139"/>
      <c r="F322" s="137"/>
    </row>
    <row r="323" spans="1:6" ht="54.75">
      <c r="A323" s="138">
        <v>9</v>
      </c>
      <c r="B323" s="139" t="s">
        <v>257</v>
      </c>
      <c r="C323" s="139"/>
      <c r="F323" s="137"/>
    </row>
    <row r="324" spans="3:6" ht="13.5">
      <c r="C324" s="140" t="s">
        <v>175</v>
      </c>
      <c r="D324" s="127">
        <v>14</v>
      </c>
      <c r="F324" s="137">
        <f>+D324*E324</f>
        <v>0</v>
      </c>
    </row>
    <row r="325" spans="1:6" ht="13.5">
      <c r="A325" s="508"/>
      <c r="B325" s="509"/>
      <c r="C325" s="509"/>
      <c r="D325" s="26"/>
      <c r="E325" s="533"/>
      <c r="F325" s="510"/>
    </row>
    <row r="326" spans="2:6" ht="13.5">
      <c r="B326" s="140"/>
      <c r="C326" s="140"/>
      <c r="D326" s="127"/>
      <c r="E326" s="541" t="s">
        <v>151</v>
      </c>
      <c r="F326" s="141">
        <f>SUM(F296:F325)</f>
        <v>0</v>
      </c>
    </row>
    <row r="328" spans="1:6" ht="13.5">
      <c r="A328" s="125" t="s">
        <v>162</v>
      </c>
      <c r="B328" s="125" t="s">
        <v>258</v>
      </c>
      <c r="C328" s="125"/>
      <c r="D328" s="125"/>
      <c r="E328" s="541"/>
      <c r="F328" s="125"/>
    </row>
    <row r="329" spans="1:6" ht="13.5">
      <c r="A329" s="125"/>
      <c r="B329" s="125"/>
      <c r="C329" s="125"/>
      <c r="D329" s="125"/>
      <c r="E329" s="541"/>
      <c r="F329" s="125"/>
    </row>
    <row r="330" spans="1:6" ht="13.5">
      <c r="A330" s="125" t="s">
        <v>143</v>
      </c>
      <c r="B330" s="125" t="s">
        <v>164</v>
      </c>
      <c r="C330" s="125"/>
      <c r="F330" s="137"/>
    </row>
    <row r="331" ht="13.5">
      <c r="F331" s="137"/>
    </row>
    <row r="332" spans="2:6" ht="13.5">
      <c r="B332" s="129" t="s">
        <v>259</v>
      </c>
      <c r="C332" s="129"/>
      <c r="D332" s="129"/>
      <c r="E332" s="544"/>
      <c r="F332" s="145"/>
    </row>
    <row r="333" spans="2:6" ht="13.5">
      <c r="B333" s="129"/>
      <c r="C333" s="129"/>
      <c r="D333" s="129"/>
      <c r="E333" s="544"/>
      <c r="F333" s="145"/>
    </row>
    <row r="334" spans="2:6" ht="13.5">
      <c r="B334" s="129" t="s">
        <v>260</v>
      </c>
      <c r="C334" s="129"/>
      <c r="D334" s="129"/>
      <c r="E334" s="544"/>
      <c r="F334" s="145"/>
    </row>
    <row r="335" spans="2:6" ht="13.5">
      <c r="B335" s="129" t="s">
        <v>261</v>
      </c>
      <c r="C335" s="129"/>
      <c r="D335" s="129"/>
      <c r="E335" s="544"/>
      <c r="F335" s="145"/>
    </row>
    <row r="336" ht="13.5">
      <c r="F336" s="137"/>
    </row>
    <row r="337" spans="1:6" ht="27">
      <c r="A337" s="138">
        <v>1</v>
      </c>
      <c r="B337" s="139" t="s">
        <v>262</v>
      </c>
      <c r="C337" s="139"/>
      <c r="F337" s="137"/>
    </row>
    <row r="338" spans="1:6" ht="69">
      <c r="A338" s="138"/>
      <c r="B338" s="142" t="s">
        <v>263</v>
      </c>
      <c r="C338" s="142"/>
      <c r="F338" s="137"/>
    </row>
    <row r="339" spans="1:6" ht="41.25">
      <c r="A339" s="138"/>
      <c r="B339" s="142" t="s">
        <v>264</v>
      </c>
      <c r="C339" s="142"/>
      <c r="F339" s="137"/>
    </row>
    <row r="340" spans="1:6" ht="27">
      <c r="A340" s="138"/>
      <c r="B340" s="139" t="s">
        <v>265</v>
      </c>
      <c r="C340" s="139"/>
      <c r="F340" s="137"/>
    </row>
    <row r="341" spans="1:6" ht="69">
      <c r="A341" s="138"/>
      <c r="B341" s="139" t="s">
        <v>266</v>
      </c>
      <c r="C341" s="139"/>
      <c r="F341" s="137"/>
    </row>
    <row r="342" spans="3:6" ht="13.5">
      <c r="C342" s="140" t="s">
        <v>34</v>
      </c>
      <c r="D342" s="127">
        <v>66.1</v>
      </c>
      <c r="F342" s="137">
        <f>+D342*E342</f>
        <v>0</v>
      </c>
    </row>
    <row r="343" ht="13.5">
      <c r="F343" s="137"/>
    </row>
    <row r="344" spans="1:6" ht="96">
      <c r="A344" s="138">
        <v>2</v>
      </c>
      <c r="B344" s="139" t="s">
        <v>267</v>
      </c>
      <c r="C344" s="139"/>
      <c r="F344" s="137"/>
    </row>
    <row r="345" spans="3:6" ht="13.5">
      <c r="C345" s="140" t="s">
        <v>37</v>
      </c>
      <c r="D345" s="127">
        <v>34</v>
      </c>
      <c r="F345" s="137">
        <f>+D345*E345</f>
        <v>0</v>
      </c>
    </row>
    <row r="346" ht="13.5">
      <c r="F346" s="137"/>
    </row>
    <row r="347" spans="1:6" ht="41.25">
      <c r="A347" s="138">
        <v>3</v>
      </c>
      <c r="B347" s="139" t="s">
        <v>268</v>
      </c>
      <c r="C347" s="139"/>
      <c r="F347" s="137"/>
    </row>
    <row r="348" spans="3:6" ht="13.5">
      <c r="C348" s="140" t="s">
        <v>37</v>
      </c>
      <c r="D348" s="127">
        <v>14</v>
      </c>
      <c r="F348" s="137">
        <f>+D348*E348</f>
        <v>0</v>
      </c>
    </row>
    <row r="349" ht="13.5">
      <c r="F349" s="137"/>
    </row>
    <row r="350" spans="1:6" ht="27">
      <c r="A350" s="138">
        <v>4</v>
      </c>
      <c r="B350" s="139" t="s">
        <v>269</v>
      </c>
      <c r="C350" s="139"/>
      <c r="F350" s="137"/>
    </row>
    <row r="351" spans="3:6" ht="13.5">
      <c r="C351" s="140" t="s">
        <v>114</v>
      </c>
      <c r="D351" s="127">
        <v>100</v>
      </c>
      <c r="F351" s="137">
        <f>+D351*E351</f>
        <v>0</v>
      </c>
    </row>
    <row r="352" ht="13.5">
      <c r="F352" s="137"/>
    </row>
    <row r="353" spans="1:6" ht="110.25">
      <c r="A353" s="138">
        <v>5</v>
      </c>
      <c r="B353" s="139" t="s">
        <v>270</v>
      </c>
      <c r="C353" s="139"/>
      <c r="F353" s="137"/>
    </row>
    <row r="354" spans="1:6" ht="13.5">
      <c r="A354" s="138"/>
      <c r="B354" s="139"/>
      <c r="C354" s="139"/>
      <c r="F354" s="137"/>
    </row>
    <row r="355" spans="1:6" ht="96">
      <c r="A355" s="138"/>
      <c r="B355" s="139" t="s">
        <v>271</v>
      </c>
      <c r="C355" s="139"/>
      <c r="F355" s="137"/>
    </row>
    <row r="356" spans="3:6" ht="13.5">
      <c r="C356" s="140" t="s">
        <v>30</v>
      </c>
      <c r="D356" s="127">
        <v>1</v>
      </c>
      <c r="F356" s="137">
        <f>+D356*E356</f>
        <v>0</v>
      </c>
    </row>
    <row r="357" ht="13.5">
      <c r="F357" s="137"/>
    </row>
    <row r="358" spans="1:6" ht="69">
      <c r="A358" s="138"/>
      <c r="B358" s="139" t="s">
        <v>272</v>
      </c>
      <c r="C358" s="139"/>
      <c r="F358" s="137"/>
    </row>
    <row r="359" spans="3:6" ht="13.5">
      <c r="C359" s="140" t="s">
        <v>30</v>
      </c>
      <c r="D359" s="127">
        <v>2</v>
      </c>
      <c r="F359" s="137">
        <f>+D359*E359</f>
        <v>0</v>
      </c>
    </row>
    <row r="360" ht="13.5">
      <c r="F360" s="137"/>
    </row>
    <row r="361" spans="1:6" ht="82.5">
      <c r="A361" s="138">
        <v>6</v>
      </c>
      <c r="B361" s="139" t="s">
        <v>273</v>
      </c>
      <c r="C361" s="139"/>
      <c r="F361" s="137"/>
    </row>
    <row r="362" spans="1:6" ht="13.5">
      <c r="A362" s="138"/>
      <c r="B362" s="139"/>
      <c r="C362" s="139"/>
      <c r="F362" s="137"/>
    </row>
    <row r="363" spans="1:6" ht="27">
      <c r="A363" s="138"/>
      <c r="B363" s="139" t="s">
        <v>274</v>
      </c>
      <c r="C363" s="139"/>
      <c r="F363" s="137"/>
    </row>
    <row r="364" spans="3:6" ht="13.5">
      <c r="C364" s="140" t="s">
        <v>30</v>
      </c>
      <c r="D364" s="127">
        <v>7</v>
      </c>
      <c r="F364" s="137">
        <f>+D364*E364</f>
        <v>0</v>
      </c>
    </row>
    <row r="365" ht="13.5">
      <c r="F365" s="137"/>
    </row>
    <row r="366" spans="1:6" ht="13.5">
      <c r="A366" s="26"/>
      <c r="B366" s="26"/>
      <c r="C366" s="26"/>
      <c r="D366" s="26"/>
      <c r="E366" s="533"/>
      <c r="F366" s="510"/>
    </row>
    <row r="367" spans="2:6" ht="13.5">
      <c r="B367" s="140"/>
      <c r="C367" s="140"/>
      <c r="D367" s="127"/>
      <c r="E367" s="541" t="s">
        <v>151</v>
      </c>
      <c r="F367" s="141">
        <f>SUM(F337:F366)</f>
        <v>0</v>
      </c>
    </row>
    <row r="369" spans="1:6" ht="13.5">
      <c r="A369" s="125" t="s">
        <v>145</v>
      </c>
      <c r="B369" s="125" t="s">
        <v>165</v>
      </c>
      <c r="C369" s="125"/>
      <c r="F369" s="137"/>
    </row>
    <row r="370" ht="13.5">
      <c r="F370" s="137"/>
    </row>
    <row r="371" spans="1:6" ht="96">
      <c r="A371" s="138">
        <v>1</v>
      </c>
      <c r="B371" s="139" t="s">
        <v>276</v>
      </c>
      <c r="C371" s="139"/>
      <c r="F371" s="137"/>
    </row>
    <row r="372" spans="3:6" ht="13.5">
      <c r="C372" s="140" t="s">
        <v>34</v>
      </c>
      <c r="D372" s="127">
        <v>15.4</v>
      </c>
      <c r="F372" s="137">
        <f>+D372*E372</f>
        <v>0</v>
      </c>
    </row>
    <row r="373" ht="13.5">
      <c r="F373" s="137"/>
    </row>
    <row r="374" spans="1:6" ht="27">
      <c r="A374" s="138">
        <v>2</v>
      </c>
      <c r="B374" s="139" t="s">
        <v>277</v>
      </c>
      <c r="C374" s="139"/>
      <c r="F374" s="137"/>
    </row>
    <row r="375" spans="1:6" ht="13.5">
      <c r="A375" s="138"/>
      <c r="B375" s="139"/>
      <c r="C375" s="139"/>
      <c r="F375" s="137"/>
    </row>
    <row r="376" spans="1:6" ht="13.5">
      <c r="A376" s="138"/>
      <c r="B376" s="139" t="s">
        <v>278</v>
      </c>
      <c r="C376" s="139"/>
      <c r="F376" s="137"/>
    </row>
    <row r="377" spans="3:6" ht="13.5">
      <c r="C377" s="140" t="s">
        <v>30</v>
      </c>
      <c r="D377" s="127">
        <v>1</v>
      </c>
      <c r="F377" s="137">
        <f>+D377*E377</f>
        <v>0</v>
      </c>
    </row>
    <row r="378" ht="13.5">
      <c r="F378" s="137"/>
    </row>
    <row r="379" spans="1:6" ht="13.5">
      <c r="A379" s="138" t="s">
        <v>133</v>
      </c>
      <c r="B379" s="139" t="s">
        <v>279</v>
      </c>
      <c r="C379" s="139"/>
      <c r="F379" s="137"/>
    </row>
    <row r="380" spans="3:6" ht="13.5">
      <c r="C380" s="140" t="s">
        <v>30</v>
      </c>
      <c r="D380" s="127">
        <v>3</v>
      </c>
      <c r="F380" s="137">
        <f>+D380*E380</f>
        <v>0</v>
      </c>
    </row>
    <row r="381" ht="13.5">
      <c r="F381" s="137"/>
    </row>
    <row r="382" spans="1:6" ht="27">
      <c r="A382" s="138"/>
      <c r="B382" s="139" t="s">
        <v>280</v>
      </c>
      <c r="C382" s="139"/>
      <c r="F382" s="137"/>
    </row>
    <row r="383" spans="3:6" ht="13.5">
      <c r="C383" s="140" t="s">
        <v>30</v>
      </c>
      <c r="D383" s="127">
        <v>1</v>
      </c>
      <c r="F383" s="137">
        <f>+D383*E383</f>
        <v>0</v>
      </c>
    </row>
    <row r="384" ht="13.5">
      <c r="F384" s="137"/>
    </row>
    <row r="385" spans="1:6" ht="27">
      <c r="A385" s="138" t="s">
        <v>133</v>
      </c>
      <c r="B385" s="139" t="s">
        <v>281</v>
      </c>
      <c r="C385" s="139"/>
      <c r="F385" s="137"/>
    </row>
    <row r="386" spans="3:6" ht="13.5">
      <c r="C386" s="140" t="s">
        <v>30</v>
      </c>
      <c r="D386" s="127">
        <v>1</v>
      </c>
      <c r="F386" s="137">
        <f>+D386*E386</f>
        <v>0</v>
      </c>
    </row>
    <row r="387" ht="13.5">
      <c r="F387" s="137"/>
    </row>
    <row r="388" spans="1:6" ht="82.5">
      <c r="A388" s="138">
        <v>3</v>
      </c>
      <c r="B388" s="139" t="s">
        <v>282</v>
      </c>
      <c r="C388" s="139"/>
      <c r="F388" s="137"/>
    </row>
    <row r="389" spans="3:6" ht="13.5">
      <c r="C389" s="140" t="s">
        <v>34</v>
      </c>
      <c r="D389" s="127">
        <v>120</v>
      </c>
      <c r="F389" s="137">
        <f>+D389*E389</f>
        <v>0</v>
      </c>
    </row>
    <row r="390" spans="2:6" ht="13.5">
      <c r="B390" s="140"/>
      <c r="C390" s="140"/>
      <c r="D390" s="127"/>
      <c r="F390" s="137"/>
    </row>
    <row r="391" spans="1:6" ht="69">
      <c r="A391" s="138">
        <v>4</v>
      </c>
      <c r="B391" s="139" t="s">
        <v>283</v>
      </c>
      <c r="C391" s="139"/>
      <c r="F391" s="137"/>
    </row>
    <row r="392" spans="3:6" ht="13.5">
      <c r="C392" s="140" t="s">
        <v>30</v>
      </c>
      <c r="D392" s="127">
        <v>1</v>
      </c>
      <c r="F392" s="137">
        <f>+D392*E392</f>
        <v>0</v>
      </c>
    </row>
    <row r="393" ht="13.5">
      <c r="F393" s="137"/>
    </row>
    <row r="394" spans="1:6" ht="13.5">
      <c r="A394" s="26"/>
      <c r="B394" s="26"/>
      <c r="C394" s="26"/>
      <c r="D394" s="26"/>
      <c r="E394" s="533"/>
      <c r="F394" s="510"/>
    </row>
    <row r="395" spans="2:6" ht="13.5">
      <c r="B395" s="140"/>
      <c r="C395" s="140"/>
      <c r="D395" s="127"/>
      <c r="E395" s="541" t="s">
        <v>151</v>
      </c>
      <c r="F395" s="141">
        <f>SUM(F371:F394)</f>
        <v>0</v>
      </c>
    </row>
    <row r="397" spans="1:6" ht="13.5">
      <c r="A397" s="125" t="s">
        <v>147</v>
      </c>
      <c r="B397" s="125" t="s">
        <v>284</v>
      </c>
      <c r="C397" s="125"/>
      <c r="F397" s="137"/>
    </row>
    <row r="398" ht="13.5">
      <c r="F398" s="137"/>
    </row>
    <row r="399" spans="2:6" ht="13.5">
      <c r="B399" s="129" t="s">
        <v>259</v>
      </c>
      <c r="C399" s="129"/>
      <c r="D399" s="129"/>
      <c r="E399" s="544"/>
      <c r="F399" s="145"/>
    </row>
    <row r="400" spans="2:6" ht="13.5">
      <c r="B400" s="129"/>
      <c r="C400" s="129"/>
      <c r="D400" s="129"/>
      <c r="E400" s="544"/>
      <c r="F400" s="145"/>
    </row>
    <row r="401" spans="2:6" ht="13.5">
      <c r="B401" s="129" t="s">
        <v>285</v>
      </c>
      <c r="C401" s="129"/>
      <c r="D401" s="129"/>
      <c r="E401" s="544"/>
      <c r="F401" s="145"/>
    </row>
    <row r="402" spans="2:6" ht="13.5">
      <c r="B402" s="129" t="s">
        <v>286</v>
      </c>
      <c r="C402" s="129"/>
      <c r="F402" s="137"/>
    </row>
    <row r="403" ht="13.5">
      <c r="F403" s="137"/>
    </row>
    <row r="404" spans="1:6" ht="27">
      <c r="A404" s="138">
        <v>1</v>
      </c>
      <c r="B404" s="139" t="s">
        <v>287</v>
      </c>
      <c r="C404" s="139"/>
      <c r="F404" s="137"/>
    </row>
    <row r="405" spans="1:6" ht="27">
      <c r="A405" s="138"/>
      <c r="B405" s="142" t="s">
        <v>288</v>
      </c>
      <c r="C405" s="142"/>
      <c r="F405" s="137"/>
    </row>
    <row r="406" spans="1:6" ht="27">
      <c r="A406" s="138"/>
      <c r="B406" s="142" t="s">
        <v>289</v>
      </c>
      <c r="C406" s="142"/>
      <c r="F406" s="137"/>
    </row>
    <row r="407" spans="1:6" ht="41.25">
      <c r="A407" s="138"/>
      <c r="B407" s="142" t="s">
        <v>290</v>
      </c>
      <c r="C407" s="142"/>
      <c r="F407" s="137"/>
    </row>
    <row r="408" spans="1:6" ht="27">
      <c r="A408" s="138"/>
      <c r="B408" s="142" t="s">
        <v>291</v>
      </c>
      <c r="C408" s="142"/>
      <c r="F408" s="137"/>
    </row>
    <row r="409" spans="3:6" ht="13.5">
      <c r="C409" s="140" t="s">
        <v>34</v>
      </c>
      <c r="D409" s="127">
        <v>76.6</v>
      </c>
      <c r="F409" s="137">
        <f>+D409*E409</f>
        <v>0</v>
      </c>
    </row>
    <row r="410" ht="13.5">
      <c r="F410" s="137"/>
    </row>
    <row r="411" spans="1:6" ht="13.5">
      <c r="A411" s="138">
        <v>2</v>
      </c>
      <c r="B411" s="139" t="s">
        <v>292</v>
      </c>
      <c r="C411" s="139"/>
      <c r="F411" s="137"/>
    </row>
    <row r="412" spans="1:6" ht="41.25">
      <c r="A412" s="138"/>
      <c r="B412" s="142" t="s">
        <v>293</v>
      </c>
      <c r="C412" s="142"/>
      <c r="F412" s="137"/>
    </row>
    <row r="413" spans="1:6" ht="27">
      <c r="A413" s="138"/>
      <c r="B413" s="142" t="s">
        <v>294</v>
      </c>
      <c r="C413" s="142"/>
      <c r="F413" s="137"/>
    </row>
    <row r="414" spans="1:6" ht="27">
      <c r="A414" s="138"/>
      <c r="B414" s="142" t="s">
        <v>295</v>
      </c>
      <c r="C414" s="142"/>
      <c r="F414" s="137"/>
    </row>
    <row r="415" spans="1:6" ht="27">
      <c r="A415" s="138"/>
      <c r="B415" s="142" t="s">
        <v>296</v>
      </c>
      <c r="C415" s="142"/>
      <c r="F415" s="137"/>
    </row>
    <row r="416" spans="3:6" ht="13.5">
      <c r="C416" s="140" t="s">
        <v>34</v>
      </c>
      <c r="D416" s="127">
        <v>40.5</v>
      </c>
      <c r="F416" s="137">
        <f>+D416*E416</f>
        <v>0</v>
      </c>
    </row>
    <row r="417" ht="13.5">
      <c r="F417" s="137"/>
    </row>
    <row r="418" spans="1:6" ht="41.25">
      <c r="A418" s="138">
        <v>3</v>
      </c>
      <c r="B418" s="139" t="s">
        <v>297</v>
      </c>
      <c r="C418" s="139"/>
      <c r="F418" s="137"/>
    </row>
    <row r="419" spans="3:6" ht="13.5">
      <c r="C419" s="140" t="s">
        <v>175</v>
      </c>
      <c r="D419" s="127">
        <v>3</v>
      </c>
      <c r="F419" s="137">
        <f>+D419*E419</f>
        <v>0</v>
      </c>
    </row>
    <row r="420" ht="13.5">
      <c r="F420" s="137"/>
    </row>
    <row r="421" spans="1:6" ht="27">
      <c r="A421" s="138">
        <v>4</v>
      </c>
      <c r="B421" s="139" t="s">
        <v>298</v>
      </c>
      <c r="C421" s="139"/>
      <c r="F421" s="137"/>
    </row>
    <row r="422" spans="1:6" ht="41.25">
      <c r="A422" s="138"/>
      <c r="B422" s="142" t="s">
        <v>299</v>
      </c>
      <c r="C422" s="142"/>
      <c r="F422" s="137"/>
    </row>
    <row r="423" spans="1:6" ht="27">
      <c r="A423" s="138"/>
      <c r="B423" s="142" t="s">
        <v>300</v>
      </c>
      <c r="C423" s="142"/>
      <c r="F423" s="137"/>
    </row>
    <row r="424" spans="1:6" ht="13.5">
      <c r="A424" s="138"/>
      <c r="B424" s="142" t="s">
        <v>301</v>
      </c>
      <c r="C424" s="142"/>
      <c r="F424" s="137"/>
    </row>
    <row r="425" spans="1:6" ht="27">
      <c r="A425" s="138"/>
      <c r="B425" s="142" t="s">
        <v>302</v>
      </c>
      <c r="C425" s="142"/>
      <c r="F425" s="137"/>
    </row>
    <row r="426" spans="1:6" ht="27">
      <c r="A426" s="138"/>
      <c r="B426" s="142" t="s">
        <v>303</v>
      </c>
      <c r="C426" s="142"/>
      <c r="F426" s="137"/>
    </row>
    <row r="427" spans="1:6" ht="13.5">
      <c r="A427" s="138"/>
      <c r="B427" s="142"/>
      <c r="C427" s="142"/>
      <c r="F427" s="137"/>
    </row>
    <row r="428" spans="1:6" ht="13.5">
      <c r="A428" s="138"/>
      <c r="B428" s="139" t="s">
        <v>304</v>
      </c>
      <c r="C428" s="139"/>
      <c r="F428" s="137"/>
    </row>
    <row r="429" spans="3:6" ht="13.5">
      <c r="C429" s="140" t="s">
        <v>34</v>
      </c>
      <c r="D429" s="127">
        <v>44.6</v>
      </c>
      <c r="F429" s="137">
        <f>+D429*E429</f>
        <v>0</v>
      </c>
    </row>
    <row r="430" ht="13.5">
      <c r="F430" s="137"/>
    </row>
    <row r="431" spans="1:6" ht="13.5">
      <c r="A431" s="138"/>
      <c r="B431" s="139" t="s">
        <v>305</v>
      </c>
      <c r="C431" s="139"/>
      <c r="F431" s="137"/>
    </row>
    <row r="432" spans="3:6" ht="13.5">
      <c r="C432" s="140" t="s">
        <v>34</v>
      </c>
      <c r="D432" s="127">
        <v>63.4</v>
      </c>
      <c r="F432" s="137">
        <f>+D432*E432</f>
        <v>0</v>
      </c>
    </row>
    <row r="433" spans="1:6" ht="54.75">
      <c r="A433" s="138">
        <v>5</v>
      </c>
      <c r="B433" s="139" t="s">
        <v>306</v>
      </c>
      <c r="C433" s="139"/>
      <c r="F433" s="137"/>
    </row>
    <row r="434" spans="3:6" ht="13.5">
      <c r="C434" s="140" t="s">
        <v>30</v>
      </c>
      <c r="D434" s="127">
        <v>5</v>
      </c>
      <c r="F434" s="137">
        <f>+D434*E434</f>
        <v>0</v>
      </c>
    </row>
    <row r="435" ht="13.5">
      <c r="F435" s="137"/>
    </row>
    <row r="436" spans="1:6" ht="41.25">
      <c r="A436" s="138">
        <v>6</v>
      </c>
      <c r="B436" s="139" t="s">
        <v>307</v>
      </c>
      <c r="C436" s="139"/>
      <c r="F436" s="137"/>
    </row>
    <row r="437" spans="1:6" ht="27">
      <c r="A437" s="138"/>
      <c r="B437" s="142" t="s">
        <v>308</v>
      </c>
      <c r="C437" s="142"/>
      <c r="F437" s="137"/>
    </row>
    <row r="438" spans="1:6" ht="27">
      <c r="A438" s="138"/>
      <c r="B438" s="142" t="s">
        <v>309</v>
      </c>
      <c r="C438" s="142"/>
      <c r="F438" s="137"/>
    </row>
    <row r="439" spans="1:6" ht="27">
      <c r="A439" s="138"/>
      <c r="B439" s="142" t="s">
        <v>310</v>
      </c>
      <c r="C439" s="142"/>
      <c r="F439" s="137"/>
    </row>
    <row r="440" spans="1:6" ht="27">
      <c r="A440" s="138"/>
      <c r="B440" s="142" t="s">
        <v>308</v>
      </c>
      <c r="C440" s="142"/>
      <c r="F440" s="137"/>
    </row>
    <row r="441" spans="3:6" ht="13.5">
      <c r="C441" s="140" t="s">
        <v>34</v>
      </c>
      <c r="D441" s="127">
        <v>15.6</v>
      </c>
      <c r="F441" s="137">
        <f>+D441*E441</f>
        <v>0</v>
      </c>
    </row>
    <row r="442" ht="13.5">
      <c r="F442" s="137"/>
    </row>
    <row r="443" spans="1:6" ht="13.5">
      <c r="A443" s="26"/>
      <c r="B443" s="26"/>
      <c r="C443" s="26"/>
      <c r="D443" s="26"/>
      <c r="E443" s="533"/>
      <c r="F443" s="510"/>
    </row>
    <row r="444" spans="2:6" ht="13.5">
      <c r="B444" s="140"/>
      <c r="C444" s="140"/>
      <c r="D444" s="127"/>
      <c r="E444" s="541" t="s">
        <v>151</v>
      </c>
      <c r="F444" s="141">
        <f>SUM(F404:F443)</f>
        <v>0</v>
      </c>
    </row>
    <row r="446" spans="1:6" ht="13.5">
      <c r="A446" s="125" t="s">
        <v>149</v>
      </c>
      <c r="B446" s="125" t="s">
        <v>167</v>
      </c>
      <c r="C446" s="125"/>
      <c r="F446" s="137"/>
    </row>
    <row r="447" ht="13.5">
      <c r="F447" s="137"/>
    </row>
    <row r="448" spans="1:6" ht="41.25">
      <c r="A448" s="138">
        <v>1</v>
      </c>
      <c r="B448" s="139" t="s">
        <v>311</v>
      </c>
      <c r="C448" s="139"/>
      <c r="F448" s="137"/>
    </row>
    <row r="449" spans="3:6" ht="13.5">
      <c r="C449" s="140" t="s">
        <v>34</v>
      </c>
      <c r="D449" s="127">
        <v>69.7</v>
      </c>
      <c r="F449" s="137">
        <f>+D449*E449</f>
        <v>0</v>
      </c>
    </row>
    <row r="450" spans="1:6" ht="13.5">
      <c r="A450" s="26"/>
      <c r="B450" s="26"/>
      <c r="C450" s="26"/>
      <c r="D450" s="26"/>
      <c r="E450" s="533"/>
      <c r="F450" s="510"/>
    </row>
    <row r="451" spans="2:6" ht="13.5">
      <c r="B451" s="140"/>
      <c r="C451" s="140"/>
      <c r="D451" s="127"/>
      <c r="E451" s="541" t="s">
        <v>151</v>
      </c>
      <c r="F451" s="141">
        <f>SUM(F448:F450)</f>
        <v>0</v>
      </c>
    </row>
    <row r="453" spans="1:6" ht="13.5">
      <c r="A453" s="125" t="s">
        <v>160</v>
      </c>
      <c r="B453" s="125" t="s">
        <v>168</v>
      </c>
      <c r="C453" s="125"/>
      <c r="F453" s="137"/>
    </row>
    <row r="454" ht="13.5">
      <c r="F454" s="137"/>
    </row>
    <row r="455" spans="2:6" ht="13.5">
      <c r="B455" s="129" t="s">
        <v>259</v>
      </c>
      <c r="C455" s="129"/>
      <c r="D455" s="129"/>
      <c r="E455" s="544"/>
      <c r="F455" s="145"/>
    </row>
    <row r="456" spans="2:6" ht="13.5">
      <c r="B456" s="129"/>
      <c r="C456" s="129"/>
      <c r="D456" s="129"/>
      <c r="E456" s="544"/>
      <c r="F456" s="145"/>
    </row>
    <row r="457" spans="2:6" ht="13.5">
      <c r="B457" s="129" t="s">
        <v>312</v>
      </c>
      <c r="C457" s="129"/>
      <c r="D457" s="129"/>
      <c r="E457" s="544"/>
      <c r="F457" s="145"/>
    </row>
    <row r="458" spans="2:6" ht="13.5">
      <c r="B458" s="129" t="s">
        <v>313</v>
      </c>
      <c r="C458" s="129"/>
      <c r="D458" s="129"/>
      <c r="E458" s="544"/>
      <c r="F458" s="145"/>
    </row>
    <row r="459" spans="2:6" ht="13.5">
      <c r="B459" s="129" t="s">
        <v>314</v>
      </c>
      <c r="C459" s="129"/>
      <c r="D459" s="129"/>
      <c r="E459" s="544"/>
      <c r="F459" s="145"/>
    </row>
    <row r="460" ht="13.5">
      <c r="F460" s="137"/>
    </row>
    <row r="461" spans="1:6" ht="151.5">
      <c r="A461" s="138">
        <v>1</v>
      </c>
      <c r="B461" s="139" t="s">
        <v>315</v>
      </c>
      <c r="C461" s="139"/>
      <c r="F461" s="137"/>
    </row>
    <row r="462" spans="1:6" ht="13.5">
      <c r="A462" s="138"/>
      <c r="B462" s="139"/>
      <c r="C462" s="139"/>
      <c r="F462" s="137"/>
    </row>
    <row r="463" spans="1:6" ht="82.5">
      <c r="A463" s="138"/>
      <c r="B463" s="139" t="s">
        <v>316</v>
      </c>
      <c r="C463" s="139"/>
      <c r="F463" s="137"/>
    </row>
    <row r="464" spans="3:6" ht="13.5">
      <c r="C464" s="140" t="s">
        <v>30</v>
      </c>
      <c r="D464" s="127">
        <v>42</v>
      </c>
      <c r="F464" s="137">
        <f>+D464*E464</f>
        <v>0</v>
      </c>
    </row>
    <row r="465" ht="13.5">
      <c r="F465" s="137"/>
    </row>
    <row r="466" spans="1:6" ht="27">
      <c r="A466" s="138"/>
      <c r="B466" s="139" t="s">
        <v>317</v>
      </c>
      <c r="C466" s="139"/>
      <c r="F466" s="137"/>
    </row>
    <row r="467" spans="3:6" ht="13.5">
      <c r="C467" s="140" t="s">
        <v>30</v>
      </c>
      <c r="D467" s="127">
        <v>11</v>
      </c>
      <c r="F467" s="137">
        <f>+D467*E467</f>
        <v>0</v>
      </c>
    </row>
    <row r="468" spans="2:6" ht="13.5">
      <c r="B468" s="140"/>
      <c r="C468" s="140"/>
      <c r="D468" s="127"/>
      <c r="F468" s="137"/>
    </row>
    <row r="469" spans="1:6" ht="27">
      <c r="A469" s="138" t="s">
        <v>133</v>
      </c>
      <c r="B469" s="139" t="s">
        <v>318</v>
      </c>
      <c r="C469" s="139"/>
      <c r="F469" s="137"/>
    </row>
    <row r="470" spans="3:6" ht="13.5">
      <c r="C470" s="140" t="s">
        <v>30</v>
      </c>
      <c r="D470" s="127">
        <v>11</v>
      </c>
      <c r="F470" s="137">
        <f>+D470*E470</f>
        <v>0</v>
      </c>
    </row>
    <row r="471" spans="2:6" ht="13.5">
      <c r="B471" s="140"/>
      <c r="C471" s="140"/>
      <c r="D471" s="127"/>
      <c r="F471" s="137"/>
    </row>
    <row r="472" spans="1:6" ht="41.25">
      <c r="A472" s="138" t="s">
        <v>133</v>
      </c>
      <c r="B472" s="139" t="s">
        <v>319</v>
      </c>
      <c r="C472" s="139"/>
      <c r="F472" s="137"/>
    </row>
    <row r="473" spans="3:6" ht="13.5">
      <c r="C473" s="140" t="s">
        <v>30</v>
      </c>
      <c r="D473" s="127">
        <v>2</v>
      </c>
      <c r="F473" s="137">
        <f>+D473*E473</f>
        <v>0</v>
      </c>
    </row>
    <row r="474" ht="13.5">
      <c r="F474" s="137"/>
    </row>
    <row r="475" spans="1:6" ht="27">
      <c r="A475" s="138" t="s">
        <v>133</v>
      </c>
      <c r="B475" s="139" t="s">
        <v>320</v>
      </c>
      <c r="C475" s="139"/>
      <c r="F475" s="137"/>
    </row>
    <row r="476" spans="3:6" ht="13.5">
      <c r="C476" s="140" t="s">
        <v>30</v>
      </c>
      <c r="D476" s="127">
        <v>25</v>
      </c>
      <c r="F476" s="137">
        <f>+D476*E476</f>
        <v>0</v>
      </c>
    </row>
    <row r="477" spans="2:6" ht="13.5">
      <c r="B477" s="140"/>
      <c r="C477" s="140"/>
      <c r="D477" s="127"/>
      <c r="F477" s="137"/>
    </row>
    <row r="478" spans="1:6" ht="27">
      <c r="A478" s="138" t="s">
        <v>133</v>
      </c>
      <c r="B478" s="139" t="s">
        <v>321</v>
      </c>
      <c r="C478" s="139"/>
      <c r="F478" s="137"/>
    </row>
    <row r="479" spans="3:6" ht="13.5">
      <c r="C479" s="140" t="s">
        <v>30</v>
      </c>
      <c r="D479" s="127">
        <v>1</v>
      </c>
      <c r="F479" s="137">
        <f>+D479*E479</f>
        <v>0</v>
      </c>
    </row>
    <row r="480" spans="2:6" ht="13.5">
      <c r="B480" s="140"/>
      <c r="C480" s="140"/>
      <c r="D480" s="127"/>
      <c r="F480" s="137"/>
    </row>
    <row r="481" spans="1:6" ht="27">
      <c r="A481" s="138" t="s">
        <v>133</v>
      </c>
      <c r="B481" s="139" t="s">
        <v>322</v>
      </c>
      <c r="C481" s="139"/>
      <c r="F481" s="137"/>
    </row>
    <row r="482" spans="3:6" ht="13.5">
      <c r="C482" s="140" t="s">
        <v>30</v>
      </c>
      <c r="D482" s="127">
        <v>1</v>
      </c>
      <c r="F482" s="137">
        <f>+D482*E482</f>
        <v>0</v>
      </c>
    </row>
    <row r="483" ht="13.5">
      <c r="F483" s="137"/>
    </row>
    <row r="484" spans="1:6" ht="27">
      <c r="A484" s="138" t="s">
        <v>133</v>
      </c>
      <c r="B484" s="139" t="s">
        <v>323</v>
      </c>
      <c r="C484" s="139"/>
      <c r="F484" s="137"/>
    </row>
    <row r="485" spans="3:6" ht="13.5">
      <c r="C485" s="140" t="s">
        <v>30</v>
      </c>
      <c r="D485" s="127">
        <v>1</v>
      </c>
      <c r="F485" s="137">
        <f>+D485*E485</f>
        <v>0</v>
      </c>
    </row>
    <row r="486" spans="1:6" ht="13.5">
      <c r="A486" s="26"/>
      <c r="B486" s="25"/>
      <c r="C486" s="25"/>
      <c r="D486" s="27"/>
      <c r="E486" s="533"/>
      <c r="F486" s="510"/>
    </row>
    <row r="487" spans="2:6" ht="13.5">
      <c r="B487" s="140"/>
      <c r="C487" s="140"/>
      <c r="D487" s="127"/>
      <c r="E487" s="541" t="s">
        <v>151</v>
      </c>
      <c r="F487" s="141">
        <f>SUM(F461:F486)</f>
        <v>0</v>
      </c>
    </row>
    <row r="489" spans="1:6" ht="13.5">
      <c r="A489" s="125" t="s">
        <v>169</v>
      </c>
      <c r="B489" s="125" t="s">
        <v>170</v>
      </c>
      <c r="C489" s="125"/>
      <c r="F489" s="137"/>
    </row>
    <row r="490" ht="13.5">
      <c r="F490" s="137"/>
    </row>
    <row r="491" spans="1:6" ht="27">
      <c r="A491" s="138">
        <v>1</v>
      </c>
      <c r="B491" s="139" t="s">
        <v>324</v>
      </c>
      <c r="C491" s="139"/>
      <c r="F491" s="137"/>
    </row>
    <row r="492" spans="3:6" ht="13.5">
      <c r="C492" s="140" t="s">
        <v>34</v>
      </c>
      <c r="D492" s="127">
        <v>239</v>
      </c>
      <c r="F492" s="137">
        <f>+D492*E492</f>
        <v>0</v>
      </c>
    </row>
    <row r="493" ht="13.5">
      <c r="F493" s="137"/>
    </row>
    <row r="494" spans="1:6" ht="27">
      <c r="A494" s="138">
        <v>2</v>
      </c>
      <c r="B494" s="139" t="s">
        <v>325</v>
      </c>
      <c r="C494" s="139"/>
      <c r="F494" s="137"/>
    </row>
    <row r="495" spans="3:6" ht="13.5">
      <c r="C495" s="140" t="s">
        <v>34</v>
      </c>
      <c r="D495" s="127">
        <v>239</v>
      </c>
      <c r="F495" s="137">
        <f>+D495*E495</f>
        <v>0</v>
      </c>
    </row>
    <row r="496" ht="13.5">
      <c r="F496" s="137"/>
    </row>
    <row r="497" spans="1:6" ht="69">
      <c r="A497" s="138">
        <v>3</v>
      </c>
      <c r="B497" s="139" t="s">
        <v>326</v>
      </c>
      <c r="C497" s="139"/>
      <c r="F497" s="137"/>
    </row>
    <row r="498" spans="3:6" ht="13.5">
      <c r="C498" s="140" t="s">
        <v>34</v>
      </c>
      <c r="D498" s="127">
        <v>20.92</v>
      </c>
      <c r="F498" s="137">
        <f>+D498*E498</f>
        <v>0</v>
      </c>
    </row>
    <row r="499" ht="13.5">
      <c r="F499" s="137"/>
    </row>
    <row r="500" spans="1:6" ht="27">
      <c r="A500" s="138">
        <v>4</v>
      </c>
      <c r="B500" s="139" t="s">
        <v>327</v>
      </c>
      <c r="C500" s="139"/>
      <c r="F500" s="137"/>
    </row>
    <row r="501" spans="3:6" ht="13.5">
      <c r="C501" s="140" t="s">
        <v>34</v>
      </c>
      <c r="D501" s="127">
        <v>168</v>
      </c>
      <c r="F501" s="137">
        <f>+D501*E501</f>
        <v>0</v>
      </c>
    </row>
    <row r="502" ht="13.5">
      <c r="F502" s="137"/>
    </row>
    <row r="503" spans="1:6" ht="13.5">
      <c r="A503" s="26"/>
      <c r="B503" s="26"/>
      <c r="C503" s="26"/>
      <c r="D503" s="26"/>
      <c r="E503" s="533"/>
      <c r="F503" s="510"/>
    </row>
    <row r="504" spans="2:6" ht="13.5">
      <c r="B504" s="140"/>
      <c r="C504" s="140"/>
      <c r="D504" s="127"/>
      <c r="E504" s="541" t="s">
        <v>151</v>
      </c>
      <c r="F504" s="141">
        <f>SUM(F492:F502)</f>
        <v>0</v>
      </c>
    </row>
    <row r="506" spans="2:3" ht="13.5">
      <c r="B506" s="129" t="s">
        <v>328</v>
      </c>
      <c r="C506" s="129"/>
    </row>
    <row r="508" spans="1:6" ht="13.5">
      <c r="A508" s="125" t="s">
        <v>155</v>
      </c>
      <c r="B508" s="125" t="s">
        <v>156</v>
      </c>
      <c r="C508" s="125"/>
      <c r="D508" s="125"/>
      <c r="E508" s="541"/>
      <c r="F508" s="126">
        <f>F563</f>
        <v>0</v>
      </c>
    </row>
    <row r="509" spans="1:6" ht="13.5">
      <c r="A509" s="125"/>
      <c r="B509" s="125"/>
      <c r="C509" s="125"/>
      <c r="D509" s="125"/>
      <c r="E509" s="541"/>
      <c r="F509" s="125"/>
    </row>
    <row r="510" spans="1:6" ht="13.5">
      <c r="A510" s="110" t="s">
        <v>162</v>
      </c>
      <c r="B510" s="110" t="s">
        <v>163</v>
      </c>
      <c r="C510" s="110"/>
      <c r="D510" s="110"/>
      <c r="E510" s="548" t="s">
        <v>133</v>
      </c>
      <c r="F510" s="506">
        <f>F620</f>
        <v>0</v>
      </c>
    </row>
    <row r="511" spans="1:6" ht="13.5">
      <c r="A511" s="125"/>
      <c r="B511" s="125"/>
      <c r="C511" s="125"/>
      <c r="D511" s="125"/>
      <c r="E511" s="541"/>
      <c r="F511" s="125"/>
    </row>
    <row r="512" spans="1:6" ht="13.5">
      <c r="A512" s="125"/>
      <c r="B512" s="125"/>
      <c r="C512" s="125"/>
      <c r="D512" s="125"/>
      <c r="E512" s="549" t="s">
        <v>151</v>
      </c>
      <c r="F512" s="507">
        <f>SUM(F508:F510)</f>
        <v>0</v>
      </c>
    </row>
    <row r="513" spans="1:6" ht="13.5">
      <c r="A513" s="125"/>
      <c r="B513" s="125"/>
      <c r="C513" s="125"/>
      <c r="D513" s="125"/>
      <c r="E513" s="541"/>
      <c r="F513" s="125"/>
    </row>
    <row r="514" spans="1:6" ht="13.5">
      <c r="A514" s="125" t="s">
        <v>145</v>
      </c>
      <c r="B514" s="125" t="s">
        <v>146</v>
      </c>
      <c r="C514" s="125"/>
      <c r="D514" s="125"/>
      <c r="E514" s="541"/>
      <c r="F514" s="125"/>
    </row>
    <row r="515" spans="1:6" ht="14.25" customHeight="1">
      <c r="A515" s="125"/>
      <c r="B515" s="125"/>
      <c r="C515" s="125"/>
      <c r="D515" s="125"/>
      <c r="E515" s="541"/>
      <c r="F515" s="125"/>
    </row>
    <row r="516" spans="1:6" ht="13.5">
      <c r="A516" s="125" t="s">
        <v>155</v>
      </c>
      <c r="B516" s="125" t="s">
        <v>156</v>
      </c>
      <c r="C516" s="125"/>
      <c r="F516" s="137"/>
    </row>
    <row r="517" ht="13.5">
      <c r="F517" s="137"/>
    </row>
    <row r="518" spans="1:6" ht="41.25">
      <c r="A518" s="138">
        <v>1</v>
      </c>
      <c r="B518" s="139" t="s">
        <v>329</v>
      </c>
      <c r="C518" s="139"/>
      <c r="F518" s="137"/>
    </row>
    <row r="519" spans="2:6" ht="13.5">
      <c r="B519" s="140"/>
      <c r="C519" s="140" t="s">
        <v>49</v>
      </c>
      <c r="D519" s="127">
        <v>60.1</v>
      </c>
      <c r="F519" s="137">
        <f>+D519*E519</f>
        <v>0</v>
      </c>
    </row>
    <row r="520" spans="1:6" ht="13.5">
      <c r="A520" s="138"/>
      <c r="B520" s="139"/>
      <c r="C520" s="139"/>
      <c r="F520" s="137"/>
    </row>
    <row r="521" spans="1:6" ht="27">
      <c r="A521" s="138">
        <v>2</v>
      </c>
      <c r="B521" s="139" t="s">
        <v>190</v>
      </c>
      <c r="C521" s="139"/>
      <c r="F521" s="137"/>
    </row>
    <row r="522" spans="3:6" ht="13.5">
      <c r="C522" s="140" t="s">
        <v>34</v>
      </c>
      <c r="D522" s="127">
        <v>105.8</v>
      </c>
      <c r="F522" s="137">
        <f>+D522*E522</f>
        <v>0</v>
      </c>
    </row>
    <row r="523" spans="1:6" ht="13.5">
      <c r="A523" s="138"/>
      <c r="B523" s="139"/>
      <c r="C523" s="139"/>
      <c r="F523" s="137"/>
    </row>
    <row r="524" spans="1:6" ht="41.25">
      <c r="A524" s="138">
        <v>3</v>
      </c>
      <c r="B524" s="139" t="s">
        <v>330</v>
      </c>
      <c r="C524" s="139"/>
      <c r="F524" s="137"/>
    </row>
    <row r="525" spans="2:6" ht="13.5">
      <c r="B525" s="140"/>
      <c r="C525" s="140" t="s">
        <v>49</v>
      </c>
      <c r="D525" s="127">
        <v>42.4</v>
      </c>
      <c r="F525" s="137">
        <f>+D525*E525</f>
        <v>0</v>
      </c>
    </row>
    <row r="526" spans="1:6" ht="13.5">
      <c r="A526" s="138"/>
      <c r="B526" s="139"/>
      <c r="C526" s="139"/>
      <c r="F526" s="137"/>
    </row>
    <row r="527" spans="1:6" ht="27">
      <c r="A527" s="138">
        <v>4</v>
      </c>
      <c r="B527" s="139" t="s">
        <v>192</v>
      </c>
      <c r="C527" s="139"/>
      <c r="F527" s="137"/>
    </row>
    <row r="528" spans="3:6" ht="13.5">
      <c r="C528" s="140" t="s">
        <v>34</v>
      </c>
      <c r="D528" s="127">
        <v>105.8</v>
      </c>
      <c r="F528" s="137">
        <f>+D528*E528</f>
        <v>0</v>
      </c>
    </row>
    <row r="529" spans="1:6" ht="13.5">
      <c r="A529" s="138"/>
      <c r="B529" s="139"/>
      <c r="C529" s="139"/>
      <c r="F529" s="137"/>
    </row>
    <row r="530" spans="1:6" ht="41.25">
      <c r="A530" s="138">
        <v>5</v>
      </c>
      <c r="B530" s="139" t="s">
        <v>331</v>
      </c>
      <c r="C530" s="139"/>
      <c r="F530" s="137"/>
    </row>
    <row r="531" spans="3:6" ht="13.5">
      <c r="C531" s="140" t="s">
        <v>37</v>
      </c>
      <c r="D531" s="127">
        <v>12.4</v>
      </c>
      <c r="F531" s="137">
        <f>+D531*E531</f>
        <v>0</v>
      </c>
    </row>
    <row r="532" spans="1:6" ht="13.5">
      <c r="A532" s="138"/>
      <c r="B532" s="139"/>
      <c r="C532" s="139"/>
      <c r="F532" s="137"/>
    </row>
    <row r="533" spans="1:6" ht="54.75">
      <c r="A533" s="138">
        <v>6</v>
      </c>
      <c r="B533" s="139" t="s">
        <v>332</v>
      </c>
      <c r="C533" s="139"/>
      <c r="F533" s="137"/>
    </row>
    <row r="534" spans="3:6" ht="13.5">
      <c r="C534" s="140" t="s">
        <v>37</v>
      </c>
      <c r="D534" s="127">
        <v>13</v>
      </c>
      <c r="F534" s="137">
        <f>+D534*E534</f>
        <v>0</v>
      </c>
    </row>
    <row r="535" spans="1:6" ht="13.5">
      <c r="A535" s="138"/>
      <c r="B535" s="139"/>
      <c r="C535" s="139"/>
      <c r="F535" s="137"/>
    </row>
    <row r="536" spans="1:6" ht="110.25">
      <c r="A536" s="138">
        <v>7</v>
      </c>
      <c r="B536" s="139" t="s">
        <v>333</v>
      </c>
      <c r="C536" s="139"/>
      <c r="F536" s="137"/>
    </row>
    <row r="537" spans="3:6" ht="13.5">
      <c r="C537" s="140" t="s">
        <v>34</v>
      </c>
      <c r="D537" s="127">
        <v>86.3</v>
      </c>
      <c r="F537" s="137">
        <f>+D537*E537</f>
        <v>0</v>
      </c>
    </row>
    <row r="538" spans="1:6" ht="13.5">
      <c r="A538" s="138"/>
      <c r="B538" s="139"/>
      <c r="C538" s="139"/>
      <c r="F538" s="137"/>
    </row>
    <row r="539" spans="1:6" ht="41.25">
      <c r="A539" s="138">
        <v>8</v>
      </c>
      <c r="B539" s="139" t="s">
        <v>334</v>
      </c>
      <c r="C539" s="139"/>
      <c r="F539" s="137"/>
    </row>
    <row r="540" spans="3:6" ht="13.5">
      <c r="C540" s="140" t="s">
        <v>34</v>
      </c>
      <c r="D540" s="127">
        <v>86.3</v>
      </c>
      <c r="F540" s="137">
        <f>+D540*E540</f>
        <v>0</v>
      </c>
    </row>
    <row r="541" spans="1:6" ht="13.5">
      <c r="A541" s="138"/>
      <c r="B541" s="139"/>
      <c r="C541" s="139"/>
      <c r="F541" s="137"/>
    </row>
    <row r="542" spans="1:6" ht="82.5">
      <c r="A542" s="138">
        <v>9</v>
      </c>
      <c r="B542" s="139" t="s">
        <v>335</v>
      </c>
      <c r="C542" s="139"/>
      <c r="F542" s="137"/>
    </row>
    <row r="543" spans="3:6" ht="13.5">
      <c r="C543" s="140" t="s">
        <v>180</v>
      </c>
      <c r="D543" s="127">
        <v>2</v>
      </c>
      <c r="F543" s="137">
        <f>+D543*E543</f>
        <v>0</v>
      </c>
    </row>
    <row r="544" spans="1:6" ht="13.5">
      <c r="A544" s="138"/>
      <c r="B544" s="139"/>
      <c r="C544" s="139"/>
      <c r="F544" s="137"/>
    </row>
    <row r="545" spans="1:6" ht="27">
      <c r="A545" s="138" t="s">
        <v>185</v>
      </c>
      <c r="B545" s="139" t="s">
        <v>336</v>
      </c>
      <c r="C545" s="139"/>
      <c r="F545" s="137"/>
    </row>
    <row r="546" spans="3:6" ht="13.5">
      <c r="C546" s="140" t="s">
        <v>30</v>
      </c>
      <c r="D546" s="127">
        <v>4</v>
      </c>
      <c r="F546" s="137">
        <f>+D546*E546</f>
        <v>0</v>
      </c>
    </row>
    <row r="547" spans="1:6" ht="13.5">
      <c r="A547" s="138"/>
      <c r="B547" s="139"/>
      <c r="C547" s="139"/>
      <c r="F547" s="137"/>
    </row>
    <row r="548" spans="1:6" ht="41.25">
      <c r="A548" s="138" t="s">
        <v>219</v>
      </c>
      <c r="B548" s="139" t="s">
        <v>337</v>
      </c>
      <c r="C548" s="139"/>
      <c r="F548" s="137"/>
    </row>
    <row r="549" spans="1:6" ht="13.5">
      <c r="A549" s="138"/>
      <c r="B549" s="139"/>
      <c r="C549" s="139"/>
      <c r="F549" s="137"/>
    </row>
    <row r="550" spans="1:6" ht="13.5">
      <c r="A550" s="138"/>
      <c r="B550" s="139" t="s">
        <v>240</v>
      </c>
      <c r="C550" s="139"/>
      <c r="F550" s="137"/>
    </row>
    <row r="551" spans="3:6" ht="13.5">
      <c r="C551" s="140" t="s">
        <v>177</v>
      </c>
      <c r="D551" s="127">
        <v>24</v>
      </c>
      <c r="F551" s="137">
        <f>+D551*E551</f>
        <v>0</v>
      </c>
    </row>
    <row r="552" spans="1:6" ht="13.5">
      <c r="A552" s="138"/>
      <c r="B552" s="139"/>
      <c r="C552" s="139"/>
      <c r="F552" s="137"/>
    </row>
    <row r="553" spans="1:6" ht="13.5">
      <c r="A553" s="138"/>
      <c r="B553" s="139" t="s">
        <v>241</v>
      </c>
      <c r="C553" s="139"/>
      <c r="F553" s="137"/>
    </row>
    <row r="554" spans="3:6" ht="13.5">
      <c r="C554" s="140" t="s">
        <v>177</v>
      </c>
      <c r="D554" s="127">
        <v>24</v>
      </c>
      <c r="F554" s="137">
        <f>+D554*E554</f>
        <v>0</v>
      </c>
    </row>
    <row r="555" spans="1:6" ht="13.5">
      <c r="A555" s="138"/>
      <c r="B555" s="139"/>
      <c r="C555" s="139"/>
      <c r="F555" s="137"/>
    </row>
    <row r="556" spans="1:6" ht="13.5">
      <c r="A556" s="138"/>
      <c r="B556" s="139" t="s">
        <v>338</v>
      </c>
      <c r="C556" s="139"/>
      <c r="F556" s="137"/>
    </row>
    <row r="557" spans="3:6" ht="13.5">
      <c r="C557" s="140" t="s">
        <v>177</v>
      </c>
      <c r="D557" s="127">
        <v>12</v>
      </c>
      <c r="F557" s="137">
        <f>+D557*E557</f>
        <v>0</v>
      </c>
    </row>
    <row r="558" spans="3:6" ht="13.5">
      <c r="C558" s="140"/>
      <c r="D558" s="127"/>
      <c r="F558" s="137"/>
    </row>
    <row r="559" spans="1:6" ht="13.5">
      <c r="A559" s="22" t="s">
        <v>225</v>
      </c>
      <c r="B559" s="22" t="s">
        <v>1027</v>
      </c>
      <c r="C559" s="140"/>
      <c r="D559" s="127"/>
      <c r="F559" s="137"/>
    </row>
    <row r="560" spans="3:6" ht="13.5">
      <c r="C560" s="140" t="s">
        <v>177</v>
      </c>
      <c r="D560" s="127">
        <v>12</v>
      </c>
      <c r="F560" s="137">
        <f>+D560*E560</f>
        <v>0</v>
      </c>
    </row>
    <row r="561" spans="1:6" ht="27">
      <c r="A561" s="22" t="s">
        <v>229</v>
      </c>
      <c r="B561" s="818" t="s">
        <v>1031</v>
      </c>
      <c r="C561" s="140"/>
      <c r="D561" s="127"/>
      <c r="F561" s="137"/>
    </row>
    <row r="562" spans="1:6" ht="13.5">
      <c r="A562" s="508"/>
      <c r="B562" s="509"/>
      <c r="C562" s="509" t="s">
        <v>560</v>
      </c>
      <c r="D562" s="26">
        <v>1</v>
      </c>
      <c r="E562" s="533"/>
      <c r="F562" s="510">
        <f>D562*E562</f>
        <v>0</v>
      </c>
    </row>
    <row r="563" spans="2:6" ht="13.5">
      <c r="B563" s="140"/>
      <c r="C563" s="140"/>
      <c r="D563" s="127"/>
      <c r="E563" s="541" t="s">
        <v>151</v>
      </c>
      <c r="F563" s="141">
        <f>SUM(F518:F562)</f>
        <v>0</v>
      </c>
    </row>
    <row r="564" spans="1:6" ht="13.5">
      <c r="A564" s="125"/>
      <c r="B564" s="125"/>
      <c r="C564" s="125"/>
      <c r="D564" s="125"/>
      <c r="E564" s="541"/>
      <c r="F564" s="125"/>
    </row>
    <row r="565" spans="1:6" ht="13.5">
      <c r="A565" s="125" t="s">
        <v>162</v>
      </c>
      <c r="B565" s="125" t="s">
        <v>163</v>
      </c>
      <c r="C565" s="125"/>
      <c r="F565" s="137"/>
    </row>
    <row r="566" ht="13.5">
      <c r="F566" s="137"/>
    </row>
    <row r="567" spans="1:6" ht="110.25">
      <c r="A567" s="138">
        <v>1</v>
      </c>
      <c r="B567" s="139" t="s">
        <v>339</v>
      </c>
      <c r="C567" s="139"/>
      <c r="F567" s="137"/>
    </row>
    <row r="568" spans="3:6" ht="13.5">
      <c r="C568" s="140" t="s">
        <v>37</v>
      </c>
      <c r="D568" s="127">
        <v>9.6</v>
      </c>
      <c r="F568" s="137">
        <f>+D568*E568</f>
        <v>0</v>
      </c>
    </row>
    <row r="569" spans="1:6" ht="13.5">
      <c r="A569" s="138"/>
      <c r="B569" s="139"/>
      <c r="C569" s="139"/>
      <c r="F569" s="137"/>
    </row>
    <row r="570" spans="1:6" ht="41.25">
      <c r="A570" s="138">
        <v>2</v>
      </c>
      <c r="B570" s="139" t="s">
        <v>340</v>
      </c>
      <c r="C570" s="139"/>
      <c r="F570" s="137"/>
    </row>
    <row r="571" spans="3:6" ht="13.5">
      <c r="C571" s="140" t="s">
        <v>37</v>
      </c>
      <c r="D571" s="127">
        <v>14</v>
      </c>
      <c r="F571" s="137">
        <f>+D571*E571</f>
        <v>0</v>
      </c>
    </row>
    <row r="572" spans="1:6" ht="13.5">
      <c r="A572" s="138"/>
      <c r="B572" s="139"/>
      <c r="C572" s="139"/>
      <c r="F572" s="137"/>
    </row>
    <row r="573" spans="1:6" ht="82.5">
      <c r="A573" s="138">
        <v>3</v>
      </c>
      <c r="B573" s="139" t="s">
        <v>341</v>
      </c>
      <c r="C573" s="139"/>
      <c r="F573" s="137"/>
    </row>
    <row r="574" spans="3:6" ht="13.5">
      <c r="C574" s="140" t="s">
        <v>30</v>
      </c>
      <c r="D574" s="127">
        <v>6</v>
      </c>
      <c r="F574" s="137">
        <f>+D574*E574</f>
        <v>0</v>
      </c>
    </row>
    <row r="575" spans="1:6" ht="13.5">
      <c r="A575" s="138"/>
      <c r="B575" s="139"/>
      <c r="C575" s="139"/>
      <c r="F575" s="137"/>
    </row>
    <row r="576" spans="1:6" ht="13.5">
      <c r="A576" s="138">
        <v>4</v>
      </c>
      <c r="B576" s="139" t="s">
        <v>342</v>
      </c>
      <c r="C576" s="139"/>
      <c r="F576" s="137"/>
    </row>
    <row r="577" spans="3:6" ht="13.5">
      <c r="C577" s="140" t="s">
        <v>37</v>
      </c>
      <c r="D577" s="127">
        <v>108</v>
      </c>
      <c r="F577" s="137">
        <f>+D577*E577</f>
        <v>0</v>
      </c>
    </row>
    <row r="578" spans="1:6" ht="13.5">
      <c r="A578" s="138"/>
      <c r="B578" s="139"/>
      <c r="C578" s="139"/>
      <c r="F578" s="137"/>
    </row>
    <row r="579" spans="1:6" ht="41.25">
      <c r="A579" s="138">
        <v>5</v>
      </c>
      <c r="B579" s="139" t="s">
        <v>343</v>
      </c>
      <c r="C579" s="139"/>
      <c r="F579" s="137"/>
    </row>
    <row r="580" spans="3:6" ht="13.5">
      <c r="C580" s="140" t="s">
        <v>180</v>
      </c>
      <c r="D580" s="127">
        <v>2</v>
      </c>
      <c r="F580" s="137">
        <f>+D580*E580</f>
        <v>0</v>
      </c>
    </row>
    <row r="581" spans="1:6" ht="13.5">
      <c r="A581" s="138"/>
      <c r="B581" s="139"/>
      <c r="C581" s="139"/>
      <c r="F581" s="137"/>
    </row>
    <row r="582" spans="1:6" ht="41.25">
      <c r="A582" s="138">
        <v>6</v>
      </c>
      <c r="B582" s="139" t="s">
        <v>344</v>
      </c>
      <c r="C582" s="139"/>
      <c r="F582" s="137"/>
    </row>
    <row r="583" spans="3:6" ht="13.5">
      <c r="C583" s="140" t="s">
        <v>175</v>
      </c>
      <c r="D583" s="127">
        <v>4</v>
      </c>
      <c r="F583" s="137">
        <f>+D583*E583</f>
        <v>0</v>
      </c>
    </row>
    <row r="584" spans="1:6" ht="13.5">
      <c r="A584" s="138"/>
      <c r="B584" s="139"/>
      <c r="C584" s="139"/>
      <c r="F584" s="137"/>
    </row>
    <row r="585" spans="1:6" ht="54.75">
      <c r="A585" s="138">
        <v>7</v>
      </c>
      <c r="B585" s="139" t="s">
        <v>345</v>
      </c>
      <c r="C585" s="139"/>
      <c r="F585" s="137"/>
    </row>
    <row r="586" spans="2:6" ht="13.5">
      <c r="B586" s="140" t="s">
        <v>275</v>
      </c>
      <c r="C586" s="140"/>
      <c r="D586" s="127">
        <v>1</v>
      </c>
      <c r="F586" s="137">
        <f>+D586*E586</f>
        <v>0</v>
      </c>
    </row>
    <row r="587" spans="1:6" ht="13.5">
      <c r="A587" s="138"/>
      <c r="B587" s="139"/>
      <c r="C587" s="139"/>
      <c r="F587" s="137"/>
    </row>
    <row r="588" spans="1:6" ht="27">
      <c r="A588" s="138">
        <v>8</v>
      </c>
      <c r="B588" s="139" t="s">
        <v>346</v>
      </c>
      <c r="C588" s="139"/>
      <c r="F588" s="137"/>
    </row>
    <row r="589" spans="1:6" ht="13.5">
      <c r="A589" s="138"/>
      <c r="B589" s="139"/>
      <c r="C589" s="139"/>
      <c r="F589" s="137"/>
    </row>
    <row r="590" spans="1:6" ht="13.5">
      <c r="A590" s="138"/>
      <c r="B590" s="139" t="s">
        <v>347</v>
      </c>
      <c r="C590" s="139"/>
      <c r="F590" s="137"/>
    </row>
    <row r="591" spans="3:6" ht="13.5">
      <c r="C591" s="140" t="s">
        <v>30</v>
      </c>
      <c r="D591" s="127">
        <v>6</v>
      </c>
      <c r="F591" s="137">
        <f>+D591*E591</f>
        <v>0</v>
      </c>
    </row>
    <row r="592" spans="1:6" ht="13.5">
      <c r="A592" s="138"/>
      <c r="B592" s="139"/>
      <c r="C592" s="139"/>
      <c r="F592" s="137"/>
    </row>
    <row r="593" spans="1:6" ht="13.5">
      <c r="A593" s="138"/>
      <c r="B593" s="139" t="s">
        <v>348</v>
      </c>
      <c r="C593" s="139"/>
      <c r="F593" s="137"/>
    </row>
    <row r="594" spans="3:6" ht="13.5">
      <c r="C594" s="140" t="s">
        <v>30</v>
      </c>
      <c r="D594" s="127">
        <v>3</v>
      </c>
      <c r="F594" s="137">
        <f>+D594*E594</f>
        <v>0</v>
      </c>
    </row>
    <row r="595" spans="1:6" ht="13.5">
      <c r="A595" s="138"/>
      <c r="B595" s="139"/>
      <c r="C595" s="139"/>
      <c r="F595" s="137"/>
    </row>
    <row r="596" spans="1:6" ht="13.5">
      <c r="A596" s="138"/>
      <c r="B596" s="139" t="s">
        <v>349</v>
      </c>
      <c r="C596" s="139"/>
      <c r="F596" s="137"/>
    </row>
    <row r="597" spans="3:6" ht="13.5">
      <c r="C597" s="140" t="s">
        <v>30</v>
      </c>
      <c r="D597" s="127">
        <v>3</v>
      </c>
      <c r="F597" s="137">
        <f>+D597*E597</f>
        <v>0</v>
      </c>
    </row>
    <row r="598" spans="1:6" ht="13.5">
      <c r="A598" s="138"/>
      <c r="B598" s="139"/>
      <c r="C598" s="139"/>
      <c r="F598" s="137"/>
    </row>
    <row r="599" spans="1:6" ht="13.5">
      <c r="A599" s="138"/>
      <c r="B599" s="139" t="s">
        <v>350</v>
      </c>
      <c r="C599" s="139"/>
      <c r="F599" s="137"/>
    </row>
    <row r="600" spans="3:6" ht="13.5">
      <c r="C600" s="140" t="s">
        <v>30</v>
      </c>
      <c r="D600" s="127">
        <v>3</v>
      </c>
      <c r="F600" s="137">
        <f>+D600*E600</f>
        <v>0</v>
      </c>
    </row>
    <row r="601" spans="1:6" ht="13.5">
      <c r="A601" s="138"/>
      <c r="B601" s="139"/>
      <c r="C601" s="139"/>
      <c r="F601" s="137"/>
    </row>
    <row r="602" spans="1:6" ht="13.5">
      <c r="A602" s="138"/>
      <c r="B602" s="139" t="s">
        <v>351</v>
      </c>
      <c r="C602" s="139"/>
      <c r="F602" s="137"/>
    </row>
    <row r="603" spans="2:6" ht="13.5">
      <c r="B603" s="140"/>
      <c r="C603" s="140" t="s">
        <v>30</v>
      </c>
      <c r="D603" s="127">
        <v>2</v>
      </c>
      <c r="F603" s="137">
        <f>+D603*E603</f>
        <v>0</v>
      </c>
    </row>
    <row r="604" spans="1:6" ht="13.5">
      <c r="A604" s="138"/>
      <c r="B604" s="139"/>
      <c r="C604" s="139"/>
      <c r="F604" s="137"/>
    </row>
    <row r="605" spans="1:6" ht="13.5">
      <c r="A605" s="138"/>
      <c r="B605" s="139" t="s">
        <v>352</v>
      </c>
      <c r="C605" s="139"/>
      <c r="F605" s="137"/>
    </row>
    <row r="606" spans="2:6" ht="13.5">
      <c r="B606" s="140"/>
      <c r="C606" s="140" t="s">
        <v>30</v>
      </c>
      <c r="D606" s="127">
        <v>7</v>
      </c>
      <c r="F606" s="137">
        <f>+D606*E606</f>
        <v>0</v>
      </c>
    </row>
    <row r="607" spans="1:6" ht="13.5">
      <c r="A607" s="138"/>
      <c r="B607" s="139"/>
      <c r="C607" s="139"/>
      <c r="F607" s="137"/>
    </row>
    <row r="608" spans="1:6" ht="13.5">
      <c r="A608" s="138"/>
      <c r="B608" s="139" t="s">
        <v>353</v>
      </c>
      <c r="C608" s="139"/>
      <c r="F608" s="137"/>
    </row>
    <row r="609" spans="2:6" ht="13.5">
      <c r="B609" s="140"/>
      <c r="C609" s="140" t="s">
        <v>30</v>
      </c>
      <c r="D609" s="127">
        <v>1</v>
      </c>
      <c r="F609" s="137">
        <f>+D609*E609</f>
        <v>0</v>
      </c>
    </row>
    <row r="610" spans="1:6" ht="13.5">
      <c r="A610" s="138"/>
      <c r="B610" s="139"/>
      <c r="C610" s="139"/>
      <c r="F610" s="137"/>
    </row>
    <row r="611" spans="1:6" ht="13.5">
      <c r="A611" s="138"/>
      <c r="B611" s="139" t="s">
        <v>354</v>
      </c>
      <c r="C611" s="139"/>
      <c r="F611" s="137"/>
    </row>
    <row r="612" spans="2:6" ht="13.5">
      <c r="B612" s="140"/>
      <c r="C612" s="140" t="s">
        <v>30</v>
      </c>
      <c r="D612" s="127">
        <v>2</v>
      </c>
      <c r="F612" s="137">
        <f>+D612*E612</f>
        <v>0</v>
      </c>
    </row>
    <row r="613" spans="1:6" ht="13.5">
      <c r="A613" s="138"/>
      <c r="B613" s="139"/>
      <c r="C613" s="139"/>
      <c r="F613" s="137"/>
    </row>
    <row r="614" spans="1:6" ht="13.5">
      <c r="A614" s="138" t="s">
        <v>133</v>
      </c>
      <c r="B614" s="139" t="s">
        <v>355</v>
      </c>
      <c r="C614" s="139"/>
      <c r="F614" s="137"/>
    </row>
    <row r="615" spans="2:6" ht="13.5">
      <c r="B615" s="140"/>
      <c r="C615" s="140" t="s">
        <v>30</v>
      </c>
      <c r="D615" s="127">
        <v>1</v>
      </c>
      <c r="F615" s="137">
        <f>+D615*E615</f>
        <v>0</v>
      </c>
    </row>
    <row r="616" spans="1:6" ht="13.5">
      <c r="A616" s="138"/>
      <c r="B616" s="139"/>
      <c r="C616" s="139"/>
      <c r="F616" s="137"/>
    </row>
    <row r="617" spans="1:6" ht="41.25">
      <c r="A617" s="138">
        <v>9</v>
      </c>
      <c r="B617" s="139" t="s">
        <v>356</v>
      </c>
      <c r="C617" s="139"/>
      <c r="F617" s="137"/>
    </row>
    <row r="618" spans="3:6" ht="13.5">
      <c r="C618" s="140" t="s">
        <v>34</v>
      </c>
      <c r="D618" s="127">
        <v>33</v>
      </c>
      <c r="F618" s="137">
        <f>+D618*E618</f>
        <v>0</v>
      </c>
    </row>
    <row r="619" spans="1:6" ht="13.5">
      <c r="A619" s="508"/>
      <c r="B619" s="509"/>
      <c r="C619" s="509"/>
      <c r="D619" s="26"/>
      <c r="E619" s="533"/>
      <c r="F619" s="510"/>
    </row>
    <row r="620" spans="2:6" ht="13.5">
      <c r="B620" s="140"/>
      <c r="C620" s="140"/>
      <c r="D620" s="127"/>
      <c r="E620" s="541" t="s">
        <v>151</v>
      </c>
      <c r="F620" s="141">
        <f>SUM(F567:F618)</f>
        <v>0</v>
      </c>
    </row>
    <row r="621" spans="1:6" ht="13.5">
      <c r="A621" s="125"/>
      <c r="B621" s="125"/>
      <c r="C621" s="125"/>
      <c r="D621" s="125"/>
      <c r="E621" s="541"/>
      <c r="F621" s="125"/>
    </row>
    <row r="622" spans="2:3" ht="13.5">
      <c r="B622" s="129" t="s">
        <v>357</v>
      </c>
      <c r="C622" s="129"/>
    </row>
    <row r="624" spans="2:3" ht="13.5">
      <c r="B624" s="129" t="s">
        <v>358</v>
      </c>
      <c r="C624" s="129"/>
    </row>
    <row r="626" spans="1:6" ht="13.5">
      <c r="A626" s="125" t="s">
        <v>155</v>
      </c>
      <c r="B626" s="125" t="s">
        <v>156</v>
      </c>
      <c r="C626" s="125"/>
      <c r="D626" s="125"/>
      <c r="E626" s="541"/>
      <c r="F626" s="125"/>
    </row>
    <row r="627" spans="1:6" ht="13.5">
      <c r="A627" s="125"/>
      <c r="B627" s="125"/>
      <c r="C627" s="125"/>
      <c r="D627" s="125"/>
      <c r="E627" s="541"/>
      <c r="F627" s="125"/>
    </row>
    <row r="628" spans="1:6" ht="13.5">
      <c r="A628" s="125" t="s">
        <v>143</v>
      </c>
      <c r="B628" s="125" t="s">
        <v>359</v>
      </c>
      <c r="C628" s="125"/>
      <c r="D628" s="125"/>
      <c r="E628" s="541" t="s">
        <v>133</v>
      </c>
      <c r="F628" s="126">
        <f>F665</f>
        <v>0</v>
      </c>
    </row>
    <row r="629" spans="1:6" ht="13.5">
      <c r="A629" s="125"/>
      <c r="B629" s="125"/>
      <c r="C629" s="125"/>
      <c r="D629" s="125"/>
      <c r="E629" s="541"/>
      <c r="F629" s="125"/>
    </row>
    <row r="630" spans="1:6" ht="13.5">
      <c r="A630" s="125" t="s">
        <v>145</v>
      </c>
      <c r="B630" s="125" t="s">
        <v>157</v>
      </c>
      <c r="C630" s="125"/>
      <c r="D630" s="125"/>
      <c r="E630" s="541" t="s">
        <v>133</v>
      </c>
      <c r="F630" s="126">
        <f>F693</f>
        <v>0</v>
      </c>
    </row>
    <row r="631" spans="1:6" ht="13.5">
      <c r="A631" s="125"/>
      <c r="B631" s="125"/>
      <c r="C631" s="125"/>
      <c r="D631" s="125"/>
      <c r="E631" s="541"/>
      <c r="F631" s="125"/>
    </row>
    <row r="632" spans="1:6" ht="13.5">
      <c r="A632" s="125" t="s">
        <v>147</v>
      </c>
      <c r="B632" s="125" t="s">
        <v>7</v>
      </c>
      <c r="C632" s="125"/>
      <c r="D632" s="125"/>
      <c r="E632" s="541" t="s">
        <v>133</v>
      </c>
      <c r="F632" s="126">
        <f>F737</f>
        <v>0</v>
      </c>
    </row>
    <row r="633" spans="1:6" ht="13.5">
      <c r="A633" s="125"/>
      <c r="B633" s="125"/>
      <c r="C633" s="125"/>
      <c r="D633" s="125"/>
      <c r="E633" s="541"/>
      <c r="F633" s="125"/>
    </row>
    <row r="634" spans="1:6" ht="13.5">
      <c r="A634" s="125" t="s">
        <v>149</v>
      </c>
      <c r="B634" s="125" t="s">
        <v>158</v>
      </c>
      <c r="C634" s="125"/>
      <c r="D634" s="125"/>
      <c r="E634" s="541"/>
      <c r="F634" s="126">
        <f>F768</f>
        <v>0</v>
      </c>
    </row>
    <row r="635" spans="1:6" ht="13.5">
      <c r="A635" s="125"/>
      <c r="B635" s="125"/>
      <c r="C635" s="125"/>
      <c r="D635" s="125"/>
      <c r="E635" s="541"/>
      <c r="F635" s="125"/>
    </row>
    <row r="636" spans="1:6" ht="13.5">
      <c r="A636" s="125" t="s">
        <v>160</v>
      </c>
      <c r="B636" s="125" t="s">
        <v>159</v>
      </c>
      <c r="C636" s="125"/>
      <c r="D636" s="125"/>
      <c r="E636" s="541" t="s">
        <v>133</v>
      </c>
      <c r="F636" s="126">
        <f>F807</f>
        <v>0</v>
      </c>
    </row>
    <row r="637" spans="1:6" ht="13.5">
      <c r="A637" s="125"/>
      <c r="B637" s="125"/>
      <c r="C637" s="125"/>
      <c r="D637" s="125"/>
      <c r="E637" s="541"/>
      <c r="F637" s="125"/>
    </row>
    <row r="638" spans="1:6" ht="13.5">
      <c r="A638" s="511" t="s">
        <v>169</v>
      </c>
      <c r="B638" s="511" t="s">
        <v>161</v>
      </c>
      <c r="C638" s="511"/>
      <c r="D638" s="511"/>
      <c r="E638" s="550" t="s">
        <v>133</v>
      </c>
      <c r="F638" s="512">
        <f>F826</f>
        <v>0</v>
      </c>
    </row>
    <row r="639" spans="1:6" ht="13.5">
      <c r="A639" s="511"/>
      <c r="B639" s="511"/>
      <c r="C639" s="511"/>
      <c r="D639" s="511"/>
      <c r="E639" s="550"/>
      <c r="F639" s="511"/>
    </row>
    <row r="640" spans="1:6" ht="13.5">
      <c r="A640" s="511"/>
      <c r="B640" s="511"/>
      <c r="C640" s="511"/>
      <c r="D640" s="511"/>
      <c r="E640" s="549" t="s">
        <v>151</v>
      </c>
      <c r="F640" s="507">
        <f>SUM(F628:F638)</f>
        <v>0</v>
      </c>
    </row>
    <row r="641" spans="1:6" ht="13.5">
      <c r="A641" s="125"/>
      <c r="B641" s="125"/>
      <c r="C641" s="125"/>
      <c r="D641" s="125"/>
      <c r="E641" s="541"/>
      <c r="F641" s="126"/>
    </row>
    <row r="642" spans="1:6" ht="13.5">
      <c r="A642" s="125" t="s">
        <v>162</v>
      </c>
      <c r="B642" s="125" t="s">
        <v>163</v>
      </c>
      <c r="C642" s="125"/>
      <c r="D642" s="125"/>
      <c r="E642" s="541"/>
      <c r="F642" s="125"/>
    </row>
    <row r="643" spans="1:6" ht="13.5">
      <c r="A643" s="125"/>
      <c r="B643" s="125"/>
      <c r="C643" s="125"/>
      <c r="D643" s="125"/>
      <c r="E643" s="541"/>
      <c r="F643" s="125"/>
    </row>
    <row r="644" spans="1:6" ht="13.5">
      <c r="A644" s="125" t="s">
        <v>143</v>
      </c>
      <c r="B644" s="125" t="s">
        <v>168</v>
      </c>
      <c r="C644" s="125"/>
      <c r="D644" s="125"/>
      <c r="E644" s="541" t="s">
        <v>133</v>
      </c>
      <c r="F644" s="126">
        <f>F861</f>
        <v>0</v>
      </c>
    </row>
    <row r="645" spans="1:6" ht="13.5">
      <c r="A645" s="125"/>
      <c r="B645" s="125"/>
      <c r="C645" s="125"/>
      <c r="D645" s="125"/>
      <c r="E645" s="541"/>
      <c r="F645" s="125"/>
    </row>
    <row r="646" spans="1:6" ht="13.5">
      <c r="A646" s="125" t="s">
        <v>145</v>
      </c>
      <c r="B646" s="125" t="s">
        <v>360</v>
      </c>
      <c r="C646" s="125"/>
      <c r="D646" s="125"/>
      <c r="E646" s="541" t="s">
        <v>133</v>
      </c>
      <c r="F646" s="126">
        <f>F912</f>
        <v>0</v>
      </c>
    </row>
    <row r="647" spans="1:6" ht="13.5">
      <c r="A647" s="125"/>
      <c r="B647" s="125"/>
      <c r="C647" s="125"/>
      <c r="D647" s="125"/>
      <c r="E647" s="541"/>
      <c r="F647" s="125"/>
    </row>
    <row r="648" spans="1:6" ht="13.5">
      <c r="A648" s="125" t="s">
        <v>147</v>
      </c>
      <c r="B648" s="125" t="s">
        <v>361</v>
      </c>
      <c r="C648" s="125"/>
      <c r="D648" s="125"/>
      <c r="E648" s="541" t="s">
        <v>133</v>
      </c>
      <c r="F648" s="126">
        <f>F944</f>
        <v>0</v>
      </c>
    </row>
    <row r="649" spans="1:6" ht="13.5">
      <c r="A649" s="125"/>
      <c r="B649" s="125"/>
      <c r="C649" s="125"/>
      <c r="D649" s="125"/>
      <c r="E649" s="541"/>
      <c r="F649" s="125"/>
    </row>
    <row r="650" spans="1:6" ht="13.5">
      <c r="A650" s="110" t="s">
        <v>149</v>
      </c>
      <c r="B650" s="110" t="s">
        <v>362</v>
      </c>
      <c r="C650" s="110"/>
      <c r="D650" s="110"/>
      <c r="E650" s="548" t="s">
        <v>133</v>
      </c>
      <c r="F650" s="506">
        <f>F1005</f>
        <v>0</v>
      </c>
    </row>
    <row r="651" spans="1:6" ht="13.5">
      <c r="A651" s="125"/>
      <c r="B651" s="125"/>
      <c r="C651" s="125"/>
      <c r="D651" s="125"/>
      <c r="E651" s="541"/>
      <c r="F651" s="125"/>
    </row>
    <row r="652" spans="1:6" ht="13.5">
      <c r="A652" s="125"/>
      <c r="B652" s="125"/>
      <c r="C652" s="125"/>
      <c r="D652" s="125"/>
      <c r="E652" s="541" t="s">
        <v>133</v>
      </c>
      <c r="F652" s="126"/>
    </row>
    <row r="653" spans="1:6" ht="13.5">
      <c r="A653" s="511"/>
      <c r="B653" s="511"/>
      <c r="C653" s="511"/>
      <c r="D653" s="511"/>
      <c r="E653" s="550"/>
      <c r="F653" s="511"/>
    </row>
    <row r="654" spans="1:6" ht="13.5">
      <c r="A654" s="511"/>
      <c r="B654" s="511"/>
      <c r="C654" s="511"/>
      <c r="D654" s="511"/>
      <c r="E654" s="549" t="s">
        <v>151</v>
      </c>
      <c r="F654" s="507">
        <f>SUM(F644:F652)</f>
        <v>0</v>
      </c>
    </row>
    <row r="655" spans="1:6" ht="13.5">
      <c r="A655" s="125"/>
      <c r="B655" s="125"/>
      <c r="C655" s="125"/>
      <c r="D655" s="125"/>
      <c r="E655" s="541"/>
      <c r="F655" s="125"/>
    </row>
    <row r="656" spans="1:6" ht="13.5">
      <c r="A656" s="108"/>
      <c r="B656" s="108" t="s">
        <v>171</v>
      </c>
      <c r="C656" s="108"/>
      <c r="D656" s="108"/>
      <c r="E656" s="549"/>
      <c r="F656" s="507">
        <f>F654+F640</f>
        <v>0</v>
      </c>
    </row>
    <row r="657" spans="1:6" ht="13.5">
      <c r="A657" s="125"/>
      <c r="B657" s="125"/>
      <c r="C657" s="125"/>
      <c r="D657" s="125"/>
      <c r="E657" s="541"/>
      <c r="F657" s="125"/>
    </row>
    <row r="658" spans="1:9" ht="13.5">
      <c r="A658" s="125"/>
      <c r="B658" s="125" t="s">
        <v>364</v>
      </c>
      <c r="C658" s="125"/>
      <c r="D658" s="125"/>
      <c r="E658" s="541"/>
      <c r="F658" s="125"/>
      <c r="I658" s="22" t="s">
        <v>363</v>
      </c>
    </row>
    <row r="659" spans="1:6" ht="13.5">
      <c r="A659" s="125"/>
      <c r="B659" s="125"/>
      <c r="C659" s="125"/>
      <c r="D659" s="125"/>
      <c r="E659" s="541"/>
      <c r="F659" s="125"/>
    </row>
    <row r="660" spans="1:6" ht="13.5">
      <c r="A660" s="125" t="s">
        <v>143</v>
      </c>
      <c r="B660" s="125" t="s">
        <v>359</v>
      </c>
      <c r="C660" s="125"/>
      <c r="F660" s="137"/>
    </row>
    <row r="661" ht="13.5">
      <c r="F661" s="137"/>
    </row>
    <row r="662" spans="1:6" ht="69">
      <c r="A662" s="138">
        <v>1</v>
      </c>
      <c r="B662" s="139" t="s">
        <v>365</v>
      </c>
      <c r="C662" s="139"/>
      <c r="F662" s="137"/>
    </row>
    <row r="663" spans="2:6" ht="13.5">
      <c r="B663" s="140"/>
      <c r="C663" s="140" t="s">
        <v>180</v>
      </c>
      <c r="D663" s="127">
        <v>1</v>
      </c>
      <c r="F663" s="137">
        <f>+D663*E663</f>
        <v>0</v>
      </c>
    </row>
    <row r="664" spans="1:6" ht="13.5">
      <c r="A664" s="508"/>
      <c r="B664" s="509"/>
      <c r="C664" s="509"/>
      <c r="D664" s="26"/>
      <c r="E664" s="533"/>
      <c r="F664" s="510"/>
    </row>
    <row r="665" spans="2:6" ht="13.5">
      <c r="B665" s="140"/>
      <c r="C665" s="140"/>
      <c r="D665" s="127"/>
      <c r="E665" s="541" t="s">
        <v>151</v>
      </c>
      <c r="F665" s="141">
        <f>SUM(F662:F664)</f>
        <v>0</v>
      </c>
    </row>
    <row r="666" spans="1:6" ht="13.5">
      <c r="A666" s="125"/>
      <c r="B666" s="125"/>
      <c r="C666" s="125"/>
      <c r="F666" s="137"/>
    </row>
    <row r="667" spans="1:6" ht="13.5">
      <c r="A667" s="125" t="s">
        <v>145</v>
      </c>
      <c r="B667" s="125" t="s">
        <v>157</v>
      </c>
      <c r="C667" s="125"/>
      <c r="F667" s="137"/>
    </row>
    <row r="668" ht="13.5">
      <c r="F668" s="137"/>
    </row>
    <row r="669" spans="1:6" ht="82.5">
      <c r="A669" s="138">
        <v>1</v>
      </c>
      <c r="B669" s="139" t="s">
        <v>366</v>
      </c>
      <c r="C669" s="139"/>
      <c r="F669" s="137"/>
    </row>
    <row r="670" spans="3:6" ht="13.5">
      <c r="C670" s="140" t="s">
        <v>34</v>
      </c>
      <c r="D670" s="127">
        <v>292</v>
      </c>
      <c r="F670" s="137">
        <f>+D670*E670</f>
        <v>0</v>
      </c>
    </row>
    <row r="671" ht="13.5">
      <c r="F671" s="137"/>
    </row>
    <row r="672" spans="1:6" ht="96">
      <c r="A672" s="138">
        <v>2</v>
      </c>
      <c r="B672" s="139" t="s">
        <v>367</v>
      </c>
      <c r="C672" s="139"/>
      <c r="F672" s="137"/>
    </row>
    <row r="673" spans="3:6" ht="13.5">
      <c r="C673" s="140" t="s">
        <v>30</v>
      </c>
      <c r="D673" s="127">
        <v>63</v>
      </c>
      <c r="F673" s="137">
        <f>+D673*E673</f>
        <v>0</v>
      </c>
    </row>
    <row r="674" ht="13.5">
      <c r="F674" s="137"/>
    </row>
    <row r="675" spans="1:6" ht="41.25">
      <c r="A675" s="138">
        <v>3</v>
      </c>
      <c r="B675" s="139" t="s">
        <v>179</v>
      </c>
      <c r="C675" s="139"/>
      <c r="F675" s="137"/>
    </row>
    <row r="676" spans="2:6" ht="13.5">
      <c r="B676" s="140"/>
      <c r="C676" s="140" t="s">
        <v>180</v>
      </c>
      <c r="D676" s="127">
        <v>1</v>
      </c>
      <c r="F676" s="137">
        <f>+D676*E676</f>
        <v>0</v>
      </c>
    </row>
    <row r="677" ht="13.5">
      <c r="F677" s="137"/>
    </row>
    <row r="678" spans="1:6" ht="27">
      <c r="A678" s="138">
        <v>4</v>
      </c>
      <c r="B678" s="139" t="s">
        <v>181</v>
      </c>
      <c r="C678" s="139"/>
      <c r="F678" s="137"/>
    </row>
    <row r="679" spans="2:6" ht="13.5">
      <c r="B679" s="140"/>
      <c r="C679" s="140" t="s">
        <v>180</v>
      </c>
      <c r="D679" s="127">
        <v>1</v>
      </c>
      <c r="F679" s="137">
        <f>+D679*E679</f>
        <v>0</v>
      </c>
    </row>
    <row r="680" ht="13.5">
      <c r="F680" s="137"/>
    </row>
    <row r="681" spans="1:6" ht="27">
      <c r="A681" s="138">
        <v>5</v>
      </c>
      <c r="B681" s="139" t="s">
        <v>368</v>
      </c>
      <c r="C681" s="139"/>
      <c r="F681" s="137"/>
    </row>
    <row r="682" spans="2:6" ht="13.5">
      <c r="B682" s="140"/>
      <c r="C682" s="140" t="s">
        <v>180</v>
      </c>
      <c r="D682" s="127">
        <v>1</v>
      </c>
      <c r="F682" s="137">
        <f>+D682*E682</f>
        <v>0</v>
      </c>
    </row>
    <row r="683" ht="13.5">
      <c r="F683" s="137"/>
    </row>
    <row r="684" spans="1:6" ht="27">
      <c r="A684" s="138">
        <v>6</v>
      </c>
      <c r="B684" s="139" t="s">
        <v>369</v>
      </c>
      <c r="C684" s="139"/>
      <c r="F684" s="137"/>
    </row>
    <row r="685" spans="2:6" ht="13.5">
      <c r="B685" s="140"/>
      <c r="C685" s="140" t="s">
        <v>180</v>
      </c>
      <c r="D685" s="127">
        <v>1</v>
      </c>
      <c r="F685" s="137">
        <f>+D685*E685</f>
        <v>0</v>
      </c>
    </row>
    <row r="686" ht="13.5">
      <c r="F686" s="137"/>
    </row>
    <row r="687" spans="1:6" ht="13.5">
      <c r="A687" s="138">
        <v>7</v>
      </c>
      <c r="B687" s="139" t="s">
        <v>370</v>
      </c>
      <c r="C687" s="139"/>
      <c r="F687" s="137"/>
    </row>
    <row r="688" spans="2:6" ht="13.5">
      <c r="B688" s="140"/>
      <c r="C688" s="140" t="s">
        <v>177</v>
      </c>
      <c r="D688" s="127">
        <v>20</v>
      </c>
      <c r="F688" s="137">
        <f>+D688*E688</f>
        <v>0</v>
      </c>
    </row>
    <row r="689" ht="13.5">
      <c r="F689" s="137"/>
    </row>
    <row r="690" spans="1:6" ht="13.5">
      <c r="A690" s="138">
        <v>8</v>
      </c>
      <c r="B690" s="139" t="s">
        <v>371</v>
      </c>
      <c r="C690" s="139"/>
      <c r="F690" s="137"/>
    </row>
    <row r="691" spans="2:6" ht="13.5">
      <c r="B691" s="140"/>
      <c r="C691" s="140" t="s">
        <v>30</v>
      </c>
      <c r="D691" s="127">
        <v>63</v>
      </c>
      <c r="F691" s="137">
        <f>+D691*E691</f>
        <v>0</v>
      </c>
    </row>
    <row r="692" spans="1:6" ht="13.5">
      <c r="A692" s="26"/>
      <c r="B692" s="26"/>
      <c r="C692" s="26"/>
      <c r="D692" s="26"/>
      <c r="E692" s="533"/>
      <c r="F692" s="510"/>
    </row>
    <row r="693" spans="2:6" ht="13.5">
      <c r="B693" s="140"/>
      <c r="C693" s="140"/>
      <c r="D693" s="127"/>
      <c r="E693" s="541" t="s">
        <v>151</v>
      </c>
      <c r="F693" s="141">
        <f>SUM(F669:F692)</f>
        <v>0</v>
      </c>
    </row>
    <row r="694" spans="2:6" ht="13.5">
      <c r="B694" s="140"/>
      <c r="C694" s="140"/>
      <c r="D694" s="127"/>
      <c r="E694" s="541"/>
      <c r="F694" s="141"/>
    </row>
    <row r="695" spans="1:6" ht="13.5">
      <c r="A695" s="143" t="s">
        <v>147</v>
      </c>
      <c r="B695" s="125" t="s">
        <v>7</v>
      </c>
      <c r="C695" s="125"/>
      <c r="F695" s="137"/>
    </row>
    <row r="696" ht="13.5">
      <c r="F696" s="137"/>
    </row>
    <row r="697" spans="1:6" ht="13.5">
      <c r="A697" s="129"/>
      <c r="B697" s="129" t="s">
        <v>259</v>
      </c>
      <c r="C697" s="129"/>
      <c r="D697" s="129"/>
      <c r="E697" s="544"/>
      <c r="F697" s="145"/>
    </row>
    <row r="698" spans="5:6" s="129" customFormat="1" ht="13.5">
      <c r="E698" s="544"/>
      <c r="F698" s="145"/>
    </row>
    <row r="699" spans="2:6" s="129" customFormat="1" ht="13.5">
      <c r="B699" s="129" t="s">
        <v>372</v>
      </c>
      <c r="E699" s="544"/>
      <c r="F699" s="145"/>
    </row>
    <row r="700" spans="1:6" s="129" customFormat="1" ht="13.5">
      <c r="A700" s="22"/>
      <c r="B700" s="22"/>
      <c r="C700" s="22"/>
      <c r="D700" s="22"/>
      <c r="E700" s="543"/>
      <c r="F700" s="137"/>
    </row>
    <row r="701" spans="1:6" ht="27">
      <c r="A701" s="138">
        <v>1</v>
      </c>
      <c r="B701" s="139" t="s">
        <v>373</v>
      </c>
      <c r="C701" s="139"/>
      <c r="F701" s="137"/>
    </row>
    <row r="702" spans="2:6" ht="13.5">
      <c r="B702" s="140"/>
      <c r="C702" s="140" t="s">
        <v>180</v>
      </c>
      <c r="D702" s="127">
        <v>1</v>
      </c>
      <c r="F702" s="137">
        <f>+D702*E702</f>
        <v>0</v>
      </c>
    </row>
    <row r="703" spans="1:6" ht="13.5">
      <c r="A703" s="138"/>
      <c r="B703" s="139"/>
      <c r="C703" s="139"/>
      <c r="F703" s="137"/>
    </row>
    <row r="704" spans="1:6" ht="42.75">
      <c r="A704" s="138">
        <v>2</v>
      </c>
      <c r="B704" s="144" t="s">
        <v>374</v>
      </c>
      <c r="C704" s="144"/>
      <c r="F704" s="137"/>
    </row>
    <row r="705" spans="2:6" ht="13.5">
      <c r="B705" s="140"/>
      <c r="C705" s="140" t="s">
        <v>49</v>
      </c>
      <c r="D705" s="127">
        <v>512</v>
      </c>
      <c r="F705" s="137">
        <f>+D705*E705</f>
        <v>0</v>
      </c>
    </row>
    <row r="706" spans="1:6" ht="13.5">
      <c r="A706" s="138"/>
      <c r="B706" s="139"/>
      <c r="C706" s="139"/>
      <c r="F706" s="137"/>
    </row>
    <row r="707" spans="1:6" ht="41.25">
      <c r="A707" s="138">
        <v>3</v>
      </c>
      <c r="B707" s="139" t="s">
        <v>375</v>
      </c>
      <c r="C707" s="139"/>
      <c r="F707" s="137"/>
    </row>
    <row r="708" spans="2:6" ht="13.5">
      <c r="B708" s="140"/>
      <c r="C708" s="140" t="s">
        <v>49</v>
      </c>
      <c r="D708" s="127">
        <v>3137</v>
      </c>
      <c r="F708" s="137">
        <f>+D708*E708</f>
        <v>0</v>
      </c>
    </row>
    <row r="709" spans="1:6" ht="13.5">
      <c r="A709" s="138"/>
      <c r="B709" s="139"/>
      <c r="C709" s="139"/>
      <c r="F709" s="137"/>
    </row>
    <row r="710" spans="1:6" ht="54.75">
      <c r="A710" s="138">
        <v>4</v>
      </c>
      <c r="B710" s="139" t="s">
        <v>376</v>
      </c>
      <c r="C710" s="139"/>
      <c r="F710" s="137"/>
    </row>
    <row r="711" spans="2:6" ht="13.5">
      <c r="B711" s="140"/>
      <c r="C711" s="140" t="s">
        <v>49</v>
      </c>
      <c r="D711" s="127">
        <v>339</v>
      </c>
      <c r="F711" s="137">
        <f>+D711*E711</f>
        <v>0</v>
      </c>
    </row>
    <row r="712" spans="1:6" ht="13.5">
      <c r="A712" s="138"/>
      <c r="B712" s="139"/>
      <c r="C712" s="139"/>
      <c r="F712" s="137"/>
    </row>
    <row r="713" spans="1:6" ht="28.5">
      <c r="A713" s="138">
        <v>5</v>
      </c>
      <c r="B713" s="144" t="s">
        <v>377</v>
      </c>
      <c r="C713" s="144"/>
      <c r="F713" s="137"/>
    </row>
    <row r="714" spans="3:6" ht="13.5">
      <c r="C714" s="140" t="s">
        <v>34</v>
      </c>
      <c r="D714" s="127">
        <v>1487</v>
      </c>
      <c r="F714" s="137">
        <f>+D714*E714</f>
        <v>0</v>
      </c>
    </row>
    <row r="715" spans="1:6" ht="13.5">
      <c r="A715" s="138"/>
      <c r="B715" s="139"/>
      <c r="C715" s="139"/>
      <c r="F715" s="137"/>
    </row>
    <row r="716" spans="1:6" ht="41.25">
      <c r="A716" s="138">
        <v>6</v>
      </c>
      <c r="B716" s="139" t="s">
        <v>378</v>
      </c>
      <c r="C716" s="139"/>
      <c r="F716" s="137"/>
    </row>
    <row r="717" spans="2:6" ht="13.5">
      <c r="B717" s="140"/>
      <c r="C717" s="140" t="s">
        <v>49</v>
      </c>
      <c r="D717" s="127">
        <v>1620</v>
      </c>
      <c r="F717" s="137">
        <f>+D717*E717</f>
        <v>0</v>
      </c>
    </row>
    <row r="718" spans="1:6" ht="13.5">
      <c r="A718" s="138"/>
      <c r="B718" s="139"/>
      <c r="C718" s="139"/>
      <c r="F718" s="137"/>
    </row>
    <row r="719" spans="1:6" ht="27">
      <c r="A719" s="138">
        <v>7</v>
      </c>
      <c r="B719" s="139" t="s">
        <v>379</v>
      </c>
      <c r="C719" s="139"/>
      <c r="F719" s="137"/>
    </row>
    <row r="720" spans="3:6" ht="13.5">
      <c r="C720" s="140" t="s">
        <v>34</v>
      </c>
      <c r="D720" s="127">
        <v>1487</v>
      </c>
      <c r="F720" s="137">
        <f>+D720*E720</f>
        <v>0</v>
      </c>
    </row>
    <row r="721" spans="1:6" ht="13.5">
      <c r="A721" s="138"/>
      <c r="B721" s="139"/>
      <c r="C721" s="139"/>
      <c r="F721" s="137"/>
    </row>
    <row r="722" spans="1:6" ht="28.5">
      <c r="A722" s="138">
        <v>8</v>
      </c>
      <c r="B722" s="144" t="s">
        <v>380</v>
      </c>
      <c r="C722" s="144"/>
      <c r="F722" s="137"/>
    </row>
    <row r="723" spans="3:6" ht="13.5">
      <c r="C723" s="140" t="s">
        <v>34</v>
      </c>
      <c r="D723" s="127">
        <v>1487</v>
      </c>
      <c r="F723" s="137">
        <f>+D723*E723</f>
        <v>0</v>
      </c>
    </row>
    <row r="724" spans="1:6" ht="13.5">
      <c r="A724" s="138"/>
      <c r="B724" s="139"/>
      <c r="C724" s="139"/>
      <c r="F724" s="137"/>
    </row>
    <row r="725" spans="1:6" ht="54.75">
      <c r="A725" s="138">
        <v>9</v>
      </c>
      <c r="B725" s="139" t="s">
        <v>381</v>
      </c>
      <c r="C725" s="139"/>
      <c r="F725" s="137"/>
    </row>
    <row r="726" spans="3:6" ht="13.5">
      <c r="C726" s="140" t="s">
        <v>34</v>
      </c>
      <c r="D726" s="127">
        <v>1625</v>
      </c>
      <c r="F726" s="137">
        <f>+D726*E726</f>
        <v>0</v>
      </c>
    </row>
    <row r="727" spans="1:6" ht="13.5">
      <c r="A727" s="138"/>
      <c r="B727" s="139"/>
      <c r="C727" s="139"/>
      <c r="F727" s="137"/>
    </row>
    <row r="728" spans="1:6" ht="41.25">
      <c r="A728" s="138" t="s">
        <v>185</v>
      </c>
      <c r="B728" s="139" t="s">
        <v>382</v>
      </c>
      <c r="C728" s="139"/>
      <c r="F728" s="137"/>
    </row>
    <row r="729" spans="2:6" ht="13.5">
      <c r="B729" s="140" t="s">
        <v>275</v>
      </c>
      <c r="C729" s="140"/>
      <c r="D729" s="127">
        <v>1</v>
      </c>
      <c r="F729" s="137">
        <f>+D729*E729</f>
        <v>0</v>
      </c>
    </row>
    <row r="730" spans="1:6" ht="13.5">
      <c r="A730" s="138"/>
      <c r="B730" s="139"/>
      <c r="C730" s="139"/>
      <c r="F730" s="137"/>
    </row>
    <row r="731" spans="1:6" ht="28.5">
      <c r="A731" s="138" t="s">
        <v>219</v>
      </c>
      <c r="B731" s="144" t="s">
        <v>383</v>
      </c>
      <c r="C731" s="144"/>
      <c r="F731" s="137"/>
    </row>
    <row r="732" spans="2:6" ht="13.5">
      <c r="B732" s="140"/>
      <c r="C732" s="140" t="s">
        <v>177</v>
      </c>
      <c r="D732" s="127">
        <v>24</v>
      </c>
      <c r="F732" s="137">
        <f>+D732*E732</f>
        <v>0</v>
      </c>
    </row>
    <row r="733" spans="1:6" ht="13.5">
      <c r="A733" s="138"/>
      <c r="B733" s="139"/>
      <c r="C733" s="139"/>
      <c r="F733" s="137"/>
    </row>
    <row r="734" spans="1:6" ht="41.25">
      <c r="A734" s="138" t="s">
        <v>225</v>
      </c>
      <c r="B734" s="139" t="s">
        <v>384</v>
      </c>
      <c r="C734" s="139"/>
      <c r="F734" s="137"/>
    </row>
    <row r="735" spans="3:6" ht="13.5">
      <c r="C735" s="140" t="s">
        <v>34</v>
      </c>
      <c r="D735" s="127">
        <v>600</v>
      </c>
      <c r="F735" s="137">
        <f>+D735*E735</f>
        <v>0</v>
      </c>
    </row>
    <row r="736" spans="1:6" ht="13.5">
      <c r="A736" s="508"/>
      <c r="B736" s="509"/>
      <c r="C736" s="509"/>
      <c r="D736" s="26"/>
      <c r="E736" s="533"/>
      <c r="F736" s="510"/>
    </row>
    <row r="737" spans="2:6" ht="13.5">
      <c r="B737" s="140"/>
      <c r="C737" s="140"/>
      <c r="D737" s="127"/>
      <c r="E737" s="541" t="s">
        <v>151</v>
      </c>
      <c r="F737" s="141">
        <f>SUM(F701:F736)</f>
        <v>0</v>
      </c>
    </row>
    <row r="739" spans="1:6" ht="13.5">
      <c r="A739" s="143" t="s">
        <v>385</v>
      </c>
      <c r="B739" s="125" t="s">
        <v>158</v>
      </c>
      <c r="C739" s="125"/>
      <c r="F739" s="137"/>
    </row>
    <row r="740" ht="13.5">
      <c r="F740" s="137"/>
    </row>
    <row r="741" spans="1:6" ht="41.25">
      <c r="A741" s="138">
        <v>1</v>
      </c>
      <c r="B741" s="139" t="s">
        <v>386</v>
      </c>
      <c r="C741" s="139"/>
      <c r="F741" s="137"/>
    </row>
    <row r="742" spans="2:6" ht="13.5">
      <c r="B742" s="140"/>
      <c r="C742" s="140" t="s">
        <v>49</v>
      </c>
      <c r="D742" s="127">
        <v>22.4</v>
      </c>
      <c r="F742" s="137">
        <f>+D742*E742</f>
        <v>0</v>
      </c>
    </row>
    <row r="743" spans="1:6" ht="13.5">
      <c r="A743" s="138"/>
      <c r="B743" s="139"/>
      <c r="C743" s="139"/>
      <c r="F743" s="137"/>
    </row>
    <row r="744" spans="1:6" ht="42.75">
      <c r="A744" s="138">
        <v>2</v>
      </c>
      <c r="B744" s="144" t="s">
        <v>387</v>
      </c>
      <c r="C744" s="144"/>
      <c r="F744" s="137"/>
    </row>
    <row r="745" spans="2:6" ht="13.5">
      <c r="B745" s="140"/>
      <c r="C745" s="140" t="s">
        <v>49</v>
      </c>
      <c r="D745" s="127">
        <v>56.3</v>
      </c>
      <c r="F745" s="137">
        <f>+D745*E745</f>
        <v>0</v>
      </c>
    </row>
    <row r="746" spans="1:6" ht="13.5">
      <c r="A746" s="138"/>
      <c r="B746" s="139"/>
      <c r="C746" s="139"/>
      <c r="F746" s="137"/>
    </row>
    <row r="747" spans="1:6" ht="41.25">
      <c r="A747" s="138">
        <v>3</v>
      </c>
      <c r="B747" s="139" t="s">
        <v>388</v>
      </c>
      <c r="C747" s="139"/>
      <c r="F747" s="137"/>
    </row>
    <row r="748" spans="2:6" ht="13.5">
      <c r="B748" s="140"/>
      <c r="C748" s="140" t="s">
        <v>49</v>
      </c>
      <c r="D748" s="127">
        <v>178.8</v>
      </c>
      <c r="F748" s="137">
        <f>+D748*E748</f>
        <v>0</v>
      </c>
    </row>
    <row r="749" spans="1:6" ht="13.5">
      <c r="A749" s="138"/>
      <c r="B749" s="139"/>
      <c r="C749" s="139"/>
      <c r="F749" s="137"/>
    </row>
    <row r="750" spans="1:6" ht="123.75">
      <c r="A750" s="138">
        <v>4</v>
      </c>
      <c r="B750" s="139" t="s">
        <v>389</v>
      </c>
      <c r="C750" s="139"/>
      <c r="F750" s="137"/>
    </row>
    <row r="751" spans="3:6" ht="13.5">
      <c r="C751" s="140" t="s">
        <v>34</v>
      </c>
      <c r="D751" s="127">
        <v>602.8</v>
      </c>
      <c r="F751" s="137">
        <f>+D751*E751</f>
        <v>0</v>
      </c>
    </row>
    <row r="752" spans="1:6" ht="13.5">
      <c r="A752" s="138"/>
      <c r="B752" s="139"/>
      <c r="C752" s="139"/>
      <c r="F752" s="137"/>
    </row>
    <row r="753" spans="1:6" ht="28.5">
      <c r="A753" s="138">
        <v>5</v>
      </c>
      <c r="B753" s="144" t="s">
        <v>390</v>
      </c>
      <c r="C753" s="144"/>
      <c r="F753" s="137"/>
    </row>
    <row r="754" spans="3:6" ht="13.5">
      <c r="C754" s="140" t="s">
        <v>34</v>
      </c>
      <c r="D754" s="127">
        <v>602.8</v>
      </c>
      <c r="F754" s="137">
        <f>+D754*E754</f>
        <v>0</v>
      </c>
    </row>
    <row r="755" spans="1:6" ht="13.5">
      <c r="A755" s="138"/>
      <c r="B755" s="139"/>
      <c r="C755" s="139"/>
      <c r="F755" s="137"/>
    </row>
    <row r="756" spans="1:6" ht="41.25">
      <c r="A756" s="138">
        <v>6</v>
      </c>
      <c r="B756" s="139" t="s">
        <v>391</v>
      </c>
      <c r="C756" s="139"/>
      <c r="F756" s="137"/>
    </row>
    <row r="757" spans="2:6" ht="13.5">
      <c r="B757" s="140"/>
      <c r="C757" s="140" t="s">
        <v>114</v>
      </c>
      <c r="D757" s="127">
        <v>28185</v>
      </c>
      <c r="F757" s="137">
        <f>+D757*E757</f>
        <v>0</v>
      </c>
    </row>
    <row r="758" spans="1:6" ht="13.5">
      <c r="A758" s="138"/>
      <c r="B758" s="139"/>
      <c r="C758" s="139"/>
      <c r="F758" s="137"/>
    </row>
    <row r="759" spans="1:6" ht="54.75">
      <c r="A759" s="138">
        <v>7</v>
      </c>
      <c r="B759" s="139" t="s">
        <v>392</v>
      </c>
      <c r="C759" s="139"/>
      <c r="F759" s="137"/>
    </row>
    <row r="760" spans="3:6" ht="13.5">
      <c r="C760" s="140" t="s">
        <v>37</v>
      </c>
      <c r="D760" s="127">
        <v>70.5</v>
      </c>
      <c r="F760" s="137">
        <f>+D760*E760</f>
        <v>0</v>
      </c>
    </row>
    <row r="761" spans="1:6" ht="13.5">
      <c r="A761" s="138"/>
      <c r="B761" s="139"/>
      <c r="C761" s="139"/>
      <c r="F761" s="137"/>
    </row>
    <row r="762" spans="1:6" ht="86.25">
      <c r="A762" s="138">
        <v>8</v>
      </c>
      <c r="B762" s="144" t="s">
        <v>393</v>
      </c>
      <c r="C762" s="144"/>
      <c r="F762" s="137"/>
    </row>
    <row r="763" spans="2:6" ht="13.5">
      <c r="B763" s="140"/>
      <c r="C763" s="140" t="s">
        <v>180</v>
      </c>
      <c r="D763" s="127">
        <v>1</v>
      </c>
      <c r="F763" s="137">
        <f>+D763*E763</f>
        <v>0</v>
      </c>
    </row>
    <row r="764" spans="1:6" ht="13.5">
      <c r="A764" s="138"/>
      <c r="B764" s="139"/>
      <c r="C764" s="139"/>
      <c r="F764" s="137"/>
    </row>
    <row r="765" spans="1:6" ht="41.25">
      <c r="A765" s="138">
        <v>9</v>
      </c>
      <c r="B765" s="139" t="s">
        <v>394</v>
      </c>
      <c r="C765" s="139"/>
      <c r="F765" s="137"/>
    </row>
    <row r="766" spans="2:6" ht="13.5">
      <c r="B766" s="140"/>
      <c r="C766" s="140" t="s">
        <v>30</v>
      </c>
      <c r="D766" s="127">
        <v>15</v>
      </c>
      <c r="F766" s="137">
        <f>+D766*E766</f>
        <v>0</v>
      </c>
    </row>
    <row r="767" spans="1:6" ht="13.5">
      <c r="A767" s="508"/>
      <c r="B767" s="509"/>
      <c r="C767" s="509"/>
      <c r="D767" s="26"/>
      <c r="E767" s="533"/>
      <c r="F767" s="510"/>
    </row>
    <row r="768" spans="2:6" ht="13.5">
      <c r="B768" s="140"/>
      <c r="C768" s="140"/>
      <c r="D768" s="127"/>
      <c r="E768" s="541" t="s">
        <v>151</v>
      </c>
      <c r="F768" s="141">
        <f>SUM(F741:F766)</f>
        <v>0</v>
      </c>
    </row>
    <row r="770" spans="1:6" ht="13.5">
      <c r="A770" s="143" t="s">
        <v>160</v>
      </c>
      <c r="B770" s="125" t="s">
        <v>159</v>
      </c>
      <c r="C770" s="125"/>
      <c r="F770" s="137"/>
    </row>
    <row r="771" ht="13.5">
      <c r="F771" s="137"/>
    </row>
    <row r="772" spans="1:6" ht="41.25">
      <c r="A772" s="138">
        <v>1</v>
      </c>
      <c r="B772" s="139" t="s">
        <v>331</v>
      </c>
      <c r="C772" s="139"/>
      <c r="F772" s="137"/>
    </row>
    <row r="773" spans="3:6" ht="13.5">
      <c r="C773" s="140" t="s">
        <v>37</v>
      </c>
      <c r="D773" s="127">
        <v>5.8</v>
      </c>
      <c r="F773" s="137">
        <f>+D773*E773</f>
        <v>0</v>
      </c>
    </row>
    <row r="774" spans="1:6" ht="13.5">
      <c r="A774" s="138"/>
      <c r="B774" s="139"/>
      <c r="C774" s="139"/>
      <c r="F774" s="137"/>
    </row>
    <row r="775" spans="1:6" ht="57">
      <c r="A775" s="138">
        <v>2</v>
      </c>
      <c r="B775" s="144" t="s">
        <v>332</v>
      </c>
      <c r="C775" s="144"/>
      <c r="F775" s="137"/>
    </row>
    <row r="776" spans="3:6" ht="13.5">
      <c r="C776" s="140" t="s">
        <v>37</v>
      </c>
      <c r="D776" s="127">
        <v>365</v>
      </c>
      <c r="F776" s="137">
        <f>+D776*E776</f>
        <v>0</v>
      </c>
    </row>
    <row r="777" spans="1:6" ht="13.5">
      <c r="A777" s="138"/>
      <c r="B777" s="139"/>
      <c r="C777" s="139"/>
      <c r="F777" s="137"/>
    </row>
    <row r="778" spans="1:6" ht="54.75">
      <c r="A778" s="138">
        <v>3</v>
      </c>
      <c r="B778" s="139" t="s">
        <v>395</v>
      </c>
      <c r="C778" s="139"/>
      <c r="F778" s="137"/>
    </row>
    <row r="779" spans="3:6" ht="13.5">
      <c r="C779" s="140" t="s">
        <v>37</v>
      </c>
      <c r="D779" s="127">
        <v>66.9</v>
      </c>
      <c r="F779" s="137">
        <f>+D779*E779</f>
        <v>0</v>
      </c>
    </row>
    <row r="780" spans="1:6" ht="13.5">
      <c r="A780" s="138"/>
      <c r="B780" s="139"/>
      <c r="C780" s="139"/>
      <c r="F780" s="137"/>
    </row>
    <row r="781" spans="1:6" ht="82.5">
      <c r="A781" s="138">
        <v>4</v>
      </c>
      <c r="B781" s="139" t="s">
        <v>396</v>
      </c>
      <c r="C781" s="139"/>
      <c r="F781" s="137"/>
    </row>
    <row r="782" spans="3:6" ht="13.5">
      <c r="C782" s="140" t="s">
        <v>37</v>
      </c>
      <c r="D782" s="127">
        <v>261.6</v>
      </c>
      <c r="F782" s="137">
        <f>+D782*E782</f>
        <v>0</v>
      </c>
    </row>
    <row r="783" spans="1:6" ht="13.5">
      <c r="A783" s="138"/>
      <c r="B783" s="139"/>
      <c r="C783" s="139"/>
      <c r="F783" s="137"/>
    </row>
    <row r="784" spans="1:6" ht="28.5">
      <c r="A784" s="138">
        <v>5</v>
      </c>
      <c r="B784" s="144" t="s">
        <v>397</v>
      </c>
      <c r="C784" s="144"/>
      <c r="F784" s="137"/>
    </row>
    <row r="785" spans="3:6" ht="13.5">
      <c r="C785" s="140" t="s">
        <v>34</v>
      </c>
      <c r="D785" s="127">
        <v>11.9</v>
      </c>
      <c r="F785" s="137">
        <f>+D785*E785</f>
        <v>0</v>
      </c>
    </row>
    <row r="786" spans="1:6" ht="13.5">
      <c r="A786" s="138"/>
      <c r="B786" s="139"/>
      <c r="C786" s="139"/>
      <c r="F786" s="137"/>
    </row>
    <row r="787" spans="1:6" ht="41.25">
      <c r="A787" s="138">
        <v>6</v>
      </c>
      <c r="B787" s="139" t="s">
        <v>337</v>
      </c>
      <c r="C787" s="139"/>
      <c r="F787" s="137"/>
    </row>
    <row r="788" spans="1:6" ht="13.5">
      <c r="A788" s="138"/>
      <c r="B788" s="139"/>
      <c r="C788" s="139"/>
      <c r="F788" s="137"/>
    </row>
    <row r="789" spans="1:6" ht="13.5">
      <c r="A789" s="138"/>
      <c r="B789" s="139" t="s">
        <v>240</v>
      </c>
      <c r="C789" s="139"/>
      <c r="F789" s="137"/>
    </row>
    <row r="790" spans="2:6" ht="13.5">
      <c r="B790" s="140"/>
      <c r="C790" s="140" t="s">
        <v>177</v>
      </c>
      <c r="D790" s="127">
        <v>80</v>
      </c>
      <c r="F790" s="137">
        <f>+D790*E790</f>
        <v>0</v>
      </c>
    </row>
    <row r="791" spans="1:6" ht="13.5">
      <c r="A791" s="138"/>
      <c r="B791" s="139"/>
      <c r="C791" s="139"/>
      <c r="F791" s="137"/>
    </row>
    <row r="792" spans="1:6" ht="13.5">
      <c r="A792" s="138" t="s">
        <v>133</v>
      </c>
      <c r="B792" s="139" t="s">
        <v>241</v>
      </c>
      <c r="C792" s="139"/>
      <c r="F792" s="137"/>
    </row>
    <row r="793" spans="2:6" ht="13.5">
      <c r="B793" s="140"/>
      <c r="C793" s="140" t="s">
        <v>177</v>
      </c>
      <c r="D793" s="127">
        <v>80</v>
      </c>
      <c r="F793" s="137">
        <f>+D793*E793</f>
        <v>0</v>
      </c>
    </row>
    <row r="794" spans="1:6" ht="13.5">
      <c r="A794" s="138"/>
      <c r="B794" s="139"/>
      <c r="C794" s="139"/>
      <c r="F794" s="137"/>
    </row>
    <row r="795" spans="1:6" ht="13.5">
      <c r="A795" s="138" t="s">
        <v>133</v>
      </c>
      <c r="B795" s="139" t="s">
        <v>338</v>
      </c>
      <c r="C795" s="139"/>
      <c r="F795" s="137"/>
    </row>
    <row r="796" spans="2:6" ht="13.5">
      <c r="B796" s="140"/>
      <c r="C796" s="140" t="s">
        <v>177</v>
      </c>
      <c r="D796" s="127">
        <v>40</v>
      </c>
      <c r="F796" s="137">
        <f>+D796*E796</f>
        <v>0</v>
      </c>
    </row>
    <row r="797" spans="1:6" ht="13.5">
      <c r="A797" s="138"/>
      <c r="B797" s="139"/>
      <c r="C797" s="139"/>
      <c r="F797" s="137"/>
    </row>
    <row r="798" spans="1:6" ht="57">
      <c r="A798" s="138">
        <v>7</v>
      </c>
      <c r="B798" s="144" t="s">
        <v>398</v>
      </c>
      <c r="C798" s="144"/>
      <c r="F798" s="137"/>
    </row>
    <row r="799" spans="3:6" ht="13.5">
      <c r="C799" s="140" t="s">
        <v>37</v>
      </c>
      <c r="D799" s="127">
        <v>14</v>
      </c>
      <c r="F799" s="137">
        <f>+D799*E799</f>
        <v>0</v>
      </c>
    </row>
    <row r="800" spans="1:6" ht="13.5">
      <c r="A800" s="138"/>
      <c r="B800" s="139"/>
      <c r="C800" s="139"/>
      <c r="F800" s="137"/>
    </row>
    <row r="801" spans="1:6" ht="57">
      <c r="A801" s="138">
        <v>8</v>
      </c>
      <c r="B801" s="144" t="s">
        <v>399</v>
      </c>
      <c r="C801" s="144"/>
      <c r="F801" s="137"/>
    </row>
    <row r="802" spans="3:6" ht="13.5">
      <c r="C802" s="140" t="s">
        <v>175</v>
      </c>
      <c r="D802" s="127">
        <v>11</v>
      </c>
      <c r="F802" s="137">
        <f>+D802*E802</f>
        <v>0</v>
      </c>
    </row>
    <row r="803" spans="1:6" ht="13.5">
      <c r="A803" s="138"/>
      <c r="B803" s="139"/>
      <c r="C803" s="139"/>
      <c r="F803" s="137"/>
    </row>
    <row r="804" spans="1:6" ht="42.75">
      <c r="A804" s="138">
        <v>9</v>
      </c>
      <c r="B804" s="144" t="s">
        <v>400</v>
      </c>
      <c r="C804" s="144"/>
      <c r="F804" s="137"/>
    </row>
    <row r="805" spans="3:6" ht="13.5">
      <c r="C805" s="140" t="s">
        <v>37</v>
      </c>
      <c r="D805" s="127">
        <v>320</v>
      </c>
      <c r="F805" s="137">
        <f>+D805*E805</f>
        <v>0</v>
      </c>
    </row>
    <row r="806" spans="1:6" ht="13.5">
      <c r="A806" s="508"/>
      <c r="B806" s="509"/>
      <c r="C806" s="509"/>
      <c r="D806" s="26"/>
      <c r="E806" s="533"/>
      <c r="F806" s="510"/>
    </row>
    <row r="807" spans="2:6" ht="13.5">
      <c r="B807" s="140"/>
      <c r="C807" s="140"/>
      <c r="D807" s="127"/>
      <c r="E807" s="541" t="s">
        <v>151</v>
      </c>
      <c r="F807" s="141">
        <f>SUM(F772:F805)</f>
        <v>0</v>
      </c>
    </row>
    <row r="809" spans="1:6" ht="13.5">
      <c r="A809" s="143" t="s">
        <v>169</v>
      </c>
      <c r="B809" s="125" t="s">
        <v>161</v>
      </c>
      <c r="C809" s="125"/>
      <c r="F809" s="137"/>
    </row>
    <row r="810" ht="13.5">
      <c r="F810" s="137"/>
    </row>
    <row r="811" spans="1:6" ht="27">
      <c r="A811" s="138">
        <v>1</v>
      </c>
      <c r="B811" s="139" t="s">
        <v>247</v>
      </c>
      <c r="C811" s="139"/>
      <c r="F811" s="137"/>
    </row>
    <row r="812" spans="3:6" ht="13.5">
      <c r="C812" s="140" t="s">
        <v>37</v>
      </c>
      <c r="D812" s="127">
        <v>619</v>
      </c>
      <c r="F812" s="137">
        <f>+D812*E812</f>
        <v>0</v>
      </c>
    </row>
    <row r="813" spans="1:6" ht="13.5">
      <c r="A813" s="138"/>
      <c r="B813" s="139"/>
      <c r="C813" s="139"/>
      <c r="F813" s="137"/>
    </row>
    <row r="814" spans="1:6" ht="28.5">
      <c r="A814" s="138">
        <v>2</v>
      </c>
      <c r="B814" s="144" t="s">
        <v>401</v>
      </c>
      <c r="C814" s="144"/>
      <c r="F814" s="137"/>
    </row>
    <row r="815" spans="3:6" ht="13.5">
      <c r="C815" s="140" t="s">
        <v>34</v>
      </c>
      <c r="D815" s="127">
        <v>159.7</v>
      </c>
      <c r="F815" s="137">
        <f>+D815*E815</f>
        <v>0</v>
      </c>
    </row>
    <row r="816" spans="1:6" ht="13.5">
      <c r="A816" s="138"/>
      <c r="B816" s="139"/>
      <c r="C816" s="139"/>
      <c r="F816" s="137"/>
    </row>
    <row r="817" spans="1:6" ht="41.25">
      <c r="A817" s="138">
        <v>3</v>
      </c>
      <c r="B817" s="139" t="s">
        <v>402</v>
      </c>
      <c r="C817" s="139"/>
      <c r="F817" s="137"/>
    </row>
    <row r="818" spans="3:6" ht="13.5">
      <c r="C818" s="140" t="s">
        <v>34</v>
      </c>
      <c r="D818" s="127">
        <v>956</v>
      </c>
      <c r="F818" s="137">
        <f>+D818*E818</f>
        <v>0</v>
      </c>
    </row>
    <row r="819" spans="1:6" ht="13.5">
      <c r="A819" s="138"/>
      <c r="B819" s="139"/>
      <c r="C819" s="139"/>
      <c r="F819" s="137"/>
    </row>
    <row r="820" spans="1:6" ht="27">
      <c r="A820" s="138">
        <v>4</v>
      </c>
      <c r="B820" s="139" t="s">
        <v>403</v>
      </c>
      <c r="C820" s="139"/>
      <c r="F820" s="137"/>
    </row>
    <row r="821" spans="3:6" ht="13.5">
      <c r="C821" s="140" t="s">
        <v>37</v>
      </c>
      <c r="D821" s="127">
        <v>204</v>
      </c>
      <c r="F821" s="137">
        <f>+D821*E821</f>
        <v>0</v>
      </c>
    </row>
    <row r="822" spans="1:6" ht="13.5">
      <c r="A822" s="138"/>
      <c r="B822" s="139"/>
      <c r="C822" s="139"/>
      <c r="F822" s="137"/>
    </row>
    <row r="823" spans="1:6" ht="57">
      <c r="A823" s="138">
        <v>5</v>
      </c>
      <c r="B823" s="144" t="s">
        <v>404</v>
      </c>
      <c r="C823" s="144"/>
      <c r="F823" s="137"/>
    </row>
    <row r="824" spans="2:6" ht="13.5">
      <c r="B824" s="140" t="s">
        <v>275</v>
      </c>
      <c r="C824" s="140"/>
      <c r="D824" s="127">
        <v>1</v>
      </c>
      <c r="F824" s="137">
        <f>+D824*E824</f>
        <v>0</v>
      </c>
    </row>
    <row r="825" spans="1:6" ht="13.5">
      <c r="A825" s="508"/>
      <c r="B825" s="509"/>
      <c r="C825" s="509"/>
      <c r="D825" s="26"/>
      <c r="E825" s="533"/>
      <c r="F825" s="510"/>
    </row>
    <row r="826" spans="2:6" ht="13.5">
      <c r="B826" s="140"/>
      <c r="C826" s="140"/>
      <c r="D826" s="127"/>
      <c r="E826" s="541" t="s">
        <v>151</v>
      </c>
      <c r="F826" s="141">
        <f>SUM(F811:F825)</f>
        <v>0</v>
      </c>
    </row>
    <row r="828" spans="1:6" ht="13.5">
      <c r="A828" s="125" t="s">
        <v>162</v>
      </c>
      <c r="B828" s="125" t="s">
        <v>163</v>
      </c>
      <c r="C828" s="125"/>
      <c r="D828" s="125"/>
      <c r="E828" s="541"/>
      <c r="F828" s="125"/>
    </row>
    <row r="829" spans="1:6" ht="13.5">
      <c r="A829" s="125"/>
      <c r="B829" s="125"/>
      <c r="C829" s="125"/>
      <c r="D829" s="125"/>
      <c r="E829" s="541"/>
      <c r="F829" s="125"/>
    </row>
    <row r="830" spans="1:6" ht="13.5">
      <c r="A830" s="125" t="s">
        <v>143</v>
      </c>
      <c r="B830" s="125" t="s">
        <v>168</v>
      </c>
      <c r="C830" s="125"/>
      <c r="F830" s="137"/>
    </row>
    <row r="831" ht="13.5">
      <c r="F831" s="137"/>
    </row>
    <row r="832" spans="2:6" ht="13.5">
      <c r="B832" s="129" t="s">
        <v>259</v>
      </c>
      <c r="C832" s="129"/>
      <c r="D832" s="129"/>
      <c r="E832" s="544"/>
      <c r="F832" s="145"/>
    </row>
    <row r="833" spans="2:6" ht="13.5">
      <c r="B833" s="129"/>
      <c r="C833" s="129"/>
      <c r="D833" s="129"/>
      <c r="E833" s="544"/>
      <c r="F833" s="145"/>
    </row>
    <row r="834" spans="2:6" ht="13.5">
      <c r="B834" s="129" t="s">
        <v>405</v>
      </c>
      <c r="C834" s="129"/>
      <c r="D834" s="129"/>
      <c r="E834" s="544"/>
      <c r="F834" s="145"/>
    </row>
    <row r="835" spans="2:6" ht="13.5">
      <c r="B835" s="129" t="s">
        <v>406</v>
      </c>
      <c r="C835" s="129"/>
      <c r="D835" s="129"/>
      <c r="E835" s="544"/>
      <c r="F835" s="145"/>
    </row>
    <row r="836" spans="2:6" ht="13.5">
      <c r="B836" s="129" t="s">
        <v>314</v>
      </c>
      <c r="C836" s="129"/>
      <c r="D836" s="129"/>
      <c r="E836" s="544"/>
      <c r="F836" s="145"/>
    </row>
    <row r="837" ht="13.5">
      <c r="F837" s="137"/>
    </row>
    <row r="838" spans="1:6" ht="138">
      <c r="A838" s="138">
        <v>1</v>
      </c>
      <c r="B838" s="139" t="s">
        <v>407</v>
      </c>
      <c r="C838" s="139"/>
      <c r="F838" s="137"/>
    </row>
    <row r="839" spans="1:6" ht="13.5">
      <c r="A839" s="138"/>
      <c r="B839" s="139"/>
      <c r="C839" s="139"/>
      <c r="F839" s="137"/>
    </row>
    <row r="840" spans="1:6" ht="54.75">
      <c r="A840" s="138"/>
      <c r="B840" s="139" t="s">
        <v>408</v>
      </c>
      <c r="C840" s="139"/>
      <c r="F840" s="137"/>
    </row>
    <row r="841" spans="2:6" ht="13.5">
      <c r="B841" s="140"/>
      <c r="C841" s="140" t="s">
        <v>30</v>
      </c>
      <c r="D841" s="127">
        <v>110</v>
      </c>
      <c r="F841" s="137">
        <f>+D841*E841</f>
        <v>0</v>
      </c>
    </row>
    <row r="842" ht="13.5">
      <c r="F842" s="137"/>
    </row>
    <row r="843" spans="1:6" ht="69">
      <c r="A843" s="138" t="s">
        <v>133</v>
      </c>
      <c r="B843" s="139" t="s">
        <v>409</v>
      </c>
      <c r="C843" s="139"/>
      <c r="F843" s="137"/>
    </row>
    <row r="844" spans="2:6" ht="13.5">
      <c r="B844" s="140"/>
      <c r="C844" s="140" t="s">
        <v>30</v>
      </c>
      <c r="D844" s="127">
        <v>12</v>
      </c>
      <c r="F844" s="137">
        <f>+D844*E844</f>
        <v>0</v>
      </c>
    </row>
    <row r="845" ht="13.5">
      <c r="F845" s="137"/>
    </row>
    <row r="846" spans="1:6" ht="27">
      <c r="A846" s="138" t="s">
        <v>133</v>
      </c>
      <c r="B846" s="139" t="s">
        <v>410</v>
      </c>
      <c r="C846" s="139"/>
      <c r="F846" s="137"/>
    </row>
    <row r="847" spans="2:6" ht="13.5">
      <c r="B847" s="140"/>
      <c r="C847" s="140" t="s">
        <v>30</v>
      </c>
      <c r="D847" s="127">
        <v>6</v>
      </c>
      <c r="F847" s="137">
        <f>+D847*E847</f>
        <v>0</v>
      </c>
    </row>
    <row r="848" ht="13.5">
      <c r="F848" s="137"/>
    </row>
    <row r="849" spans="1:6" ht="54.75">
      <c r="A849" s="138" t="s">
        <v>133</v>
      </c>
      <c r="B849" s="139" t="s">
        <v>411</v>
      </c>
      <c r="C849" s="139"/>
      <c r="F849" s="137"/>
    </row>
    <row r="850" spans="2:6" ht="13.5">
      <c r="B850" s="140"/>
      <c r="C850" s="140" t="s">
        <v>30</v>
      </c>
      <c r="D850" s="127">
        <v>1</v>
      </c>
      <c r="F850" s="137">
        <f>+D850*E850</f>
        <v>0</v>
      </c>
    </row>
    <row r="851" ht="13.5">
      <c r="F851" s="137"/>
    </row>
    <row r="852" spans="1:6" ht="41.25">
      <c r="A852" s="138" t="s">
        <v>133</v>
      </c>
      <c r="B852" s="139" t="s">
        <v>412</v>
      </c>
      <c r="C852" s="139"/>
      <c r="F852" s="137"/>
    </row>
    <row r="853" spans="2:6" ht="13.5">
      <c r="B853" s="140"/>
      <c r="C853" s="140" t="s">
        <v>30</v>
      </c>
      <c r="D853" s="127">
        <v>37</v>
      </c>
      <c r="F853" s="137">
        <f>+D853*E853</f>
        <v>0</v>
      </c>
    </row>
    <row r="854" ht="13.5">
      <c r="F854" s="137"/>
    </row>
    <row r="855" spans="1:6" ht="54.75">
      <c r="A855" s="138" t="s">
        <v>133</v>
      </c>
      <c r="B855" s="139" t="s">
        <v>413</v>
      </c>
      <c r="C855" s="139"/>
      <c r="F855" s="137"/>
    </row>
    <row r="856" spans="2:6" ht="13.5">
      <c r="B856" s="140"/>
      <c r="C856" s="140" t="s">
        <v>30</v>
      </c>
      <c r="D856" s="127">
        <v>18</v>
      </c>
      <c r="F856" s="137">
        <f>+D856*E856</f>
        <v>0</v>
      </c>
    </row>
    <row r="857" ht="13.5">
      <c r="F857" s="137"/>
    </row>
    <row r="858" spans="1:6" ht="82.5">
      <c r="A858" s="138">
        <v>2</v>
      </c>
      <c r="B858" s="139" t="s">
        <v>414</v>
      </c>
      <c r="C858" s="139"/>
      <c r="F858" s="137"/>
    </row>
    <row r="859" spans="2:6" ht="13.5">
      <c r="B859" s="140"/>
      <c r="C859" s="140" t="s">
        <v>30</v>
      </c>
      <c r="D859" s="127">
        <v>11</v>
      </c>
      <c r="F859" s="137">
        <f>+D859*E859</f>
        <v>0</v>
      </c>
    </row>
    <row r="860" spans="1:6" ht="13.5">
      <c r="A860" s="26"/>
      <c r="B860" s="26"/>
      <c r="C860" s="26"/>
      <c r="D860" s="26"/>
      <c r="E860" s="533"/>
      <c r="F860" s="510"/>
    </row>
    <row r="861" spans="2:6" ht="13.5">
      <c r="B861" s="140"/>
      <c r="C861" s="140"/>
      <c r="D861" s="127"/>
      <c r="E861" s="541" t="s">
        <v>151</v>
      </c>
      <c r="F861" s="141">
        <f>SUM(F838:F860)</f>
        <v>0</v>
      </c>
    </row>
    <row r="862" spans="1:6" ht="13.5">
      <c r="A862" s="125"/>
      <c r="B862" s="125"/>
      <c r="C862" s="125"/>
      <c r="D862" s="125"/>
      <c r="E862" s="541"/>
      <c r="F862" s="125"/>
    </row>
    <row r="863" spans="1:6" ht="13.5">
      <c r="A863" s="125" t="s">
        <v>145</v>
      </c>
      <c r="B863" s="125" t="s">
        <v>415</v>
      </c>
      <c r="C863" s="125"/>
      <c r="F863" s="137"/>
    </row>
    <row r="864" ht="13.5">
      <c r="F864" s="137"/>
    </row>
    <row r="865" spans="1:6" ht="41.25">
      <c r="A865" s="138">
        <v>1</v>
      </c>
      <c r="B865" s="139" t="s">
        <v>416</v>
      </c>
      <c r="C865" s="139"/>
      <c r="F865" s="137"/>
    </row>
    <row r="866" spans="3:6" ht="13.5">
      <c r="C866" s="140" t="s">
        <v>34</v>
      </c>
      <c r="D866" s="127">
        <v>197</v>
      </c>
      <c r="F866" s="137">
        <f>+D866*E866</f>
        <v>0</v>
      </c>
    </row>
    <row r="867" ht="13.5">
      <c r="F867" s="137"/>
    </row>
    <row r="868" spans="1:6" ht="54.75">
      <c r="A868" s="138">
        <v>2</v>
      </c>
      <c r="B868" s="139" t="s">
        <v>417</v>
      </c>
      <c r="C868" s="139"/>
      <c r="F868" s="137"/>
    </row>
    <row r="869" spans="3:6" ht="13.5">
      <c r="C869" s="140" t="s">
        <v>34</v>
      </c>
      <c r="D869" s="127">
        <v>1308</v>
      </c>
      <c r="F869" s="137">
        <f>+D869*E869</f>
        <v>0</v>
      </c>
    </row>
    <row r="870" ht="13.5">
      <c r="F870" s="137"/>
    </row>
    <row r="871" spans="1:6" ht="69">
      <c r="A871" s="138">
        <v>3</v>
      </c>
      <c r="B871" s="139" t="s">
        <v>418</v>
      </c>
      <c r="C871" s="139"/>
      <c r="F871" s="137"/>
    </row>
    <row r="872" spans="3:6" ht="13.5">
      <c r="C872" s="140" t="s">
        <v>34</v>
      </c>
      <c r="D872" s="127">
        <v>1625</v>
      </c>
      <c r="F872" s="137">
        <f>+D872*E872</f>
        <v>0</v>
      </c>
    </row>
    <row r="873" ht="13.5">
      <c r="F873" s="137"/>
    </row>
    <row r="874" spans="1:6" ht="54.75">
      <c r="A874" s="138">
        <v>4</v>
      </c>
      <c r="B874" s="139" t="s">
        <v>419</v>
      </c>
      <c r="C874" s="139"/>
      <c r="F874" s="137"/>
    </row>
    <row r="875" spans="1:6" ht="13.5">
      <c r="A875" s="138"/>
      <c r="B875" s="139"/>
      <c r="C875" s="139"/>
      <c r="F875" s="137"/>
    </row>
    <row r="876" spans="1:6" ht="13.5">
      <c r="A876" s="138"/>
      <c r="B876" s="139" t="s">
        <v>347</v>
      </c>
      <c r="C876" s="139"/>
      <c r="F876" s="137"/>
    </row>
    <row r="877" spans="2:6" ht="13.5">
      <c r="B877" s="140"/>
      <c r="C877" s="140" t="s">
        <v>30</v>
      </c>
      <c r="D877" s="127">
        <v>8</v>
      </c>
      <c r="F877" s="137">
        <f>+D877*E877</f>
        <v>0</v>
      </c>
    </row>
    <row r="878" ht="13.5">
      <c r="F878" s="137"/>
    </row>
    <row r="879" spans="1:6" ht="13.5">
      <c r="A879" s="138" t="s">
        <v>133</v>
      </c>
      <c r="B879" s="139" t="s">
        <v>420</v>
      </c>
      <c r="C879" s="139"/>
      <c r="F879" s="137"/>
    </row>
    <row r="880" spans="2:6" ht="13.5">
      <c r="B880" s="140"/>
      <c r="C880" s="140" t="s">
        <v>30</v>
      </c>
      <c r="D880" s="127">
        <v>3</v>
      </c>
      <c r="F880" s="137">
        <f>+D880*E880</f>
        <v>0</v>
      </c>
    </row>
    <row r="881" ht="13.5">
      <c r="F881" s="137"/>
    </row>
    <row r="882" spans="1:6" ht="13.5">
      <c r="A882" s="138" t="s">
        <v>133</v>
      </c>
      <c r="B882" s="139" t="s">
        <v>421</v>
      </c>
      <c r="C882" s="139"/>
      <c r="F882" s="137"/>
    </row>
    <row r="883" spans="2:6" ht="13.5">
      <c r="B883" s="140"/>
      <c r="C883" s="140" t="s">
        <v>30</v>
      </c>
      <c r="D883" s="127">
        <v>2</v>
      </c>
      <c r="F883" s="137">
        <f>+D883*E883</f>
        <v>0</v>
      </c>
    </row>
    <row r="884" ht="13.5">
      <c r="F884" s="137"/>
    </row>
    <row r="885" spans="1:6" ht="13.5">
      <c r="A885" s="138"/>
      <c r="B885" s="139" t="s">
        <v>422</v>
      </c>
      <c r="C885" s="139"/>
      <c r="F885" s="137"/>
    </row>
    <row r="886" spans="2:6" ht="13.5">
      <c r="B886" s="140"/>
      <c r="C886" s="140" t="s">
        <v>30</v>
      </c>
      <c r="D886" s="127">
        <v>5</v>
      </c>
      <c r="F886" s="137">
        <f>+D886*E886</f>
        <v>0</v>
      </c>
    </row>
    <row r="887" ht="13.5">
      <c r="F887" s="137"/>
    </row>
    <row r="888" spans="1:6" ht="13.5">
      <c r="A888" s="138" t="s">
        <v>133</v>
      </c>
      <c r="B888" s="139" t="s">
        <v>351</v>
      </c>
      <c r="C888" s="139"/>
      <c r="F888" s="137"/>
    </row>
    <row r="889" spans="2:6" ht="13.5">
      <c r="B889" s="140"/>
      <c r="C889" s="140" t="s">
        <v>30</v>
      </c>
      <c r="D889" s="127">
        <v>5</v>
      </c>
      <c r="F889" s="137">
        <f>+D889*E889</f>
        <v>0</v>
      </c>
    </row>
    <row r="890" ht="13.5">
      <c r="F890" s="137"/>
    </row>
    <row r="891" spans="1:6" ht="13.5">
      <c r="A891" s="138" t="s">
        <v>133</v>
      </c>
      <c r="B891" s="139" t="s">
        <v>423</v>
      </c>
      <c r="C891" s="139"/>
      <c r="F891" s="137"/>
    </row>
    <row r="892" spans="2:6" ht="13.5">
      <c r="B892" s="140"/>
      <c r="C892" s="140" t="s">
        <v>30</v>
      </c>
      <c r="D892" s="127">
        <v>14</v>
      </c>
      <c r="F892" s="137">
        <f>+D892*E892</f>
        <v>0</v>
      </c>
    </row>
    <row r="893" ht="13.5">
      <c r="F893" s="137"/>
    </row>
    <row r="894" spans="1:6" ht="13.5">
      <c r="A894" s="138"/>
      <c r="B894" s="139" t="s">
        <v>424</v>
      </c>
      <c r="C894" s="139"/>
      <c r="F894" s="137"/>
    </row>
    <row r="895" spans="2:6" ht="13.5">
      <c r="B895" s="140"/>
      <c r="C895" s="140" t="s">
        <v>30</v>
      </c>
      <c r="D895" s="127">
        <v>5</v>
      </c>
      <c r="F895" s="137">
        <f>+D895*E895</f>
        <v>0</v>
      </c>
    </row>
    <row r="896" ht="13.5">
      <c r="F896" s="137"/>
    </row>
    <row r="897" spans="1:6" ht="13.5">
      <c r="A897" s="138" t="s">
        <v>133</v>
      </c>
      <c r="B897" s="139" t="s">
        <v>425</v>
      </c>
      <c r="C897" s="139"/>
      <c r="F897" s="137"/>
    </row>
    <row r="898" spans="2:6" ht="13.5">
      <c r="B898" s="140"/>
      <c r="C898" s="140" t="s">
        <v>30</v>
      </c>
      <c r="D898" s="127">
        <v>3</v>
      </c>
      <c r="F898" s="137">
        <f>+D898*E898</f>
        <v>0</v>
      </c>
    </row>
    <row r="899" ht="13.5">
      <c r="F899" s="137"/>
    </row>
    <row r="900" spans="1:6" ht="13.5">
      <c r="A900" s="138" t="s">
        <v>133</v>
      </c>
      <c r="B900" s="139" t="s">
        <v>426</v>
      </c>
      <c r="C900" s="139"/>
      <c r="F900" s="137"/>
    </row>
    <row r="901" spans="2:6" ht="13.5">
      <c r="B901" s="140"/>
      <c r="C901" s="140" t="s">
        <v>30</v>
      </c>
      <c r="D901" s="127">
        <v>108</v>
      </c>
      <c r="F901" s="137">
        <f>+D901*E901</f>
        <v>0</v>
      </c>
    </row>
    <row r="902" ht="13.5">
      <c r="F902" s="137"/>
    </row>
    <row r="903" spans="1:6" ht="13.5">
      <c r="A903" s="138"/>
      <c r="B903" s="139" t="s">
        <v>427</v>
      </c>
      <c r="C903" s="139"/>
      <c r="F903" s="137"/>
    </row>
    <row r="904" spans="2:6" ht="13.5">
      <c r="B904" s="140"/>
      <c r="C904" s="140" t="s">
        <v>30</v>
      </c>
      <c r="D904" s="127">
        <v>11</v>
      </c>
      <c r="F904" s="137">
        <f>+D904*E904</f>
        <v>0</v>
      </c>
    </row>
    <row r="905" ht="13.5">
      <c r="F905" s="137"/>
    </row>
    <row r="906" spans="1:6" ht="27">
      <c r="A906" s="138">
        <v>4</v>
      </c>
      <c r="B906" s="139" t="s">
        <v>428</v>
      </c>
      <c r="C906" s="139"/>
      <c r="F906" s="137"/>
    </row>
    <row r="907" spans="3:6" ht="13.5">
      <c r="C907" s="140" t="s">
        <v>37</v>
      </c>
      <c r="D907" s="127">
        <v>199</v>
      </c>
      <c r="F907" s="137">
        <f>+D907*E907</f>
        <v>0</v>
      </c>
    </row>
    <row r="908" ht="13.5">
      <c r="F908" s="137"/>
    </row>
    <row r="909" spans="1:6" ht="54.75">
      <c r="A909" s="138">
        <v>5</v>
      </c>
      <c r="B909" s="139" t="s">
        <v>429</v>
      </c>
      <c r="C909" s="139"/>
      <c r="F909" s="137"/>
    </row>
    <row r="910" spans="2:6" ht="13.5">
      <c r="B910" s="140" t="s">
        <v>275</v>
      </c>
      <c r="C910" s="140"/>
      <c r="D910" s="127">
        <v>1</v>
      </c>
      <c r="F910" s="137">
        <f>+D910*E910</f>
        <v>0</v>
      </c>
    </row>
    <row r="911" spans="1:6" ht="13.5">
      <c r="A911" s="26"/>
      <c r="B911" s="26"/>
      <c r="C911" s="26"/>
      <c r="D911" s="26"/>
      <c r="E911" s="533"/>
      <c r="F911" s="510"/>
    </row>
    <row r="912" spans="2:6" ht="13.5">
      <c r="B912" s="140"/>
      <c r="C912" s="140"/>
      <c r="D912" s="127"/>
      <c r="E912" s="541" t="s">
        <v>151</v>
      </c>
      <c r="F912" s="141">
        <f>SUM(F865:F910)</f>
        <v>0</v>
      </c>
    </row>
    <row r="913" spans="2:6" ht="13.5">
      <c r="B913" s="140"/>
      <c r="C913" s="140"/>
      <c r="D913" s="127"/>
      <c r="E913" s="541"/>
      <c r="F913" s="141"/>
    </row>
    <row r="914" spans="1:6" ht="13.5">
      <c r="A914" s="125" t="s">
        <v>147</v>
      </c>
      <c r="B914" s="125" t="s">
        <v>361</v>
      </c>
      <c r="C914" s="125"/>
      <c r="F914" s="137"/>
    </row>
    <row r="915" ht="13.5">
      <c r="F915" s="137"/>
    </row>
    <row r="916" spans="1:6" ht="138">
      <c r="A916" s="138">
        <v>1</v>
      </c>
      <c r="B916" s="139" t="s">
        <v>430</v>
      </c>
      <c r="C916" s="139"/>
      <c r="F916" s="137"/>
    </row>
    <row r="917" spans="1:6" ht="13.5">
      <c r="A917" s="138"/>
      <c r="B917" s="139"/>
      <c r="C917" s="139"/>
      <c r="F917" s="137"/>
    </row>
    <row r="918" spans="1:6" ht="41.25">
      <c r="A918" s="138"/>
      <c r="B918" s="139" t="s">
        <v>431</v>
      </c>
      <c r="C918" s="139"/>
      <c r="F918" s="137"/>
    </row>
    <row r="919" spans="3:6" ht="13.5">
      <c r="C919" s="140" t="s">
        <v>34</v>
      </c>
      <c r="D919" s="127">
        <v>300</v>
      </c>
      <c r="F919" s="137">
        <f>+D919*E919</f>
        <v>0</v>
      </c>
    </row>
    <row r="920" ht="13.5">
      <c r="F920" s="137"/>
    </row>
    <row r="921" spans="1:6" ht="41.25">
      <c r="A921" s="138" t="s">
        <v>133</v>
      </c>
      <c r="B921" s="139" t="s">
        <v>432</v>
      </c>
      <c r="C921" s="139"/>
      <c r="F921" s="137"/>
    </row>
    <row r="922" spans="3:6" ht="13.5">
      <c r="C922" s="140" t="s">
        <v>34</v>
      </c>
      <c r="D922" s="127">
        <v>500</v>
      </c>
      <c r="F922" s="137">
        <f>+D922*E922</f>
        <v>0</v>
      </c>
    </row>
    <row r="923" ht="13.5">
      <c r="F923" s="137"/>
    </row>
    <row r="924" spans="1:6" ht="41.25">
      <c r="A924" s="138" t="s">
        <v>133</v>
      </c>
      <c r="B924" s="139" t="s">
        <v>433</v>
      </c>
      <c r="C924" s="139"/>
      <c r="F924" s="137"/>
    </row>
    <row r="925" spans="3:6" ht="13.5">
      <c r="C925" s="140" t="s">
        <v>34</v>
      </c>
      <c r="D925" s="127">
        <v>500</v>
      </c>
      <c r="F925" s="137">
        <f>+D925*E925</f>
        <v>0</v>
      </c>
    </row>
    <row r="926" ht="13.5">
      <c r="F926" s="137"/>
    </row>
    <row r="927" spans="1:6" ht="54.75">
      <c r="A927" s="138" t="s">
        <v>133</v>
      </c>
      <c r="B927" s="139" t="s">
        <v>434</v>
      </c>
      <c r="C927" s="139"/>
      <c r="F927" s="137"/>
    </row>
    <row r="928" spans="3:6" ht="13.5">
      <c r="C928" s="140" t="s">
        <v>34</v>
      </c>
      <c r="D928" s="127">
        <v>200</v>
      </c>
      <c r="F928" s="137">
        <f>+D928*E928</f>
        <v>0</v>
      </c>
    </row>
    <row r="929" ht="13.5">
      <c r="F929" s="137"/>
    </row>
    <row r="930" spans="1:6" ht="41.25">
      <c r="A930" s="138" t="s">
        <v>133</v>
      </c>
      <c r="B930" s="139" t="s">
        <v>435</v>
      </c>
      <c r="C930" s="139"/>
      <c r="F930" s="137"/>
    </row>
    <row r="931" spans="3:6" ht="13.5">
      <c r="C931" s="140" t="s">
        <v>34</v>
      </c>
      <c r="D931" s="127">
        <v>1200</v>
      </c>
      <c r="F931" s="137">
        <f>+D931*E931</f>
        <v>0</v>
      </c>
    </row>
    <row r="932" ht="13.5">
      <c r="F932" s="137"/>
    </row>
    <row r="933" spans="1:6" ht="41.25">
      <c r="A933" s="138" t="s">
        <v>133</v>
      </c>
      <c r="B933" s="139" t="s">
        <v>436</v>
      </c>
      <c r="C933" s="139"/>
      <c r="F933" s="137"/>
    </row>
    <row r="934" spans="3:6" ht="13.5">
      <c r="C934" s="140" t="s">
        <v>34</v>
      </c>
      <c r="D934" s="127">
        <v>4330</v>
      </c>
      <c r="F934" s="137">
        <f>+D934*E934</f>
        <v>0</v>
      </c>
    </row>
    <row r="935" ht="13.5">
      <c r="F935" s="137"/>
    </row>
    <row r="936" spans="1:6" ht="41.25">
      <c r="A936" s="138">
        <v>2</v>
      </c>
      <c r="B936" s="139" t="s">
        <v>437</v>
      </c>
      <c r="C936" s="139"/>
      <c r="F936" s="137"/>
    </row>
    <row r="937" spans="1:6" ht="13.5">
      <c r="A937" s="138"/>
      <c r="B937" s="139"/>
      <c r="C937" s="139"/>
      <c r="F937" s="137"/>
    </row>
    <row r="938" spans="1:6" ht="82.5">
      <c r="A938" s="138"/>
      <c r="B938" s="139" t="s">
        <v>438</v>
      </c>
      <c r="C938" s="139"/>
      <c r="F938" s="137"/>
    </row>
    <row r="939" spans="3:6" ht="13.5">
      <c r="C939" s="140" t="s">
        <v>37</v>
      </c>
      <c r="D939" s="127">
        <v>120</v>
      </c>
      <c r="F939" s="137">
        <f>+D939*E939</f>
        <v>0</v>
      </c>
    </row>
    <row r="940" ht="13.5">
      <c r="F940" s="137"/>
    </row>
    <row r="941" spans="1:6" ht="41.25">
      <c r="A941" s="138" t="s">
        <v>133</v>
      </c>
      <c r="B941" s="139" t="s">
        <v>439</v>
      </c>
      <c r="C941" s="139"/>
      <c r="F941" s="137"/>
    </row>
    <row r="942" spans="3:6" ht="13.5">
      <c r="C942" s="140" t="s">
        <v>34</v>
      </c>
      <c r="D942" s="127">
        <v>930</v>
      </c>
      <c r="F942" s="137">
        <f>+D942*E942</f>
        <v>0</v>
      </c>
    </row>
    <row r="943" spans="1:6" ht="13.5">
      <c r="A943" s="26"/>
      <c r="B943" s="26"/>
      <c r="C943" s="26"/>
      <c r="D943" s="26"/>
      <c r="E943" s="533"/>
      <c r="F943" s="510"/>
    </row>
    <row r="944" spans="2:6" ht="13.5">
      <c r="B944" s="140"/>
      <c r="C944" s="140"/>
      <c r="D944" s="127"/>
      <c r="E944" s="541" t="s">
        <v>151</v>
      </c>
      <c r="F944" s="141">
        <f>SUM(F916:F943)</f>
        <v>0</v>
      </c>
    </row>
    <row r="946" spans="1:6" ht="13.5">
      <c r="A946" s="125" t="s">
        <v>149</v>
      </c>
      <c r="B946" s="125" t="s">
        <v>362</v>
      </c>
      <c r="C946" s="125"/>
      <c r="F946" s="137"/>
    </row>
    <row r="947" ht="13.5">
      <c r="F947" s="137"/>
    </row>
    <row r="948" spans="1:6" ht="41.25">
      <c r="A948" s="138">
        <v>1</v>
      </c>
      <c r="B948" s="139" t="s">
        <v>440</v>
      </c>
      <c r="C948" s="139"/>
      <c r="F948" s="137"/>
    </row>
    <row r="949" spans="2:6" ht="13.5">
      <c r="B949" s="140"/>
      <c r="C949" s="140" t="s">
        <v>180</v>
      </c>
      <c r="D949" s="127">
        <v>1</v>
      </c>
      <c r="F949" s="137">
        <f>+D949*E949</f>
        <v>0</v>
      </c>
    </row>
    <row r="950" ht="13.5">
      <c r="F950" s="137"/>
    </row>
    <row r="951" spans="1:6" ht="41.25">
      <c r="A951" s="138">
        <v>2</v>
      </c>
      <c r="B951" s="139" t="s">
        <v>441</v>
      </c>
      <c r="C951" s="139"/>
      <c r="F951" s="137"/>
    </row>
    <row r="952" spans="2:6" ht="13.5">
      <c r="B952" s="140"/>
      <c r="C952" s="140" t="s">
        <v>175</v>
      </c>
      <c r="D952" s="127">
        <v>6</v>
      </c>
      <c r="F952" s="137">
        <f>+D952*E952</f>
        <v>0</v>
      </c>
    </row>
    <row r="953" ht="13.5">
      <c r="F953" s="137"/>
    </row>
    <row r="954" spans="1:6" ht="27">
      <c r="A954" s="138">
        <v>3</v>
      </c>
      <c r="B954" s="139" t="s">
        <v>442</v>
      </c>
      <c r="C954" s="139"/>
      <c r="F954" s="137"/>
    </row>
    <row r="955" spans="2:6" ht="13.5">
      <c r="B955" s="140"/>
      <c r="C955" s="140" t="s">
        <v>180</v>
      </c>
      <c r="D955" s="127">
        <v>1</v>
      </c>
      <c r="F955" s="137">
        <f>+D955*E955</f>
        <v>0</v>
      </c>
    </row>
    <row r="956" ht="13.5">
      <c r="F956" s="137"/>
    </row>
    <row r="957" spans="1:6" ht="27">
      <c r="A957" s="138">
        <v>4</v>
      </c>
      <c r="B957" s="139" t="s">
        <v>443</v>
      </c>
      <c r="C957" s="139"/>
      <c r="F957" s="137"/>
    </row>
    <row r="958" spans="2:6" ht="13.5">
      <c r="B958" s="140"/>
      <c r="C958" s="140" t="s">
        <v>180</v>
      </c>
      <c r="D958" s="127">
        <v>1</v>
      </c>
      <c r="F958" s="137">
        <f>+D958*E958</f>
        <v>0</v>
      </c>
    </row>
    <row r="959" ht="13.5">
      <c r="F959" s="137"/>
    </row>
    <row r="960" spans="1:6" ht="110.25">
      <c r="A960" s="138">
        <v>5</v>
      </c>
      <c r="B960" s="139" t="s">
        <v>444</v>
      </c>
      <c r="C960" s="139"/>
      <c r="F960" s="137"/>
    </row>
    <row r="961" spans="2:6" ht="13.5">
      <c r="B961" s="140"/>
      <c r="C961" s="140" t="s">
        <v>180</v>
      </c>
      <c r="D961" s="127">
        <v>31</v>
      </c>
      <c r="F961" s="137">
        <f>+D961*E961</f>
        <v>0</v>
      </c>
    </row>
    <row r="962" ht="13.5">
      <c r="F962" s="137"/>
    </row>
    <row r="963" spans="1:6" ht="96">
      <c r="A963" s="138">
        <v>6</v>
      </c>
      <c r="B963" s="139" t="s">
        <v>445</v>
      </c>
      <c r="C963" s="139"/>
      <c r="F963" s="137"/>
    </row>
    <row r="964" spans="2:6" ht="13.5">
      <c r="B964" s="140"/>
      <c r="C964" s="140" t="s">
        <v>180</v>
      </c>
      <c r="D964" s="127">
        <v>1</v>
      </c>
      <c r="F964" s="137">
        <f>+D964*E964</f>
        <v>0</v>
      </c>
    </row>
    <row r="965" ht="13.5">
      <c r="F965" s="137"/>
    </row>
    <row r="966" spans="1:6" ht="41.25">
      <c r="A966" s="138">
        <v>7</v>
      </c>
      <c r="B966" s="139" t="s">
        <v>446</v>
      </c>
      <c r="C966" s="139"/>
      <c r="F966" s="137"/>
    </row>
    <row r="967" spans="3:6" ht="13.5">
      <c r="C967" s="140" t="s">
        <v>30</v>
      </c>
      <c r="D967" s="127">
        <v>8</v>
      </c>
      <c r="F967" s="137">
        <f>+D967*E967</f>
        <v>0</v>
      </c>
    </row>
    <row r="968" ht="13.5">
      <c r="F968" s="137"/>
    </row>
    <row r="969" spans="1:6" ht="82.5">
      <c r="A969" s="138">
        <v>8</v>
      </c>
      <c r="B969" s="139" t="s">
        <v>447</v>
      </c>
      <c r="C969" s="139"/>
      <c r="F969" s="137"/>
    </row>
    <row r="970" spans="3:6" ht="13.5">
      <c r="C970" s="140" t="s">
        <v>37</v>
      </c>
      <c r="D970" s="127">
        <v>46</v>
      </c>
      <c r="F970" s="137">
        <f>+D970*E970</f>
        <v>0</v>
      </c>
    </row>
    <row r="971" ht="13.5">
      <c r="F971" s="137"/>
    </row>
    <row r="972" spans="1:6" ht="27">
      <c r="A972" s="138">
        <v>9</v>
      </c>
      <c r="B972" s="139" t="s">
        <v>448</v>
      </c>
      <c r="C972" s="139"/>
      <c r="F972" s="137"/>
    </row>
    <row r="973" spans="3:6" ht="13.5">
      <c r="C973" s="140" t="s">
        <v>37</v>
      </c>
      <c r="D973" s="127">
        <v>173</v>
      </c>
      <c r="F973" s="137">
        <f>+D973*E973</f>
        <v>0</v>
      </c>
    </row>
    <row r="974" ht="13.5">
      <c r="F974" s="137"/>
    </row>
    <row r="975" spans="1:6" ht="41.25">
      <c r="A975" s="138" t="s">
        <v>185</v>
      </c>
      <c r="B975" s="139" t="s">
        <v>449</v>
      </c>
      <c r="C975" s="139"/>
      <c r="F975" s="137"/>
    </row>
    <row r="976" spans="3:6" ht="13.5">
      <c r="C976" s="140" t="s">
        <v>37</v>
      </c>
      <c r="D976" s="127">
        <v>50</v>
      </c>
      <c r="F976" s="137">
        <f>+D976*E976</f>
        <v>0</v>
      </c>
    </row>
    <row r="977" ht="13.5">
      <c r="F977" s="137"/>
    </row>
    <row r="978" spans="1:6" ht="13.5">
      <c r="A978" s="138" t="s">
        <v>219</v>
      </c>
      <c r="B978" s="139" t="s">
        <v>450</v>
      </c>
      <c r="C978" s="139"/>
      <c r="F978" s="137"/>
    </row>
    <row r="979" spans="2:6" ht="13.5">
      <c r="B979" s="140"/>
      <c r="C979" s="140" t="s">
        <v>30</v>
      </c>
      <c r="D979" s="127">
        <v>10</v>
      </c>
      <c r="F979" s="137">
        <f>+D979*E979</f>
        <v>0</v>
      </c>
    </row>
    <row r="980" ht="13.5">
      <c r="F980" s="137"/>
    </row>
    <row r="981" spans="1:6" ht="27">
      <c r="A981" s="138" t="s">
        <v>225</v>
      </c>
      <c r="B981" s="139" t="s">
        <v>451</v>
      </c>
      <c r="C981" s="139"/>
      <c r="F981" s="137"/>
    </row>
    <row r="982" spans="2:6" ht="13.5">
      <c r="B982" s="140"/>
      <c r="C982" s="140" t="s">
        <v>180</v>
      </c>
      <c r="D982" s="127">
        <v>0</v>
      </c>
      <c r="F982" s="137">
        <f>+D982*E982</f>
        <v>0</v>
      </c>
    </row>
    <row r="983" ht="13.5">
      <c r="F983" s="137"/>
    </row>
    <row r="984" spans="1:6" ht="27">
      <c r="A984" s="138" t="s">
        <v>229</v>
      </c>
      <c r="B984" s="139" t="s">
        <v>452</v>
      </c>
      <c r="C984" s="139"/>
      <c r="F984" s="137"/>
    </row>
    <row r="985" spans="2:6" ht="13.5">
      <c r="B985" s="140"/>
      <c r="C985" s="140" t="s">
        <v>30</v>
      </c>
      <c r="D985" s="127">
        <v>2</v>
      </c>
      <c r="F985" s="137">
        <f>+D985*E985</f>
        <v>0</v>
      </c>
    </row>
    <row r="986" ht="13.5">
      <c r="F986" s="137"/>
    </row>
    <row r="987" spans="1:6" ht="41.25">
      <c r="A987" s="138" t="s">
        <v>234</v>
      </c>
      <c r="B987" s="139" t="s">
        <v>453</v>
      </c>
      <c r="C987" s="139"/>
      <c r="F987" s="137"/>
    </row>
    <row r="988" spans="2:6" ht="13.5">
      <c r="B988" s="140"/>
      <c r="C988" s="140" t="s">
        <v>30</v>
      </c>
      <c r="D988" s="127">
        <v>14</v>
      </c>
      <c r="F988" s="137">
        <f>+D988*E988</f>
        <v>0</v>
      </c>
    </row>
    <row r="989" ht="13.5">
      <c r="F989" s="137"/>
    </row>
    <row r="990" spans="1:6" ht="27">
      <c r="A990" s="138" t="s">
        <v>236</v>
      </c>
      <c r="B990" s="139" t="s">
        <v>1039</v>
      </c>
      <c r="C990" s="139"/>
      <c r="F990" s="137"/>
    </row>
    <row r="991" spans="1:6" ht="13.5">
      <c r="A991" s="138"/>
      <c r="B991" s="140"/>
      <c r="C991" s="819" t="s">
        <v>177</v>
      </c>
      <c r="D991" s="810">
        <v>150</v>
      </c>
      <c r="F991" s="137">
        <f>+D991*E991</f>
        <v>0</v>
      </c>
    </row>
    <row r="992" spans="1:6" ht="13.5">
      <c r="A992" s="138"/>
      <c r="B992" s="139"/>
      <c r="C992" s="820"/>
      <c r="F992" s="137"/>
    </row>
    <row r="993" spans="1:7" ht="27">
      <c r="A993" s="22" t="s">
        <v>238</v>
      </c>
      <c r="B993" s="139" t="s">
        <v>1040</v>
      </c>
      <c r="C993" s="819"/>
      <c r="D993" s="810"/>
      <c r="F993" s="810"/>
      <c r="G993" s="137"/>
    </row>
    <row r="994" spans="2:7" ht="13.5">
      <c r="B994" s="140"/>
      <c r="C994" s="819" t="s">
        <v>177</v>
      </c>
      <c r="D994" s="810">
        <v>100</v>
      </c>
      <c r="F994" s="137">
        <f>+D994*E994</f>
        <v>0</v>
      </c>
      <c r="G994" s="137"/>
    </row>
    <row r="995" ht="13.5">
      <c r="F995" s="137"/>
    </row>
    <row r="996" spans="1:6" ht="27">
      <c r="A996" s="138" t="s">
        <v>243</v>
      </c>
      <c r="B996" s="139" t="s">
        <v>1041</v>
      </c>
      <c r="C996" s="139"/>
      <c r="F996" s="137"/>
    </row>
    <row r="997" spans="2:6" ht="13.5">
      <c r="B997" s="140"/>
      <c r="C997" s="140" t="s">
        <v>180</v>
      </c>
      <c r="D997" s="127">
        <v>1</v>
      </c>
      <c r="F997" s="137">
        <f>+D997*E997</f>
        <v>0</v>
      </c>
    </row>
    <row r="998" spans="2:6" ht="13.5">
      <c r="B998" s="140"/>
      <c r="C998" s="140"/>
      <c r="D998" s="127"/>
      <c r="F998" s="137"/>
    </row>
    <row r="999" spans="1:6" ht="41.25">
      <c r="A999" s="22" t="s">
        <v>245</v>
      </c>
      <c r="B999" s="139" t="s">
        <v>1042</v>
      </c>
      <c r="C999" s="140"/>
      <c r="D999" s="127"/>
      <c r="F999" s="137"/>
    </row>
    <row r="1000" spans="2:6" ht="13.5">
      <c r="B1000" s="140"/>
      <c r="C1000" s="140" t="s">
        <v>180</v>
      </c>
      <c r="D1000" s="127">
        <v>1</v>
      </c>
      <c r="F1000" s="137">
        <f>+D1000*E1000</f>
        <v>0</v>
      </c>
    </row>
    <row r="1001" ht="13.5">
      <c r="F1001" s="137"/>
    </row>
    <row r="1002" spans="1:6" ht="41.25">
      <c r="A1002" s="138" t="s">
        <v>1023</v>
      </c>
      <c r="B1002" s="139" t="s">
        <v>454</v>
      </c>
      <c r="C1002" s="139"/>
      <c r="F1002" s="137"/>
    </row>
    <row r="1003" spans="3:6" ht="13.5">
      <c r="C1003" s="140" t="s">
        <v>34</v>
      </c>
      <c r="D1003" s="127">
        <v>295</v>
      </c>
      <c r="F1003" s="137">
        <f>+D1003*E1003</f>
        <v>0</v>
      </c>
    </row>
    <row r="1004" spans="1:6" ht="13.5">
      <c r="A1004" s="26"/>
      <c r="B1004" s="26"/>
      <c r="C1004" s="26"/>
      <c r="D1004" s="26"/>
      <c r="E1004" s="533"/>
      <c r="F1004" s="510"/>
    </row>
    <row r="1005" spans="2:6" ht="13.5">
      <c r="B1005" s="140"/>
      <c r="C1005" s="140"/>
      <c r="D1005" s="127"/>
      <c r="E1005" s="541" t="s">
        <v>151</v>
      </c>
      <c r="F1005" s="141">
        <f>SUM(F948:F1003)</f>
        <v>0</v>
      </c>
    </row>
    <row r="1007" spans="1:6" ht="13.5">
      <c r="A1007" s="125" t="s">
        <v>149</v>
      </c>
      <c r="B1007" s="125" t="s">
        <v>150</v>
      </c>
      <c r="C1007" s="125"/>
      <c r="F1007" s="137"/>
    </row>
    <row r="1008" ht="13.5">
      <c r="F1008" s="137"/>
    </row>
    <row r="1009" spans="2:6" ht="13.5">
      <c r="B1009" s="129" t="s">
        <v>259</v>
      </c>
      <c r="C1009" s="129"/>
      <c r="D1009" s="129"/>
      <c r="E1009" s="544"/>
      <c r="F1009" s="145"/>
    </row>
    <row r="1010" spans="2:6" ht="13.5">
      <c r="B1010" s="129"/>
      <c r="C1010" s="129"/>
      <c r="D1010" s="129"/>
      <c r="E1010" s="544"/>
      <c r="F1010" s="145"/>
    </row>
    <row r="1011" spans="2:6" ht="13.5">
      <c r="B1011" s="129" t="s">
        <v>455</v>
      </c>
      <c r="C1011" s="129"/>
      <c r="D1011" s="129"/>
      <c r="E1011" s="544"/>
      <c r="F1011" s="145"/>
    </row>
    <row r="1012" ht="13.5">
      <c r="F1012" s="137"/>
    </row>
    <row r="1013" spans="1:6" ht="220.5">
      <c r="A1013" s="138">
        <v>1</v>
      </c>
      <c r="B1013" s="139" t="s">
        <v>456</v>
      </c>
      <c r="C1013" s="139"/>
      <c r="F1013" s="137"/>
    </row>
    <row r="1014" spans="3:6" ht="13.5">
      <c r="C1014" s="140" t="s">
        <v>114</v>
      </c>
      <c r="D1014" s="127">
        <v>355000</v>
      </c>
      <c r="F1014" s="137">
        <f>+D1014*E1014</f>
        <v>0</v>
      </c>
    </row>
    <row r="1015" ht="13.5">
      <c r="F1015" s="137"/>
    </row>
    <row r="1016" spans="1:6" ht="27">
      <c r="A1016" s="138">
        <v>2</v>
      </c>
      <c r="B1016" s="139" t="s">
        <v>457</v>
      </c>
      <c r="C1016" s="139"/>
      <c r="F1016" s="137"/>
    </row>
    <row r="1017" spans="3:6" ht="13.5">
      <c r="C1017" s="140" t="s">
        <v>180</v>
      </c>
      <c r="D1017" s="127">
        <v>1</v>
      </c>
      <c r="F1017" s="137">
        <f>+D1017*E1017</f>
        <v>0</v>
      </c>
    </row>
    <row r="1018" spans="2:6" ht="13.5">
      <c r="B1018" s="140"/>
      <c r="C1018" s="140"/>
      <c r="D1018" s="127"/>
      <c r="F1018" s="137"/>
    </row>
    <row r="1019" spans="1:6" ht="96">
      <c r="A1019" s="138">
        <v>3</v>
      </c>
      <c r="B1019" s="139" t="s">
        <v>458</v>
      </c>
      <c r="C1019" s="139"/>
      <c r="F1019" s="137"/>
    </row>
    <row r="1020" spans="3:6" ht="13.5">
      <c r="C1020" s="140" t="s">
        <v>37</v>
      </c>
      <c r="D1020" s="127">
        <v>16.5</v>
      </c>
      <c r="F1020" s="137">
        <f>+D1020*E1020</f>
        <v>0</v>
      </c>
    </row>
    <row r="1021" ht="13.5">
      <c r="F1021" s="137"/>
    </row>
    <row r="1022" spans="1:6" ht="110.25">
      <c r="A1022" s="138">
        <v>4</v>
      </c>
      <c r="B1022" s="139" t="s">
        <v>459</v>
      </c>
      <c r="C1022" s="139"/>
      <c r="F1022" s="137"/>
    </row>
    <row r="1023" spans="3:6" ht="13.5">
      <c r="C1023" s="140" t="s">
        <v>37</v>
      </c>
      <c r="D1023" s="127">
        <v>310</v>
      </c>
      <c r="F1023" s="137">
        <f>+D1023*E1023</f>
        <v>0</v>
      </c>
    </row>
    <row r="1024" ht="13.5">
      <c r="F1024" s="137"/>
    </row>
    <row r="1025" spans="1:6" ht="41.25">
      <c r="A1025" s="138" t="s">
        <v>460</v>
      </c>
      <c r="B1025" s="139" t="s">
        <v>461</v>
      </c>
      <c r="C1025" s="139"/>
      <c r="F1025" s="137"/>
    </row>
    <row r="1026" spans="3:6" ht="13.5">
      <c r="C1026" s="140" t="s">
        <v>30</v>
      </c>
      <c r="D1026" s="127">
        <v>16</v>
      </c>
      <c r="F1026" s="137">
        <f>+D1026*E1026</f>
        <v>0</v>
      </c>
    </row>
    <row r="1027" ht="13.5">
      <c r="F1027" s="137"/>
    </row>
    <row r="1028" spans="1:6" ht="54.75">
      <c r="A1028" s="138">
        <v>5</v>
      </c>
      <c r="B1028" s="139" t="s">
        <v>462</v>
      </c>
      <c r="C1028" s="139"/>
      <c r="F1028" s="137"/>
    </row>
    <row r="1029" spans="3:6" ht="13.5">
      <c r="C1029" s="140" t="s">
        <v>34</v>
      </c>
      <c r="D1029" s="127">
        <v>1700</v>
      </c>
      <c r="F1029" s="137">
        <f>+D1029*E1029</f>
        <v>0</v>
      </c>
    </row>
    <row r="1030" ht="13.5">
      <c r="F1030" s="137"/>
    </row>
    <row r="1031" spans="1:6" ht="69">
      <c r="A1031" s="138">
        <v>6</v>
      </c>
      <c r="B1031" s="139" t="s">
        <v>1073</v>
      </c>
      <c r="C1031" s="139"/>
      <c r="F1031" s="137"/>
    </row>
    <row r="1032" spans="3:6" ht="13.5">
      <c r="C1032" s="140" t="s">
        <v>34</v>
      </c>
      <c r="D1032" s="127">
        <v>1700</v>
      </c>
      <c r="F1032" s="137">
        <f>+D1032*E1032</f>
        <v>0</v>
      </c>
    </row>
    <row r="1033" ht="13.5">
      <c r="F1033" s="137"/>
    </row>
    <row r="1034" spans="1:6" ht="41.25">
      <c r="A1034" s="138">
        <v>7</v>
      </c>
      <c r="B1034" s="139" t="s">
        <v>463</v>
      </c>
      <c r="C1034" s="139"/>
      <c r="F1034" s="137"/>
    </row>
    <row r="1035" spans="3:6" ht="13.5">
      <c r="C1035" s="140" t="s">
        <v>37</v>
      </c>
      <c r="D1035" s="127">
        <v>242</v>
      </c>
      <c r="F1035" s="137">
        <f>+D1035*E1035</f>
        <v>0</v>
      </c>
    </row>
    <row r="1036" ht="13.5">
      <c r="F1036" s="137"/>
    </row>
    <row r="1037" spans="1:6" ht="54.75">
      <c r="A1037" s="138">
        <v>8</v>
      </c>
      <c r="B1037" s="139" t="s">
        <v>464</v>
      </c>
      <c r="C1037" s="139"/>
      <c r="F1037" s="137"/>
    </row>
    <row r="1038" spans="3:6" ht="13.5">
      <c r="C1038" s="140" t="s">
        <v>37</v>
      </c>
      <c r="D1038" s="127">
        <v>1306</v>
      </c>
      <c r="F1038" s="137">
        <f>+D1038*E1038</f>
        <v>0</v>
      </c>
    </row>
    <row r="1039" ht="13.5">
      <c r="F1039" s="137"/>
    </row>
    <row r="1040" spans="1:6" ht="110.25">
      <c r="A1040" s="138">
        <v>9</v>
      </c>
      <c r="B1040" s="139" t="s">
        <v>465</v>
      </c>
      <c r="C1040" s="139"/>
      <c r="F1040" s="137"/>
    </row>
    <row r="1041" spans="3:6" ht="13.5">
      <c r="C1041" s="140" t="s">
        <v>30</v>
      </c>
      <c r="D1041" s="127">
        <v>13</v>
      </c>
      <c r="F1041" s="137">
        <f>+D1041*E1041</f>
        <v>0</v>
      </c>
    </row>
    <row r="1042" ht="13.5">
      <c r="F1042" s="137"/>
    </row>
    <row r="1043" spans="1:6" ht="54.75">
      <c r="A1043" s="138" t="s">
        <v>185</v>
      </c>
      <c r="B1043" s="139" t="s">
        <v>466</v>
      </c>
      <c r="C1043" s="139"/>
      <c r="F1043" s="137"/>
    </row>
    <row r="1044" spans="3:6" ht="13.5">
      <c r="C1044" s="140" t="s">
        <v>30</v>
      </c>
      <c r="D1044" s="127">
        <v>15</v>
      </c>
      <c r="F1044" s="137">
        <f>+D1044*E1044</f>
        <v>0</v>
      </c>
    </row>
    <row r="1045" ht="13.5">
      <c r="F1045" s="137"/>
    </row>
    <row r="1046" spans="1:6" ht="27">
      <c r="A1046" s="138" t="s">
        <v>219</v>
      </c>
      <c r="B1046" s="139" t="s">
        <v>467</v>
      </c>
      <c r="C1046" s="139"/>
      <c r="F1046" s="137"/>
    </row>
    <row r="1047" spans="3:6" ht="13.5">
      <c r="C1047" s="140" t="s">
        <v>180</v>
      </c>
      <c r="D1047" s="127">
        <v>1</v>
      </c>
      <c r="F1047" s="137">
        <f>+D1047*E1047</f>
        <v>0</v>
      </c>
    </row>
    <row r="1048" ht="13.5">
      <c r="F1048" s="137"/>
    </row>
    <row r="1049" spans="1:6" ht="27">
      <c r="A1049" s="138" t="s">
        <v>225</v>
      </c>
      <c r="B1049" s="139" t="s">
        <v>468</v>
      </c>
      <c r="C1049" s="139"/>
      <c r="F1049" s="137"/>
    </row>
    <row r="1050" spans="3:6" ht="13.5">
      <c r="C1050" s="140" t="s">
        <v>30</v>
      </c>
      <c r="D1050" s="127">
        <v>15</v>
      </c>
      <c r="F1050" s="137">
        <f>+D1050*E1050</f>
        <v>0</v>
      </c>
    </row>
    <row r="1051" ht="13.5">
      <c r="F1051" s="137"/>
    </row>
    <row r="1052" spans="1:6" ht="41.25">
      <c r="A1052" s="138" t="s">
        <v>229</v>
      </c>
      <c r="B1052" s="139" t="s">
        <v>469</v>
      </c>
      <c r="C1052" s="139"/>
      <c r="F1052" s="137"/>
    </row>
    <row r="1053" spans="3:6" ht="13.5">
      <c r="C1053" s="140" t="s">
        <v>180</v>
      </c>
      <c r="D1053" s="127">
        <v>4</v>
      </c>
      <c r="F1053" s="137">
        <f>+D1053*E1053</f>
        <v>0</v>
      </c>
    </row>
    <row r="1054" ht="13.5">
      <c r="F1054" s="137"/>
    </row>
    <row r="1055" spans="1:6" ht="41.25">
      <c r="A1055" s="138" t="s">
        <v>234</v>
      </c>
      <c r="B1055" s="139" t="s">
        <v>470</v>
      </c>
      <c r="C1055" s="139"/>
      <c r="F1055" s="137"/>
    </row>
    <row r="1056" spans="3:6" ht="13.5">
      <c r="C1056" s="140" t="s">
        <v>30</v>
      </c>
      <c r="D1056" s="127">
        <v>8</v>
      </c>
      <c r="F1056" s="137">
        <f>+D1056*E1056</f>
        <v>0</v>
      </c>
    </row>
    <row r="1057" ht="13.5">
      <c r="F1057" s="137"/>
    </row>
    <row r="1058" spans="1:6" ht="27">
      <c r="A1058" s="138" t="s">
        <v>236</v>
      </c>
      <c r="B1058" s="139" t="s">
        <v>471</v>
      </c>
      <c r="C1058" s="139"/>
      <c r="F1058" s="137"/>
    </row>
    <row r="1059" spans="3:6" ht="13.5">
      <c r="C1059" s="140" t="s">
        <v>30</v>
      </c>
      <c r="D1059" s="127">
        <v>8</v>
      </c>
      <c r="F1059" s="137">
        <f>+D1059*E1059</f>
        <v>0</v>
      </c>
    </row>
    <row r="1060" ht="13.5">
      <c r="F1060" s="137"/>
    </row>
    <row r="1061" spans="1:6" ht="27">
      <c r="A1061" s="138" t="s">
        <v>238</v>
      </c>
      <c r="B1061" s="139" t="s">
        <v>472</v>
      </c>
      <c r="C1061" s="139"/>
      <c r="F1061" s="137"/>
    </row>
    <row r="1062" spans="3:6" ht="13.5">
      <c r="C1062" s="140" t="s">
        <v>30</v>
      </c>
      <c r="D1062" s="127">
        <v>8</v>
      </c>
      <c r="F1062" s="137">
        <f>+D1062*E1062</f>
        <v>0</v>
      </c>
    </row>
    <row r="1063" ht="13.5">
      <c r="F1063" s="137"/>
    </row>
    <row r="1064" spans="1:6" ht="27">
      <c r="A1064" s="138" t="s">
        <v>243</v>
      </c>
      <c r="B1064" s="139" t="s">
        <v>473</v>
      </c>
      <c r="C1064" s="139"/>
      <c r="F1064" s="137"/>
    </row>
    <row r="1065" spans="3:6" ht="13.5">
      <c r="C1065" s="140" t="s">
        <v>30</v>
      </c>
      <c r="D1065" s="127">
        <v>8</v>
      </c>
      <c r="F1065" s="137">
        <f>+D1065*E1065</f>
        <v>0</v>
      </c>
    </row>
    <row r="1066" ht="13.5">
      <c r="F1066" s="137"/>
    </row>
    <row r="1067" spans="1:6" ht="27">
      <c r="A1067" s="138" t="s">
        <v>245</v>
      </c>
      <c r="B1067" s="139" t="s">
        <v>474</v>
      </c>
      <c r="C1067" s="139"/>
      <c r="F1067" s="137"/>
    </row>
    <row r="1068" spans="3:6" ht="13.5">
      <c r="C1068" s="140" t="s">
        <v>30</v>
      </c>
      <c r="D1068" s="127">
        <v>8</v>
      </c>
      <c r="F1068" s="137">
        <f>+D1068*E1068</f>
        <v>0</v>
      </c>
    </row>
    <row r="1069" spans="1:6" ht="41.25">
      <c r="A1069" s="806" t="s">
        <v>1023</v>
      </c>
      <c r="B1069" s="791" t="s">
        <v>1024</v>
      </c>
      <c r="C1069" s="140"/>
      <c r="D1069" s="127"/>
      <c r="F1069" s="137"/>
    </row>
    <row r="1070" spans="3:6" ht="13.5">
      <c r="C1070" s="140" t="s">
        <v>30</v>
      </c>
      <c r="D1070" s="127">
        <v>1</v>
      </c>
      <c r="F1070" s="137">
        <f>+D1070*E1070</f>
        <v>0</v>
      </c>
    </row>
    <row r="1071" spans="1:6" ht="13.5">
      <c r="A1071" s="22" t="s">
        <v>1025</v>
      </c>
      <c r="B1071" s="22" t="s">
        <v>1026</v>
      </c>
      <c r="C1071" s="140"/>
      <c r="D1071" s="127"/>
      <c r="F1071" s="137"/>
    </row>
    <row r="1072" spans="3:6" ht="13.5">
      <c r="C1072" s="140" t="s">
        <v>30</v>
      </c>
      <c r="D1072" s="127">
        <v>1</v>
      </c>
      <c r="F1072" s="137">
        <f>+D1072*E1072</f>
        <v>0</v>
      </c>
    </row>
    <row r="1073" spans="3:6" ht="13.5">
      <c r="C1073" s="140"/>
      <c r="D1073" s="127"/>
      <c r="F1073" s="137"/>
    </row>
    <row r="1074" spans="1:6" ht="13.5">
      <c r="A1074" s="26"/>
      <c r="B1074" s="26"/>
      <c r="C1074" s="26"/>
      <c r="D1074" s="26"/>
      <c r="E1074" s="533"/>
      <c r="F1074" s="510"/>
    </row>
    <row r="1075" spans="2:6" ht="13.5">
      <c r="B1075" s="140"/>
      <c r="C1075" s="140"/>
      <c r="D1075" s="127"/>
      <c r="E1075" s="541" t="s">
        <v>151</v>
      </c>
      <c r="F1075" s="141">
        <f>SUM(F1013:F1072)</f>
        <v>0</v>
      </c>
    </row>
  </sheetData>
  <sheetProtection password="C019" sheet="1" selectLockedCells="1"/>
  <printOptions/>
  <pageMargins left="0.7" right="0.7" top="0.75" bottom="0.75" header="0.3" footer="0.3"/>
  <pageSetup horizontalDpi="600" verticalDpi="600" orientation="portrait" paperSize="9" r:id="rId1"/>
  <headerFooter>
    <oddHeader>&amp;CLjubljana za zeleno mobilnost – Ureditev brežin Grubarjevega kanala s postavitvijo pristanov</oddHeader>
    <oddFooter>&amp;C»POPISOV NI DOVOLJENO VSEBINSKO SPREMINJATI ALI NA KAKRŠEN KOLI DRUG NAČIN POSEGATI V NJIH.«</oddFooter>
  </headerFooter>
  <rowBreaks count="2" manualBreakCount="2">
    <brk id="78" max="255" man="1"/>
    <brk id="112" max="255" man="1"/>
  </rowBreaks>
</worksheet>
</file>

<file path=xl/worksheets/sheet4.xml><?xml version="1.0" encoding="utf-8"?>
<worksheet xmlns="http://schemas.openxmlformats.org/spreadsheetml/2006/main" xmlns:r="http://schemas.openxmlformats.org/officeDocument/2006/relationships">
  <sheetPr>
    <tabColor theme="9" tint="-0.24997000396251678"/>
  </sheetPr>
  <dimension ref="A1:J235"/>
  <sheetViews>
    <sheetView view="pageLayout" workbookViewId="0" topLeftCell="A64">
      <selection activeCell="E69" sqref="E69"/>
    </sheetView>
  </sheetViews>
  <sheetFormatPr defaultColWidth="9.140625" defaultRowHeight="15"/>
  <cols>
    <col min="1" max="1" width="4.57421875" style="551" customWidth="1"/>
    <col min="2" max="2" width="44.57421875" style="628" customWidth="1"/>
    <col min="3" max="3" width="6.00390625" style="553" customWidth="1"/>
    <col min="4" max="4" width="8.57421875" style="554" customWidth="1"/>
    <col min="5" max="5" width="10.7109375" style="554" customWidth="1"/>
    <col min="6" max="6" width="13.140625" style="554" customWidth="1"/>
    <col min="7" max="16384" width="9.140625" style="160" customWidth="1"/>
  </cols>
  <sheetData>
    <row r="1" ht="13.5">
      <c r="B1" s="552" t="s">
        <v>1021</v>
      </c>
    </row>
    <row r="3" spans="1:10" s="150" customFormat="1" ht="15.75" customHeight="1">
      <c r="A3" s="555" t="s">
        <v>4</v>
      </c>
      <c r="B3" s="848" t="s">
        <v>475</v>
      </c>
      <c r="C3" s="849"/>
      <c r="D3" s="849"/>
      <c r="E3" s="556"/>
      <c r="F3" s="556"/>
      <c r="G3" s="149"/>
      <c r="H3" s="149"/>
      <c r="I3" s="149"/>
      <c r="J3" s="149"/>
    </row>
    <row r="4" spans="1:10" s="152" customFormat="1" ht="19.5" customHeight="1" thickBot="1">
      <c r="A4" s="557" t="s">
        <v>476</v>
      </c>
      <c r="B4" s="558" t="s">
        <v>477</v>
      </c>
      <c r="C4" s="559"/>
      <c r="D4" s="560"/>
      <c r="E4" s="561"/>
      <c r="F4" s="560"/>
      <c r="G4" s="151"/>
      <c r="H4" s="151"/>
      <c r="I4" s="151"/>
      <c r="J4" s="151"/>
    </row>
    <row r="5" spans="1:10" s="150" customFormat="1" ht="111.75" customHeight="1">
      <c r="A5" s="562" t="s">
        <v>478</v>
      </c>
      <c r="B5" s="850" t="s">
        <v>479</v>
      </c>
      <c r="C5" s="851"/>
      <c r="D5" s="851"/>
      <c r="E5" s="851"/>
      <c r="F5" s="851"/>
      <c r="G5" s="151"/>
      <c r="H5" s="151"/>
      <c r="I5" s="151"/>
      <c r="J5" s="151"/>
    </row>
    <row r="6" spans="1:6" s="151" customFormat="1" ht="13.5">
      <c r="A6" s="563"/>
      <c r="B6" s="564"/>
      <c r="C6" s="565"/>
      <c r="D6" s="566"/>
      <c r="E6" s="566"/>
      <c r="F6" s="566"/>
    </row>
    <row r="7" spans="1:6" s="151" customFormat="1" ht="13.5" customHeight="1">
      <c r="A7" s="563">
        <v>2</v>
      </c>
      <c r="B7" s="846" t="s">
        <v>480</v>
      </c>
      <c r="C7" s="845"/>
      <c r="D7" s="845"/>
      <c r="E7" s="845"/>
      <c r="F7" s="845"/>
    </row>
    <row r="8" spans="1:6" s="151" customFormat="1" ht="13.5">
      <c r="A8" s="563"/>
      <c r="B8" s="564"/>
      <c r="C8" s="565"/>
      <c r="D8" s="566"/>
      <c r="E8" s="566"/>
      <c r="F8" s="566"/>
    </row>
    <row r="9" spans="1:6" s="151" customFormat="1" ht="14.25">
      <c r="A9" s="568">
        <v>3</v>
      </c>
      <c r="B9" s="844" t="s">
        <v>481</v>
      </c>
      <c r="C9" s="845"/>
      <c r="D9" s="845"/>
      <c r="E9" s="845"/>
      <c r="F9" s="845"/>
    </row>
    <row r="10" spans="1:6" s="151" customFormat="1" ht="13.5">
      <c r="A10" s="570"/>
      <c r="B10" s="571"/>
      <c r="C10" s="565"/>
      <c r="D10" s="566"/>
      <c r="E10" s="566"/>
      <c r="F10" s="566"/>
    </row>
    <row r="11" spans="1:6" s="151" customFormat="1" ht="14.25">
      <c r="A11" s="568">
        <v>4</v>
      </c>
      <c r="B11" s="844" t="s">
        <v>482</v>
      </c>
      <c r="C11" s="845"/>
      <c r="D11" s="845"/>
      <c r="E11" s="845"/>
      <c r="F11" s="845"/>
    </row>
    <row r="12" spans="1:6" s="151" customFormat="1" ht="13.5">
      <c r="A12" s="570"/>
      <c r="B12" s="569"/>
      <c r="C12" s="565"/>
      <c r="D12" s="566"/>
      <c r="E12" s="566"/>
      <c r="F12" s="566"/>
    </row>
    <row r="13" spans="1:6" s="151" customFormat="1" ht="14.25">
      <c r="A13" s="568">
        <v>5</v>
      </c>
      <c r="B13" s="844" t="s">
        <v>483</v>
      </c>
      <c r="C13" s="845"/>
      <c r="D13" s="845"/>
      <c r="E13" s="845"/>
      <c r="F13" s="845"/>
    </row>
    <row r="14" spans="1:6" s="151" customFormat="1" ht="13.5">
      <c r="A14" s="568"/>
      <c r="B14" s="569"/>
      <c r="C14" s="565"/>
      <c r="D14" s="566"/>
      <c r="E14" s="566"/>
      <c r="F14" s="566"/>
    </row>
    <row r="15" spans="1:10" s="154" customFormat="1" ht="21" customHeight="1">
      <c r="A15" s="570">
        <v>6</v>
      </c>
      <c r="B15" s="844" t="s">
        <v>484</v>
      </c>
      <c r="C15" s="845"/>
      <c r="D15" s="845"/>
      <c r="E15" s="845"/>
      <c r="F15" s="845"/>
      <c r="G15" s="151"/>
      <c r="H15" s="151"/>
      <c r="I15" s="151"/>
      <c r="J15" s="151"/>
    </row>
    <row r="16" spans="1:10" s="154" customFormat="1" ht="15" customHeight="1">
      <c r="A16" s="570"/>
      <c r="B16" s="569"/>
      <c r="C16" s="565"/>
      <c r="D16" s="566"/>
      <c r="E16" s="566"/>
      <c r="F16" s="566"/>
      <c r="G16" s="151"/>
      <c r="H16" s="151"/>
      <c r="I16" s="151"/>
      <c r="J16" s="151"/>
    </row>
    <row r="17" spans="1:10" s="154" customFormat="1" ht="21" customHeight="1">
      <c r="A17" s="570">
        <v>7</v>
      </c>
      <c r="B17" s="844" t="s">
        <v>485</v>
      </c>
      <c r="C17" s="845"/>
      <c r="D17" s="845"/>
      <c r="E17" s="845"/>
      <c r="F17" s="845"/>
      <c r="G17" s="151"/>
      <c r="H17" s="151"/>
      <c r="I17" s="151"/>
      <c r="J17" s="151"/>
    </row>
    <row r="18" spans="1:10" s="154" customFormat="1" ht="15" customHeight="1">
      <c r="A18" s="570"/>
      <c r="B18" s="569"/>
      <c r="C18" s="565"/>
      <c r="D18" s="566"/>
      <c r="E18" s="566"/>
      <c r="F18" s="566"/>
      <c r="G18" s="151"/>
      <c r="H18" s="151"/>
      <c r="I18" s="151"/>
      <c r="J18" s="151"/>
    </row>
    <row r="19" spans="1:10" s="154" customFormat="1" ht="15.75" customHeight="1">
      <c r="A19" s="570">
        <v>8</v>
      </c>
      <c r="B19" s="844" t="s">
        <v>486</v>
      </c>
      <c r="C19" s="845"/>
      <c r="D19" s="845"/>
      <c r="E19" s="845"/>
      <c r="F19" s="845"/>
      <c r="G19" s="151"/>
      <c r="H19" s="151"/>
      <c r="I19" s="151"/>
      <c r="J19" s="151"/>
    </row>
    <row r="20" spans="1:10" s="154" customFormat="1" ht="15" customHeight="1">
      <c r="A20" s="570"/>
      <c r="B20" s="569"/>
      <c r="C20" s="565"/>
      <c r="D20" s="566"/>
      <c r="E20" s="566"/>
      <c r="F20" s="566"/>
      <c r="G20" s="151"/>
      <c r="H20" s="151"/>
      <c r="I20" s="151"/>
      <c r="J20" s="151"/>
    </row>
    <row r="21" spans="1:10" s="154" customFormat="1" ht="30" customHeight="1">
      <c r="A21" s="570">
        <v>9</v>
      </c>
      <c r="B21" s="844" t="s">
        <v>487</v>
      </c>
      <c r="C21" s="845"/>
      <c r="D21" s="845"/>
      <c r="E21" s="845"/>
      <c r="F21" s="845"/>
      <c r="G21" s="151"/>
      <c r="H21" s="151"/>
      <c r="I21" s="151"/>
      <c r="J21" s="151"/>
    </row>
    <row r="22" spans="1:10" s="154" customFormat="1" ht="15" customHeight="1">
      <c r="A22" s="570"/>
      <c r="B22" s="569"/>
      <c r="C22" s="565"/>
      <c r="D22" s="566"/>
      <c r="E22" s="566"/>
      <c r="F22" s="566"/>
      <c r="G22" s="151"/>
      <c r="H22" s="151"/>
      <c r="I22" s="151"/>
      <c r="J22" s="151"/>
    </row>
    <row r="23" spans="1:10" s="154" customFormat="1" ht="30.75" customHeight="1">
      <c r="A23" s="568">
        <v>10</v>
      </c>
      <c r="B23" s="844" t="s">
        <v>488</v>
      </c>
      <c r="C23" s="845"/>
      <c r="D23" s="845"/>
      <c r="E23" s="845"/>
      <c r="F23" s="845"/>
      <c r="G23" s="151"/>
      <c r="H23" s="151"/>
      <c r="I23" s="151"/>
      <c r="J23" s="151"/>
    </row>
    <row r="24" spans="1:10" s="154" customFormat="1" ht="13.5">
      <c r="A24" s="570"/>
      <c r="B24" s="569"/>
      <c r="C24" s="565"/>
      <c r="D24" s="566"/>
      <c r="E24" s="566"/>
      <c r="F24" s="566"/>
      <c r="G24" s="151"/>
      <c r="H24" s="151"/>
      <c r="I24" s="151"/>
      <c r="J24" s="151"/>
    </row>
    <row r="25" spans="1:10" s="154" customFormat="1" ht="14.25" customHeight="1">
      <c r="A25" s="568">
        <v>11</v>
      </c>
      <c r="B25" s="844" t="s">
        <v>489</v>
      </c>
      <c r="C25" s="845"/>
      <c r="D25" s="845"/>
      <c r="E25" s="845"/>
      <c r="F25" s="845"/>
      <c r="G25" s="151"/>
      <c r="H25" s="151"/>
      <c r="I25" s="151"/>
      <c r="J25" s="151"/>
    </row>
    <row r="26" spans="1:10" s="154" customFormat="1" ht="13.5">
      <c r="A26" s="570"/>
      <c r="B26" s="569"/>
      <c r="C26" s="565"/>
      <c r="D26" s="566"/>
      <c r="E26" s="566"/>
      <c r="F26" s="566"/>
      <c r="G26" s="151"/>
      <c r="H26" s="151"/>
      <c r="I26" s="151"/>
      <c r="J26" s="151"/>
    </row>
    <row r="27" spans="1:10" s="154" customFormat="1" ht="45.75" customHeight="1">
      <c r="A27" s="568">
        <v>12</v>
      </c>
      <c r="B27" s="847" t="s">
        <v>490</v>
      </c>
      <c r="C27" s="845"/>
      <c r="D27" s="845"/>
      <c r="E27" s="845"/>
      <c r="F27" s="845"/>
      <c r="G27" s="151"/>
      <c r="H27" s="151"/>
      <c r="I27" s="151"/>
      <c r="J27" s="151"/>
    </row>
    <row r="28" spans="1:10" s="154" customFormat="1" ht="13.5">
      <c r="A28" s="570"/>
      <c r="B28" s="572"/>
      <c r="C28" s="565"/>
      <c r="D28" s="566"/>
      <c r="E28" s="566"/>
      <c r="F28" s="566"/>
      <c r="G28" s="151"/>
      <c r="H28" s="151"/>
      <c r="I28" s="151"/>
      <c r="J28" s="151"/>
    </row>
    <row r="29" spans="1:10" s="154" customFormat="1" ht="75" customHeight="1">
      <c r="A29" s="568">
        <v>13</v>
      </c>
      <c r="B29" s="847" t="s">
        <v>491</v>
      </c>
      <c r="C29" s="845"/>
      <c r="D29" s="845"/>
      <c r="E29" s="845"/>
      <c r="F29" s="845"/>
      <c r="G29" s="151"/>
      <c r="H29" s="151"/>
      <c r="I29" s="151"/>
      <c r="J29" s="151"/>
    </row>
    <row r="30" spans="1:10" s="154" customFormat="1" ht="13.5">
      <c r="A30" s="570"/>
      <c r="B30" s="572"/>
      <c r="C30" s="565"/>
      <c r="D30" s="566"/>
      <c r="E30" s="566"/>
      <c r="F30" s="566"/>
      <c r="G30" s="151"/>
      <c r="H30" s="151"/>
      <c r="I30" s="151"/>
      <c r="J30" s="151"/>
    </row>
    <row r="31" spans="1:10" s="154" customFormat="1" ht="14.25">
      <c r="A31" s="568">
        <v>14</v>
      </c>
      <c r="B31" s="844" t="s">
        <v>492</v>
      </c>
      <c r="C31" s="845"/>
      <c r="D31" s="845"/>
      <c r="E31" s="845"/>
      <c r="F31" s="845"/>
      <c r="G31" s="151"/>
      <c r="H31" s="151"/>
      <c r="I31" s="151"/>
      <c r="J31" s="151"/>
    </row>
    <row r="32" spans="1:10" s="154" customFormat="1" ht="13.5">
      <c r="A32" s="570"/>
      <c r="B32" s="572"/>
      <c r="C32" s="565"/>
      <c r="D32" s="566"/>
      <c r="E32" s="566"/>
      <c r="F32" s="566"/>
      <c r="G32" s="151"/>
      <c r="H32" s="151"/>
      <c r="I32" s="151"/>
      <c r="J32" s="151"/>
    </row>
    <row r="33" spans="1:10" s="154" customFormat="1" ht="14.25">
      <c r="A33" s="570">
        <v>15</v>
      </c>
      <c r="B33" s="846" t="s">
        <v>493</v>
      </c>
      <c r="C33" s="845"/>
      <c r="D33" s="845"/>
      <c r="E33" s="845"/>
      <c r="F33" s="845"/>
      <c r="G33" s="151"/>
      <c r="H33" s="151"/>
      <c r="I33" s="151"/>
      <c r="J33" s="151"/>
    </row>
    <row r="34" spans="1:10" s="154" customFormat="1" ht="13.5">
      <c r="A34" s="570"/>
      <c r="B34" s="572"/>
      <c r="C34" s="565"/>
      <c r="D34" s="566"/>
      <c r="E34" s="566"/>
      <c r="F34" s="566"/>
      <c r="G34" s="151"/>
      <c r="H34" s="151"/>
      <c r="I34" s="151"/>
      <c r="J34" s="151"/>
    </row>
    <row r="35" spans="1:10" s="154" customFormat="1" ht="30.75" customHeight="1">
      <c r="A35" s="570">
        <v>16</v>
      </c>
      <c r="B35" s="846" t="s">
        <v>494</v>
      </c>
      <c r="C35" s="845"/>
      <c r="D35" s="845"/>
      <c r="E35" s="845"/>
      <c r="F35" s="845"/>
      <c r="G35" s="151"/>
      <c r="H35" s="151"/>
      <c r="I35" s="151"/>
      <c r="J35" s="151"/>
    </row>
    <row r="36" spans="1:10" s="154" customFormat="1" ht="13.5">
      <c r="A36" s="570"/>
      <c r="B36" s="572"/>
      <c r="C36" s="565"/>
      <c r="D36" s="566"/>
      <c r="E36" s="566"/>
      <c r="F36" s="566"/>
      <c r="G36" s="151"/>
      <c r="H36" s="151"/>
      <c r="I36" s="151"/>
      <c r="J36" s="151"/>
    </row>
    <row r="37" spans="1:10" s="154" customFormat="1" ht="13.5" customHeight="1" hidden="1">
      <c r="A37" s="570"/>
      <c r="B37" s="569"/>
      <c r="C37" s="565"/>
      <c r="D37" s="566"/>
      <c r="E37" s="566"/>
      <c r="F37" s="566"/>
      <c r="G37" s="151"/>
      <c r="H37" s="151"/>
      <c r="I37" s="151"/>
      <c r="J37" s="151"/>
    </row>
    <row r="38" spans="1:10" s="154" customFormat="1" ht="14.25">
      <c r="A38" s="570">
        <v>17</v>
      </c>
      <c r="B38" s="846" t="s">
        <v>495</v>
      </c>
      <c r="C38" s="845"/>
      <c r="D38" s="845"/>
      <c r="E38" s="845"/>
      <c r="F38" s="845"/>
      <c r="G38" s="151"/>
      <c r="H38" s="151"/>
      <c r="I38" s="151"/>
      <c r="J38" s="151"/>
    </row>
    <row r="39" spans="1:10" s="154" customFormat="1" ht="13.5">
      <c r="A39" s="570"/>
      <c r="B39" s="569"/>
      <c r="C39" s="565"/>
      <c r="D39" s="566"/>
      <c r="E39" s="566"/>
      <c r="F39" s="566"/>
      <c r="G39" s="151"/>
      <c r="H39" s="151"/>
      <c r="I39" s="151"/>
      <c r="J39" s="151"/>
    </row>
    <row r="40" spans="1:10" s="154" customFormat="1" ht="14.25">
      <c r="A40" s="570">
        <v>18</v>
      </c>
      <c r="B40" s="844" t="s">
        <v>496</v>
      </c>
      <c r="C40" s="845"/>
      <c r="D40" s="845"/>
      <c r="E40" s="845"/>
      <c r="F40" s="845"/>
      <c r="G40" s="151"/>
      <c r="H40" s="151"/>
      <c r="I40" s="151"/>
      <c r="J40" s="151"/>
    </row>
    <row r="41" spans="1:10" s="154" customFormat="1" ht="13.5">
      <c r="A41" s="570"/>
      <c r="B41" s="569"/>
      <c r="C41" s="565"/>
      <c r="D41" s="566"/>
      <c r="E41" s="566"/>
      <c r="F41" s="566"/>
      <c r="G41" s="151"/>
      <c r="H41" s="151"/>
      <c r="I41" s="151"/>
      <c r="J41" s="151"/>
    </row>
    <row r="42" spans="1:10" s="154" customFormat="1" ht="18.75" customHeight="1">
      <c r="A42" s="568">
        <v>19</v>
      </c>
      <c r="B42" s="844" t="s">
        <v>497</v>
      </c>
      <c r="C42" s="845"/>
      <c r="D42" s="845"/>
      <c r="E42" s="845"/>
      <c r="F42" s="845"/>
      <c r="G42" s="151"/>
      <c r="H42" s="151"/>
      <c r="I42" s="151"/>
      <c r="J42" s="151"/>
    </row>
    <row r="43" spans="1:10" s="154" customFormat="1" ht="13.5">
      <c r="A43" s="570"/>
      <c r="B43" s="569"/>
      <c r="C43" s="565"/>
      <c r="D43" s="566"/>
      <c r="E43" s="566"/>
      <c r="F43" s="566"/>
      <c r="G43" s="151"/>
      <c r="H43" s="151"/>
      <c r="I43" s="151"/>
      <c r="J43" s="151"/>
    </row>
    <row r="44" spans="1:10" s="154" customFormat="1" ht="13.5">
      <c r="A44" s="568">
        <v>20</v>
      </c>
      <c r="B44" s="569" t="s">
        <v>498</v>
      </c>
      <c r="C44" s="565"/>
      <c r="D44" s="566"/>
      <c r="E44" s="566"/>
      <c r="F44" s="566"/>
      <c r="G44" s="151"/>
      <c r="H44" s="151"/>
      <c r="I44" s="151"/>
      <c r="J44" s="151"/>
    </row>
    <row r="45" spans="1:10" s="154" customFormat="1" ht="14.25" customHeight="1">
      <c r="A45" s="570"/>
      <c r="B45" s="569"/>
      <c r="C45" s="565"/>
      <c r="D45" s="566"/>
      <c r="E45" s="566"/>
      <c r="F45" s="566"/>
      <c r="G45" s="151"/>
      <c r="H45" s="151"/>
      <c r="I45" s="151"/>
      <c r="J45" s="151"/>
    </row>
    <row r="46" spans="1:10" s="154" customFormat="1" ht="14.25" customHeight="1">
      <c r="A46" s="568">
        <v>21</v>
      </c>
      <c r="B46" s="569" t="s">
        <v>499</v>
      </c>
      <c r="C46" s="565"/>
      <c r="D46" s="566"/>
      <c r="E46" s="566"/>
      <c r="F46" s="566"/>
      <c r="G46" s="151"/>
      <c r="H46" s="151"/>
      <c r="I46" s="151"/>
      <c r="J46" s="151"/>
    </row>
    <row r="47" spans="1:10" s="154" customFormat="1" ht="13.5">
      <c r="A47" s="570"/>
      <c r="B47" s="569"/>
      <c r="C47" s="565"/>
      <c r="D47" s="566"/>
      <c r="E47" s="566"/>
      <c r="F47" s="566"/>
      <c r="G47" s="151"/>
      <c r="H47" s="151"/>
      <c r="I47" s="151"/>
      <c r="J47" s="151"/>
    </row>
    <row r="48" spans="1:10" s="154" customFormat="1" ht="27.75" customHeight="1">
      <c r="A48" s="570">
        <v>22</v>
      </c>
      <c r="B48" s="844" t="s">
        <v>500</v>
      </c>
      <c r="C48" s="845"/>
      <c r="D48" s="845"/>
      <c r="E48" s="845"/>
      <c r="F48" s="845"/>
      <c r="G48" s="151"/>
      <c r="H48" s="151"/>
      <c r="I48" s="151"/>
      <c r="J48" s="151"/>
    </row>
    <row r="49" spans="1:10" s="154" customFormat="1" ht="13.5">
      <c r="A49" s="570"/>
      <c r="B49" s="569"/>
      <c r="C49" s="565"/>
      <c r="D49" s="566"/>
      <c r="E49" s="566"/>
      <c r="F49" s="566"/>
      <c r="G49" s="151"/>
      <c r="H49" s="151"/>
      <c r="I49" s="151"/>
      <c r="J49" s="151"/>
    </row>
    <row r="50" spans="1:10" s="154" customFormat="1" ht="27" customHeight="1">
      <c r="A50" s="570">
        <v>23</v>
      </c>
      <c r="B50" s="844" t="s">
        <v>501</v>
      </c>
      <c r="C50" s="845"/>
      <c r="D50" s="845"/>
      <c r="E50" s="845"/>
      <c r="F50" s="845"/>
      <c r="G50" s="151"/>
      <c r="H50" s="151"/>
      <c r="I50" s="151"/>
      <c r="J50" s="151"/>
    </row>
    <row r="51" spans="1:10" s="154" customFormat="1" ht="13.5">
      <c r="A51" s="570"/>
      <c r="B51" s="569"/>
      <c r="C51" s="565"/>
      <c r="D51" s="566"/>
      <c r="E51" s="566"/>
      <c r="F51" s="566"/>
      <c r="G51" s="151"/>
      <c r="H51" s="151"/>
      <c r="I51" s="151"/>
      <c r="J51" s="151"/>
    </row>
    <row r="52" spans="1:10" s="154" customFormat="1" ht="26.25" customHeight="1">
      <c r="A52" s="568">
        <v>24</v>
      </c>
      <c r="B52" s="844" t="s">
        <v>502</v>
      </c>
      <c r="C52" s="845"/>
      <c r="D52" s="845"/>
      <c r="E52" s="845"/>
      <c r="F52" s="845"/>
      <c r="G52" s="151"/>
      <c r="H52" s="151"/>
      <c r="I52" s="151"/>
      <c r="J52" s="151"/>
    </row>
    <row r="53" spans="1:10" s="154" customFormat="1" ht="13.5">
      <c r="A53" s="570"/>
      <c r="B53" s="569"/>
      <c r="C53" s="565"/>
      <c r="D53" s="566"/>
      <c r="E53" s="566"/>
      <c r="F53" s="566"/>
      <c r="G53" s="151"/>
      <c r="H53" s="151"/>
      <c r="I53" s="151"/>
      <c r="J53" s="151"/>
    </row>
    <row r="54" spans="1:10" s="154" customFormat="1" ht="20.25" customHeight="1">
      <c r="A54" s="570">
        <v>25</v>
      </c>
      <c r="B54" s="846" t="s">
        <v>503</v>
      </c>
      <c r="C54" s="845"/>
      <c r="D54" s="845"/>
      <c r="E54" s="845"/>
      <c r="F54" s="845"/>
      <c r="G54" s="151"/>
      <c r="H54" s="151"/>
      <c r="I54" s="151"/>
      <c r="J54" s="151"/>
    </row>
    <row r="55" spans="1:10" s="154" customFormat="1" ht="13.5">
      <c r="A55" s="570"/>
      <c r="B55" s="569"/>
      <c r="C55" s="565"/>
      <c r="D55" s="566"/>
      <c r="E55" s="566"/>
      <c r="F55" s="566"/>
      <c r="G55" s="151"/>
      <c r="H55" s="151"/>
      <c r="I55" s="151"/>
      <c r="J55" s="151"/>
    </row>
    <row r="56" spans="1:10" s="154" customFormat="1" ht="13.5">
      <c r="A56" s="570">
        <v>26</v>
      </c>
      <c r="B56" s="569" t="s">
        <v>504</v>
      </c>
      <c r="C56" s="565"/>
      <c r="D56" s="566"/>
      <c r="E56" s="566"/>
      <c r="F56" s="566"/>
      <c r="G56" s="151"/>
      <c r="H56" s="151"/>
      <c r="I56" s="151"/>
      <c r="J56" s="151"/>
    </row>
    <row r="57" spans="1:10" s="154" customFormat="1" ht="13.5">
      <c r="A57" s="570"/>
      <c r="B57" s="569"/>
      <c r="C57" s="565"/>
      <c r="D57" s="566"/>
      <c r="E57" s="566"/>
      <c r="F57" s="566"/>
      <c r="G57" s="151"/>
      <c r="H57" s="151"/>
      <c r="I57" s="151"/>
      <c r="J57" s="151"/>
    </row>
    <row r="58" spans="1:10" s="154" customFormat="1" ht="18" customHeight="1" thickBot="1">
      <c r="A58" s="573">
        <v>27</v>
      </c>
      <c r="B58" s="574" t="s">
        <v>505</v>
      </c>
      <c r="C58" s="565"/>
      <c r="D58" s="566"/>
      <c r="E58" s="566"/>
      <c r="F58" s="566"/>
      <c r="G58" s="151"/>
      <c r="H58" s="151"/>
      <c r="I58" s="151"/>
      <c r="J58" s="151"/>
    </row>
    <row r="59" spans="1:10" s="154" customFormat="1" ht="18" customHeight="1">
      <c r="A59" s="575"/>
      <c r="B59" s="576"/>
      <c r="C59" s="565"/>
      <c r="D59" s="566"/>
      <c r="E59" s="566"/>
      <c r="F59" s="566"/>
      <c r="G59" s="151"/>
      <c r="H59" s="151"/>
      <c r="I59" s="151"/>
      <c r="J59" s="151"/>
    </row>
    <row r="60" spans="1:10" s="154" customFormat="1" ht="18" customHeight="1">
      <c r="A60" s="575"/>
      <c r="B60" s="577"/>
      <c r="C60" s="565"/>
      <c r="D60" s="566"/>
      <c r="E60" s="566"/>
      <c r="F60" s="566"/>
      <c r="G60" s="151"/>
      <c r="H60" s="151"/>
      <c r="I60" s="151"/>
      <c r="J60" s="151"/>
    </row>
    <row r="61" spans="1:10" s="154" customFormat="1" ht="18" customHeight="1">
      <c r="A61" s="575"/>
      <c r="B61" s="577"/>
      <c r="C61" s="565"/>
      <c r="D61" s="566"/>
      <c r="E61" s="566"/>
      <c r="F61" s="566"/>
      <c r="G61" s="151"/>
      <c r="H61" s="151"/>
      <c r="I61" s="151"/>
      <c r="J61" s="151"/>
    </row>
    <row r="62" spans="1:6" s="151" customFormat="1" ht="12.75">
      <c r="A62" s="578"/>
      <c r="B62" s="579"/>
      <c r="C62" s="565"/>
      <c r="D62" s="566"/>
      <c r="E62" s="566"/>
      <c r="F62" s="566"/>
    </row>
    <row r="63" spans="1:10" s="150" customFormat="1" ht="12" customHeight="1">
      <c r="A63" s="555" t="s">
        <v>6</v>
      </c>
      <c r="B63" s="840" t="s">
        <v>506</v>
      </c>
      <c r="C63" s="841"/>
      <c r="D63" s="841"/>
      <c r="E63" s="566"/>
      <c r="F63" s="566"/>
      <c r="G63" s="151"/>
      <c r="H63" s="151"/>
      <c r="I63" s="151"/>
      <c r="J63" s="151"/>
    </row>
    <row r="64" spans="1:10" s="152" customFormat="1" ht="19.5" customHeight="1" thickBot="1">
      <c r="A64" s="557" t="s">
        <v>476</v>
      </c>
      <c r="B64" s="558" t="s">
        <v>507</v>
      </c>
      <c r="C64" s="559" t="s">
        <v>19</v>
      </c>
      <c r="D64" s="560" t="s">
        <v>20</v>
      </c>
      <c r="E64" s="630" t="s">
        <v>508</v>
      </c>
      <c r="F64" s="560" t="s">
        <v>509</v>
      </c>
      <c r="G64" s="151"/>
      <c r="H64" s="151"/>
      <c r="I64" s="151"/>
      <c r="J64" s="151"/>
    </row>
    <row r="65" spans="1:6" s="151" customFormat="1" ht="13.5">
      <c r="A65" s="575"/>
      <c r="B65" s="581"/>
      <c r="C65" s="565"/>
      <c r="D65" s="566"/>
      <c r="E65" s="631"/>
      <c r="F65" s="566"/>
    </row>
    <row r="66" spans="1:6" s="151" customFormat="1" ht="13.5">
      <c r="A66" s="575">
        <v>1</v>
      </c>
      <c r="B66" s="581" t="s">
        <v>510</v>
      </c>
      <c r="C66" s="565"/>
      <c r="D66" s="566"/>
      <c r="E66" s="631"/>
      <c r="F66" s="566"/>
    </row>
    <row r="67" spans="1:6" s="151" customFormat="1" ht="13.5">
      <c r="A67" s="575"/>
      <c r="B67" s="581" t="s">
        <v>511</v>
      </c>
      <c r="C67" s="565" t="s">
        <v>512</v>
      </c>
      <c r="D67" s="566">
        <v>5</v>
      </c>
      <c r="E67" s="631"/>
      <c r="F67" s="566">
        <f>D67*E67</f>
        <v>0</v>
      </c>
    </row>
    <row r="68" spans="1:6" s="151" customFormat="1" ht="13.5">
      <c r="A68" s="575"/>
      <c r="B68" s="581"/>
      <c r="C68" s="565"/>
      <c r="D68" s="566"/>
      <c r="E68" s="631"/>
      <c r="F68" s="566"/>
    </row>
    <row r="69" spans="1:6" s="151" customFormat="1" ht="13.5">
      <c r="A69" s="575">
        <v>2</v>
      </c>
      <c r="B69" s="581" t="s">
        <v>513</v>
      </c>
      <c r="C69" s="565"/>
      <c r="D69" s="566"/>
      <c r="E69" s="631"/>
      <c r="F69" s="566"/>
    </row>
    <row r="70" spans="1:6" s="151" customFormat="1" ht="13.5">
      <c r="A70" s="582">
        <v>2.1</v>
      </c>
      <c r="B70" s="581" t="s">
        <v>514</v>
      </c>
      <c r="C70" s="565" t="s">
        <v>175</v>
      </c>
      <c r="D70" s="566">
        <v>2</v>
      </c>
      <c r="E70" s="631"/>
      <c r="F70" s="566">
        <f>D70*E70</f>
        <v>0</v>
      </c>
    </row>
    <row r="71" spans="1:6" s="151" customFormat="1" ht="13.5">
      <c r="A71" s="582">
        <v>2.2</v>
      </c>
      <c r="B71" s="581" t="s">
        <v>515</v>
      </c>
      <c r="C71" s="565" t="s">
        <v>175</v>
      </c>
      <c r="D71" s="566">
        <v>1</v>
      </c>
      <c r="E71" s="631"/>
      <c r="F71" s="566">
        <f>D71*E71</f>
        <v>0</v>
      </c>
    </row>
    <row r="72" spans="1:6" s="151" customFormat="1" ht="13.5">
      <c r="A72" s="582">
        <v>2.3</v>
      </c>
      <c r="B72" s="581" t="s">
        <v>516</v>
      </c>
      <c r="C72" s="565" t="s">
        <v>175</v>
      </c>
      <c r="D72" s="566">
        <v>1</v>
      </c>
      <c r="E72" s="631"/>
      <c r="F72" s="566">
        <f>D72*E72</f>
        <v>0</v>
      </c>
    </row>
    <row r="73" spans="1:6" s="151" customFormat="1" ht="13.5">
      <c r="A73" s="583">
        <v>2.4</v>
      </c>
      <c r="B73" s="584" t="s">
        <v>517</v>
      </c>
      <c r="C73" s="585" t="s">
        <v>175</v>
      </c>
      <c r="D73" s="586">
        <v>2</v>
      </c>
      <c r="E73" s="632"/>
      <c r="F73" s="586">
        <f>D73*E73</f>
        <v>0</v>
      </c>
    </row>
    <row r="74" spans="1:6" s="151" customFormat="1" ht="12.75">
      <c r="A74" s="587"/>
      <c r="B74" s="588"/>
      <c r="C74" s="565"/>
      <c r="D74" s="566"/>
      <c r="E74" s="631"/>
      <c r="F74" s="566"/>
    </row>
    <row r="75" spans="1:6" s="151" customFormat="1" ht="13.5">
      <c r="A75" s="589"/>
      <c r="B75" s="590" t="s">
        <v>518</v>
      </c>
      <c r="C75" s="565"/>
      <c r="D75" s="566"/>
      <c r="E75" s="631"/>
      <c r="F75" s="566">
        <f>SUM(F67:F73)</f>
        <v>0</v>
      </c>
    </row>
    <row r="76" spans="1:10" s="156" customFormat="1" ht="19.5" customHeight="1" thickBot="1">
      <c r="A76" s="591"/>
      <c r="B76" s="592"/>
      <c r="C76" s="593"/>
      <c r="D76" s="594"/>
      <c r="E76" s="633"/>
      <c r="F76" s="594"/>
      <c r="G76" s="155"/>
      <c r="H76" s="155"/>
      <c r="I76" s="155"/>
      <c r="J76" s="155"/>
    </row>
    <row r="77" spans="1:10" s="150" customFormat="1" ht="15" customHeight="1">
      <c r="A77" s="595" t="s">
        <v>8</v>
      </c>
      <c r="B77" s="580" t="s">
        <v>519</v>
      </c>
      <c r="C77" s="565"/>
      <c r="D77" s="596"/>
      <c r="E77" s="631"/>
      <c r="F77" s="566"/>
      <c r="G77" s="151"/>
      <c r="H77" s="151"/>
      <c r="I77" s="151"/>
      <c r="J77" s="151"/>
    </row>
    <row r="78" spans="1:10" s="152" customFormat="1" ht="19.5" customHeight="1" thickBot="1">
      <c r="A78" s="557" t="s">
        <v>476</v>
      </c>
      <c r="B78" s="558" t="s">
        <v>507</v>
      </c>
      <c r="C78" s="559" t="s">
        <v>19</v>
      </c>
      <c r="D78" s="560" t="s">
        <v>20</v>
      </c>
      <c r="E78" s="630" t="s">
        <v>508</v>
      </c>
      <c r="F78" s="560" t="s">
        <v>509</v>
      </c>
      <c r="G78" s="151"/>
      <c r="H78" s="151"/>
      <c r="I78" s="151"/>
      <c r="J78" s="151"/>
    </row>
    <row r="79" spans="1:10" s="150" customFormat="1" ht="39.75" customHeight="1">
      <c r="A79" s="597" t="s">
        <v>478</v>
      </c>
      <c r="B79" s="567" t="s">
        <v>520</v>
      </c>
      <c r="C79" s="598" t="s">
        <v>512</v>
      </c>
      <c r="D79" s="599">
        <v>3.9</v>
      </c>
      <c r="E79" s="631"/>
      <c r="F79" s="566">
        <f>D79*E79</f>
        <v>0</v>
      </c>
      <c r="G79" s="151"/>
      <c r="H79" s="151"/>
      <c r="I79" s="151"/>
      <c r="J79" s="151"/>
    </row>
    <row r="80" spans="1:6" s="151" customFormat="1" ht="13.5">
      <c r="A80" s="575"/>
      <c r="B80" s="564"/>
      <c r="C80" s="598"/>
      <c r="D80" s="599"/>
      <c r="E80" s="631"/>
      <c r="F80" s="566"/>
    </row>
    <row r="81" spans="1:6" s="151" customFormat="1" ht="39" customHeight="1">
      <c r="A81" s="575">
        <v>2</v>
      </c>
      <c r="B81" s="567" t="s">
        <v>521</v>
      </c>
      <c r="C81" s="598" t="s">
        <v>175</v>
      </c>
      <c r="D81" s="599">
        <v>2</v>
      </c>
      <c r="E81" s="631"/>
      <c r="F81" s="566">
        <f aca="true" t="shared" si="0" ref="F81:F111">D81*E81</f>
        <v>0</v>
      </c>
    </row>
    <row r="82" spans="1:6" s="151" customFormat="1" ht="13.5">
      <c r="A82" s="600"/>
      <c r="B82" s="579"/>
      <c r="C82" s="598"/>
      <c r="D82" s="599"/>
      <c r="E82" s="631"/>
      <c r="F82" s="566"/>
    </row>
    <row r="83" spans="1:6" s="151" customFormat="1" ht="52.5">
      <c r="A83" s="600">
        <v>3</v>
      </c>
      <c r="B83" s="567" t="s">
        <v>522</v>
      </c>
      <c r="C83" s="598" t="s">
        <v>523</v>
      </c>
      <c r="D83" s="599"/>
      <c r="E83" s="631"/>
      <c r="F83" s="566">
        <f>E83</f>
        <v>0</v>
      </c>
    </row>
    <row r="84" spans="1:6" s="151" customFormat="1" ht="13.5">
      <c r="A84" s="600"/>
      <c r="B84" s="579"/>
      <c r="C84" s="598"/>
      <c r="D84" s="599"/>
      <c r="E84" s="631"/>
      <c r="F84" s="566"/>
    </row>
    <row r="85" spans="1:6" s="151" customFormat="1" ht="39">
      <c r="A85" s="600">
        <v>4</v>
      </c>
      <c r="B85" s="567" t="s">
        <v>524</v>
      </c>
      <c r="C85" s="598" t="s">
        <v>525</v>
      </c>
      <c r="D85" s="599">
        <v>7.6</v>
      </c>
      <c r="E85" s="631"/>
      <c r="F85" s="566">
        <f t="shared" si="0"/>
        <v>0</v>
      </c>
    </row>
    <row r="86" spans="1:6" s="151" customFormat="1" ht="13.5">
      <c r="A86" s="600"/>
      <c r="B86" s="579"/>
      <c r="C86" s="598"/>
      <c r="D86" s="599"/>
      <c r="E86" s="631"/>
      <c r="F86" s="566"/>
    </row>
    <row r="87" spans="1:6" s="151" customFormat="1" ht="39">
      <c r="A87" s="600">
        <v>5</v>
      </c>
      <c r="B87" s="567" t="s">
        <v>526</v>
      </c>
      <c r="C87" s="598" t="s">
        <v>525</v>
      </c>
      <c r="D87" s="599">
        <v>6.1</v>
      </c>
      <c r="E87" s="631"/>
      <c r="F87" s="566">
        <f t="shared" si="0"/>
        <v>0</v>
      </c>
    </row>
    <row r="88" spans="1:6" s="151" customFormat="1" ht="13.5">
      <c r="A88" s="600"/>
      <c r="B88" s="579"/>
      <c r="C88" s="598"/>
      <c r="D88" s="599"/>
      <c r="E88" s="631"/>
      <c r="F88" s="566"/>
    </row>
    <row r="89" spans="1:6" s="151" customFormat="1" ht="13.5">
      <c r="A89" s="600">
        <v>6</v>
      </c>
      <c r="B89" s="579" t="s">
        <v>527</v>
      </c>
      <c r="C89" s="598" t="s">
        <v>525</v>
      </c>
      <c r="D89" s="599">
        <v>6.1</v>
      </c>
      <c r="E89" s="631"/>
      <c r="F89" s="566">
        <f t="shared" si="0"/>
        <v>0</v>
      </c>
    </row>
    <row r="90" spans="1:6" s="151" customFormat="1" ht="13.5">
      <c r="A90" s="600"/>
      <c r="B90" s="579"/>
      <c r="C90" s="598"/>
      <c r="D90" s="599"/>
      <c r="E90" s="631"/>
      <c r="F90" s="566"/>
    </row>
    <row r="91" spans="1:6" s="151" customFormat="1" ht="16.5" customHeight="1">
      <c r="A91" s="600">
        <v>7</v>
      </c>
      <c r="B91" s="567" t="s">
        <v>528</v>
      </c>
      <c r="C91" s="598" t="s">
        <v>525</v>
      </c>
      <c r="D91" s="599">
        <v>1.5</v>
      </c>
      <c r="E91" s="631"/>
      <c r="F91" s="566">
        <f t="shared" si="0"/>
        <v>0</v>
      </c>
    </row>
    <row r="92" spans="1:6" s="151" customFormat="1" ht="13.5">
      <c r="A92" s="600"/>
      <c r="B92" s="579"/>
      <c r="C92" s="598"/>
      <c r="D92" s="599"/>
      <c r="E92" s="631"/>
      <c r="F92" s="566"/>
    </row>
    <row r="93" spans="1:6" s="151" customFormat="1" ht="13.5">
      <c r="A93" s="600">
        <v>8</v>
      </c>
      <c r="B93" s="567" t="s">
        <v>529</v>
      </c>
      <c r="C93" s="598" t="s">
        <v>530</v>
      </c>
      <c r="D93" s="599">
        <v>19</v>
      </c>
      <c r="E93" s="631"/>
      <c r="F93" s="566">
        <f t="shared" si="0"/>
        <v>0</v>
      </c>
    </row>
    <row r="94" spans="1:6" s="151" customFormat="1" ht="13.5">
      <c r="A94" s="600"/>
      <c r="B94" s="579"/>
      <c r="C94" s="598"/>
      <c r="D94" s="599"/>
      <c r="E94" s="631"/>
      <c r="F94" s="566"/>
    </row>
    <row r="95" spans="1:6" s="151" customFormat="1" ht="39">
      <c r="A95" s="600">
        <v>9</v>
      </c>
      <c r="B95" s="567" t="s">
        <v>531</v>
      </c>
      <c r="C95" s="598" t="s">
        <v>512</v>
      </c>
      <c r="D95" s="599">
        <v>3.9</v>
      </c>
      <c r="E95" s="631"/>
      <c r="F95" s="566">
        <f t="shared" si="0"/>
        <v>0</v>
      </c>
    </row>
    <row r="96" spans="1:6" s="151" customFormat="1" ht="13.5">
      <c r="A96" s="600"/>
      <c r="B96" s="579"/>
      <c r="C96" s="598"/>
      <c r="D96" s="599"/>
      <c r="E96" s="631"/>
      <c r="F96" s="566"/>
    </row>
    <row r="97" spans="1:6" s="151" customFormat="1" ht="40.5" customHeight="1">
      <c r="A97" s="600">
        <v>10</v>
      </c>
      <c r="B97" s="567" t="s">
        <v>494</v>
      </c>
      <c r="C97" s="598" t="s">
        <v>30</v>
      </c>
      <c r="D97" s="599">
        <v>1</v>
      </c>
      <c r="E97" s="631"/>
      <c r="F97" s="566">
        <f t="shared" si="0"/>
        <v>0</v>
      </c>
    </row>
    <row r="98" spans="1:6" s="151" customFormat="1" ht="13.5">
      <c r="A98" s="600"/>
      <c r="B98" s="579"/>
      <c r="C98" s="598"/>
      <c r="D98" s="599"/>
      <c r="E98" s="631"/>
      <c r="F98" s="566"/>
    </row>
    <row r="99" spans="1:6" s="151" customFormat="1" ht="26.25">
      <c r="A99" s="600">
        <v>11</v>
      </c>
      <c r="B99" s="579" t="s">
        <v>532</v>
      </c>
      <c r="C99" s="598" t="s">
        <v>175</v>
      </c>
      <c r="D99" s="599">
        <v>1</v>
      </c>
      <c r="E99" s="631"/>
      <c r="F99" s="566">
        <f t="shared" si="0"/>
        <v>0</v>
      </c>
    </row>
    <row r="100" spans="1:6" s="151" customFormat="1" ht="13.5">
      <c r="A100" s="600"/>
      <c r="B100" s="579"/>
      <c r="C100" s="598"/>
      <c r="D100" s="599"/>
      <c r="E100" s="631"/>
      <c r="F100" s="566"/>
    </row>
    <row r="101" spans="1:6" s="151" customFormat="1" ht="39">
      <c r="A101" s="600">
        <v>12</v>
      </c>
      <c r="B101" s="579" t="s">
        <v>533</v>
      </c>
      <c r="C101" s="598" t="s">
        <v>175</v>
      </c>
      <c r="D101" s="599">
        <v>1</v>
      </c>
      <c r="E101" s="631"/>
      <c r="F101" s="566">
        <f t="shared" si="0"/>
        <v>0</v>
      </c>
    </row>
    <row r="102" spans="1:6" s="151" customFormat="1" ht="13.5">
      <c r="A102" s="600"/>
      <c r="B102" s="579"/>
      <c r="C102" s="598"/>
      <c r="D102" s="599"/>
      <c r="E102" s="631"/>
      <c r="F102" s="566"/>
    </row>
    <row r="103" spans="1:6" s="151" customFormat="1" ht="13.5">
      <c r="A103" s="600">
        <v>13</v>
      </c>
      <c r="B103" s="567" t="s">
        <v>534</v>
      </c>
      <c r="C103" s="598" t="s">
        <v>512</v>
      </c>
      <c r="D103" s="599">
        <v>3.9</v>
      </c>
      <c r="E103" s="631"/>
      <c r="F103" s="566">
        <f t="shared" si="0"/>
        <v>0</v>
      </c>
    </row>
    <row r="104" spans="1:6" s="151" customFormat="1" ht="13.5">
      <c r="A104" s="600"/>
      <c r="B104" s="579"/>
      <c r="C104" s="598"/>
      <c r="D104" s="599"/>
      <c r="E104" s="631"/>
      <c r="F104" s="566"/>
    </row>
    <row r="105" spans="1:6" s="151" customFormat="1" ht="26.25">
      <c r="A105" s="600">
        <v>14</v>
      </c>
      <c r="B105" s="567" t="s">
        <v>535</v>
      </c>
      <c r="C105" s="598" t="s">
        <v>512</v>
      </c>
      <c r="D105" s="599">
        <v>3.9</v>
      </c>
      <c r="E105" s="631"/>
      <c r="F105" s="566">
        <f t="shared" si="0"/>
        <v>0</v>
      </c>
    </row>
    <row r="106" spans="1:6" s="151" customFormat="1" ht="13.5">
      <c r="A106" s="600"/>
      <c r="B106" s="579"/>
      <c r="C106" s="598"/>
      <c r="D106" s="599"/>
      <c r="E106" s="631"/>
      <c r="F106" s="566"/>
    </row>
    <row r="107" spans="1:6" s="151" customFormat="1" ht="26.25">
      <c r="A107" s="600">
        <v>15</v>
      </c>
      <c r="B107" s="567" t="s">
        <v>536</v>
      </c>
      <c r="C107" s="598" t="s">
        <v>530</v>
      </c>
      <c r="D107" s="599">
        <v>10</v>
      </c>
      <c r="E107" s="631"/>
      <c r="F107" s="566">
        <f t="shared" si="0"/>
        <v>0</v>
      </c>
    </row>
    <row r="108" spans="1:6" s="151" customFormat="1" ht="13.5">
      <c r="A108" s="600"/>
      <c r="B108" s="579"/>
      <c r="C108" s="598"/>
      <c r="D108" s="599"/>
      <c r="E108" s="631"/>
      <c r="F108" s="566"/>
    </row>
    <row r="109" spans="1:6" s="151" customFormat="1" ht="26.25">
      <c r="A109" s="600">
        <v>16</v>
      </c>
      <c r="B109" s="792" t="s">
        <v>1030</v>
      </c>
      <c r="C109" s="598" t="s">
        <v>175</v>
      </c>
      <c r="D109" s="599">
        <v>3</v>
      </c>
      <c r="E109" s="631"/>
      <c r="F109" s="566">
        <f t="shared" si="0"/>
        <v>0</v>
      </c>
    </row>
    <row r="110" spans="1:6" s="151" customFormat="1" ht="13.5">
      <c r="A110" s="600"/>
      <c r="B110" s="792"/>
      <c r="C110" s="598"/>
      <c r="D110" s="599"/>
      <c r="E110" s="631"/>
      <c r="F110" s="566"/>
    </row>
    <row r="111" spans="1:6" s="151" customFormat="1" ht="13.5">
      <c r="A111" s="600">
        <v>17</v>
      </c>
      <c r="B111" s="579" t="s">
        <v>1027</v>
      </c>
      <c r="C111" s="598" t="s">
        <v>177</v>
      </c>
      <c r="D111" s="599">
        <v>15</v>
      </c>
      <c r="E111" s="631"/>
      <c r="F111" s="566">
        <f t="shared" si="0"/>
        <v>0</v>
      </c>
    </row>
    <row r="112" spans="1:6" s="157" customFormat="1" ht="14.25" thickBot="1">
      <c r="A112" s="601"/>
      <c r="B112" s="602"/>
      <c r="C112" s="603"/>
      <c r="D112" s="604"/>
      <c r="E112" s="634"/>
      <c r="F112" s="605"/>
    </row>
    <row r="113" spans="1:6" s="151" customFormat="1" ht="12.75">
      <c r="A113" s="578"/>
      <c r="B113" s="606" t="s">
        <v>537</v>
      </c>
      <c r="C113" s="565"/>
      <c r="D113" s="596"/>
      <c r="E113" s="566"/>
      <c r="F113" s="566">
        <f>SUM(F79:F111)</f>
        <v>0</v>
      </c>
    </row>
    <row r="114" spans="1:6" s="151" customFormat="1" ht="12.75">
      <c r="A114" s="578"/>
      <c r="B114" s="606"/>
      <c r="C114" s="565"/>
      <c r="D114" s="596"/>
      <c r="E114" s="566"/>
      <c r="F114" s="566"/>
    </row>
    <row r="115" spans="1:6" s="151" customFormat="1" ht="12.75">
      <c r="A115" s="578"/>
      <c r="B115" s="606"/>
      <c r="C115" s="565"/>
      <c r="D115" s="596"/>
      <c r="E115" s="566"/>
      <c r="F115" s="566"/>
    </row>
    <row r="116" spans="1:6" s="151" customFormat="1" ht="12.75">
      <c r="A116" s="578"/>
      <c r="B116" s="607"/>
      <c r="C116" s="565"/>
      <c r="D116" s="596"/>
      <c r="E116" s="566"/>
      <c r="F116" s="566"/>
    </row>
    <row r="117" spans="1:6" s="158" customFormat="1" ht="12.75">
      <c r="A117" s="608"/>
      <c r="B117" s="609" t="s">
        <v>358</v>
      </c>
      <c r="C117" s="598"/>
      <c r="D117" s="599"/>
      <c r="E117" s="610"/>
      <c r="F117" s="610"/>
    </row>
    <row r="118" spans="1:6" s="158" customFormat="1" ht="12.75">
      <c r="A118" s="608"/>
      <c r="B118" s="611"/>
      <c r="C118" s="598"/>
      <c r="D118" s="599"/>
      <c r="E118" s="610"/>
      <c r="F118" s="610"/>
    </row>
    <row r="119" spans="1:6" s="159" customFormat="1" ht="13.5">
      <c r="A119" s="612" t="s">
        <v>6</v>
      </c>
      <c r="B119" s="842" t="s">
        <v>506</v>
      </c>
      <c r="C119" s="843"/>
      <c r="D119" s="843"/>
      <c r="E119" s="614"/>
      <c r="F119" s="615">
        <f>F75</f>
        <v>0</v>
      </c>
    </row>
    <row r="120" spans="1:6" s="159" customFormat="1" ht="13.5">
      <c r="A120" s="616" t="s">
        <v>8</v>
      </c>
      <c r="B120" s="613" t="s">
        <v>519</v>
      </c>
      <c r="C120" s="598"/>
      <c r="D120" s="599"/>
      <c r="E120" s="614"/>
      <c r="F120" s="615">
        <f>F113</f>
        <v>0</v>
      </c>
    </row>
    <row r="121" spans="1:6" s="159" customFormat="1" ht="13.5">
      <c r="A121" s="617"/>
      <c r="B121" s="618" t="s">
        <v>538</v>
      </c>
      <c r="C121" s="619"/>
      <c r="D121" s="620"/>
      <c r="E121" s="621"/>
      <c r="F121" s="622">
        <f>SUM(F119:F120)*0.1</f>
        <v>0</v>
      </c>
    </row>
    <row r="122" spans="1:6" s="159" customFormat="1" ht="13.5">
      <c r="A122" s="617"/>
      <c r="B122" s="623"/>
      <c r="C122" s="624"/>
      <c r="D122" s="625"/>
      <c r="E122" s="614"/>
      <c r="F122" s="615"/>
    </row>
    <row r="123" spans="1:6" s="159" customFormat="1" ht="13.5">
      <c r="A123" s="617"/>
      <c r="B123" s="623" t="s">
        <v>151</v>
      </c>
      <c r="C123" s="624"/>
      <c r="D123" s="625"/>
      <c r="E123" s="614"/>
      <c r="F123" s="615">
        <f>SUM(F119:F122)</f>
        <v>0</v>
      </c>
    </row>
    <row r="124" spans="1:6" s="159" customFormat="1" ht="13.5">
      <c r="A124" s="617"/>
      <c r="B124" s="626" t="s">
        <v>152</v>
      </c>
      <c r="C124" s="619"/>
      <c r="D124" s="620"/>
      <c r="E124" s="621"/>
      <c r="F124" s="622">
        <f>F123*0.22</f>
        <v>0</v>
      </c>
    </row>
    <row r="125" spans="1:6" s="159" customFormat="1" ht="13.5">
      <c r="A125" s="617"/>
      <c r="B125" s="623"/>
      <c r="C125" s="624"/>
      <c r="D125" s="625"/>
      <c r="E125" s="614"/>
      <c r="F125" s="615"/>
    </row>
    <row r="126" spans="1:6" s="159" customFormat="1" ht="13.5">
      <c r="A126" s="617"/>
      <c r="B126" s="552" t="s">
        <v>539</v>
      </c>
      <c r="C126" s="624"/>
      <c r="D126" s="625"/>
      <c r="E126" s="614"/>
      <c r="F126" s="627">
        <f>F123+F124</f>
        <v>0</v>
      </c>
    </row>
    <row r="127" ht="13.5">
      <c r="D127" s="629"/>
    </row>
    <row r="128" ht="13.5">
      <c r="D128" s="629"/>
    </row>
    <row r="129" ht="13.5">
      <c r="D129" s="629"/>
    </row>
    <row r="130" ht="13.5">
      <c r="D130" s="629"/>
    </row>
    <row r="131" ht="13.5">
      <c r="D131" s="629"/>
    </row>
    <row r="132" ht="13.5">
      <c r="D132" s="629"/>
    </row>
    <row r="133" ht="13.5">
      <c r="D133" s="629"/>
    </row>
    <row r="134" ht="13.5">
      <c r="D134" s="629"/>
    </row>
    <row r="135" ht="13.5">
      <c r="D135" s="629"/>
    </row>
    <row r="136" ht="13.5">
      <c r="D136" s="629"/>
    </row>
    <row r="137" ht="13.5">
      <c r="D137" s="629"/>
    </row>
    <row r="138" ht="13.5">
      <c r="D138" s="629"/>
    </row>
    <row r="139" ht="13.5">
      <c r="D139" s="629"/>
    </row>
    <row r="140" ht="13.5">
      <c r="D140" s="629"/>
    </row>
    <row r="141" ht="13.5">
      <c r="D141" s="629"/>
    </row>
    <row r="142" ht="13.5">
      <c r="D142" s="629"/>
    </row>
    <row r="143" ht="13.5">
      <c r="D143" s="629"/>
    </row>
    <row r="144" ht="13.5">
      <c r="D144" s="629"/>
    </row>
    <row r="145" ht="13.5">
      <c r="D145" s="629"/>
    </row>
    <row r="146" ht="13.5">
      <c r="D146" s="629"/>
    </row>
    <row r="147" ht="13.5">
      <c r="D147" s="629"/>
    </row>
    <row r="148" ht="13.5">
      <c r="D148" s="629"/>
    </row>
    <row r="149" ht="13.5">
      <c r="D149" s="629"/>
    </row>
    <row r="150" ht="13.5">
      <c r="D150" s="629"/>
    </row>
    <row r="151" ht="13.5">
      <c r="D151" s="629"/>
    </row>
    <row r="152" ht="13.5">
      <c r="D152" s="629"/>
    </row>
    <row r="153" ht="13.5">
      <c r="D153" s="629"/>
    </row>
    <row r="154" ht="13.5">
      <c r="D154" s="629"/>
    </row>
    <row r="155" ht="13.5">
      <c r="D155" s="629"/>
    </row>
    <row r="156" ht="13.5">
      <c r="D156" s="629"/>
    </row>
    <row r="157" ht="13.5">
      <c r="D157" s="629"/>
    </row>
    <row r="158" ht="13.5">
      <c r="D158" s="629"/>
    </row>
    <row r="159" ht="13.5">
      <c r="D159" s="629"/>
    </row>
    <row r="160" ht="13.5">
      <c r="D160" s="629"/>
    </row>
    <row r="161" ht="13.5">
      <c r="D161" s="629"/>
    </row>
    <row r="162" ht="13.5">
      <c r="D162" s="629"/>
    </row>
    <row r="163" ht="13.5">
      <c r="D163" s="629"/>
    </row>
    <row r="164" ht="13.5">
      <c r="D164" s="629"/>
    </row>
    <row r="165" ht="13.5">
      <c r="D165" s="629"/>
    </row>
    <row r="166" ht="13.5">
      <c r="D166" s="629"/>
    </row>
    <row r="167" ht="13.5">
      <c r="D167" s="629"/>
    </row>
    <row r="168" ht="13.5">
      <c r="D168" s="629"/>
    </row>
    <row r="169" ht="13.5">
      <c r="D169" s="629"/>
    </row>
    <row r="170" ht="13.5">
      <c r="D170" s="629"/>
    </row>
    <row r="171" ht="13.5">
      <c r="D171" s="629"/>
    </row>
    <row r="172" ht="13.5">
      <c r="D172" s="629"/>
    </row>
    <row r="173" ht="13.5">
      <c r="D173" s="629"/>
    </row>
    <row r="174" ht="13.5">
      <c r="D174" s="629"/>
    </row>
    <row r="175" ht="13.5">
      <c r="D175" s="629"/>
    </row>
    <row r="176" ht="13.5">
      <c r="D176" s="629"/>
    </row>
    <row r="177" ht="13.5">
      <c r="D177" s="629"/>
    </row>
    <row r="178" ht="13.5">
      <c r="D178" s="629"/>
    </row>
    <row r="179" ht="13.5">
      <c r="D179" s="629"/>
    </row>
    <row r="180" ht="13.5">
      <c r="D180" s="629"/>
    </row>
    <row r="181" ht="13.5">
      <c r="D181" s="629"/>
    </row>
    <row r="182" ht="13.5">
      <c r="D182" s="629"/>
    </row>
    <row r="183" ht="13.5">
      <c r="D183" s="629"/>
    </row>
    <row r="184" ht="13.5">
      <c r="D184" s="629"/>
    </row>
    <row r="185" ht="13.5">
      <c r="D185" s="629"/>
    </row>
    <row r="186" ht="13.5">
      <c r="D186" s="629"/>
    </row>
    <row r="187" ht="13.5">
      <c r="D187" s="629"/>
    </row>
    <row r="188" ht="13.5">
      <c r="D188" s="629"/>
    </row>
    <row r="189" ht="13.5">
      <c r="D189" s="629"/>
    </row>
    <row r="190" ht="13.5">
      <c r="D190" s="629"/>
    </row>
    <row r="191" ht="13.5">
      <c r="D191" s="629"/>
    </row>
    <row r="192" ht="13.5">
      <c r="D192" s="629"/>
    </row>
    <row r="193" ht="13.5">
      <c r="D193" s="629"/>
    </row>
    <row r="194" ht="13.5">
      <c r="D194" s="629"/>
    </row>
    <row r="195" ht="13.5">
      <c r="D195" s="629"/>
    </row>
    <row r="196" ht="13.5">
      <c r="D196" s="629"/>
    </row>
    <row r="197" ht="13.5">
      <c r="D197" s="629"/>
    </row>
    <row r="198" ht="13.5">
      <c r="D198" s="629"/>
    </row>
    <row r="199" ht="13.5">
      <c r="D199" s="629"/>
    </row>
    <row r="200" ht="13.5">
      <c r="D200" s="629"/>
    </row>
    <row r="201" ht="13.5">
      <c r="D201" s="629"/>
    </row>
    <row r="202" ht="13.5">
      <c r="D202" s="629"/>
    </row>
    <row r="203" ht="13.5">
      <c r="D203" s="629"/>
    </row>
    <row r="204" ht="13.5">
      <c r="D204" s="629"/>
    </row>
    <row r="205" ht="13.5">
      <c r="D205" s="629"/>
    </row>
    <row r="206" ht="13.5">
      <c r="D206" s="629"/>
    </row>
    <row r="207" ht="13.5">
      <c r="D207" s="629"/>
    </row>
    <row r="208" ht="13.5">
      <c r="D208" s="629"/>
    </row>
    <row r="209" ht="13.5">
      <c r="D209" s="629"/>
    </row>
    <row r="210" ht="13.5">
      <c r="D210" s="629"/>
    </row>
    <row r="211" ht="13.5">
      <c r="D211" s="629"/>
    </row>
    <row r="212" ht="13.5">
      <c r="D212" s="629"/>
    </row>
    <row r="213" ht="13.5">
      <c r="D213" s="629"/>
    </row>
    <row r="214" ht="13.5">
      <c r="D214" s="629"/>
    </row>
    <row r="215" ht="13.5">
      <c r="D215" s="629"/>
    </row>
    <row r="216" ht="13.5">
      <c r="D216" s="629"/>
    </row>
    <row r="217" ht="13.5">
      <c r="D217" s="629"/>
    </row>
    <row r="218" ht="13.5">
      <c r="D218" s="629"/>
    </row>
    <row r="219" ht="13.5">
      <c r="D219" s="629"/>
    </row>
    <row r="220" ht="13.5">
      <c r="D220" s="629"/>
    </row>
    <row r="221" ht="13.5">
      <c r="D221" s="629"/>
    </row>
    <row r="222" ht="13.5">
      <c r="D222" s="629"/>
    </row>
    <row r="223" ht="13.5">
      <c r="D223" s="629"/>
    </row>
    <row r="224" ht="13.5">
      <c r="D224" s="629"/>
    </row>
    <row r="225" ht="13.5">
      <c r="D225" s="629"/>
    </row>
    <row r="226" ht="13.5">
      <c r="D226" s="629"/>
    </row>
    <row r="227" ht="13.5">
      <c r="D227" s="629"/>
    </row>
    <row r="228" ht="13.5">
      <c r="D228" s="629"/>
    </row>
    <row r="229" ht="13.5">
      <c r="D229" s="629"/>
    </row>
    <row r="230" ht="13.5">
      <c r="D230" s="629"/>
    </row>
    <row r="231" ht="13.5">
      <c r="D231" s="629"/>
    </row>
    <row r="232" ht="13.5">
      <c r="D232" s="629"/>
    </row>
    <row r="233" ht="13.5">
      <c r="D233" s="629"/>
    </row>
    <row r="234" ht="13.5">
      <c r="D234" s="629"/>
    </row>
    <row r="235" ht="13.5">
      <c r="D235" s="629"/>
    </row>
  </sheetData>
  <sheetProtection password="C019" sheet="1" selectLockedCells="1"/>
  <mergeCells count="26">
    <mergeCell ref="B3:D3"/>
    <mergeCell ref="B5:F5"/>
    <mergeCell ref="B7:F7"/>
    <mergeCell ref="B9:F9"/>
    <mergeCell ref="B11:F11"/>
    <mergeCell ref="B13:F13"/>
    <mergeCell ref="B15:F15"/>
    <mergeCell ref="B17:F17"/>
    <mergeCell ref="B19:F19"/>
    <mergeCell ref="B21:F21"/>
    <mergeCell ref="B23:F23"/>
    <mergeCell ref="B25:F25"/>
    <mergeCell ref="B27:F27"/>
    <mergeCell ref="B29:F29"/>
    <mergeCell ref="B31:F31"/>
    <mergeCell ref="B33:F33"/>
    <mergeCell ref="B35:F35"/>
    <mergeCell ref="B38:F38"/>
    <mergeCell ref="B63:D63"/>
    <mergeCell ref="B119:D119"/>
    <mergeCell ref="B40:F40"/>
    <mergeCell ref="B42:F42"/>
    <mergeCell ref="B48:F48"/>
    <mergeCell ref="B50:F50"/>
    <mergeCell ref="B52:F52"/>
    <mergeCell ref="B54:F54"/>
  </mergeCells>
  <printOptions/>
  <pageMargins left="0.7" right="0.7" top="0.75" bottom="0.75" header="0.3" footer="0.3"/>
  <pageSetup horizontalDpi="600" verticalDpi="600" orientation="portrait" paperSize="9" r:id="rId1"/>
  <headerFooter>
    <oddHeader>&amp;CLjubljana za zeleno mobilnost – Ureditev brežin Grubarjevega kanala s postavitvijo pristanov</oddHeader>
    <oddFooter>&amp;C»POPISOV NI DOVOLJENO VSEBINSKO SPREMINJATI ALI NA KAKRŠEN KOLI DRUG NAČIN POSEGATI V NJIH.«</oddFooter>
  </headerFooter>
</worksheet>
</file>

<file path=xl/worksheets/sheet5.xml><?xml version="1.0" encoding="utf-8"?>
<worksheet xmlns="http://schemas.openxmlformats.org/spreadsheetml/2006/main" xmlns:r="http://schemas.openxmlformats.org/officeDocument/2006/relationships">
  <sheetPr>
    <tabColor rgb="FF00B0F0"/>
  </sheetPr>
  <dimension ref="A1:L145"/>
  <sheetViews>
    <sheetView view="pageLayout" workbookViewId="0" topLeftCell="A115">
      <selection activeCell="E124" sqref="E124"/>
    </sheetView>
  </sheetViews>
  <sheetFormatPr defaultColWidth="9.140625" defaultRowHeight="15"/>
  <cols>
    <col min="1" max="1" width="4.421875" style="635" customWidth="1"/>
    <col min="2" max="2" width="45.28125" style="639" customWidth="1"/>
    <col min="3" max="3" width="6.00390625" style="637" customWidth="1"/>
    <col min="4" max="4" width="7.57421875" style="638" customWidth="1"/>
    <col min="5" max="5" width="11.57421875" style="726" bestFit="1" customWidth="1"/>
    <col min="6" max="6" width="11.57421875" style="638" customWidth="1"/>
    <col min="7" max="16384" width="9.140625" style="160" customWidth="1"/>
  </cols>
  <sheetData>
    <row r="1" ht="13.5" customHeight="1" hidden="1">
      <c r="B1" s="636" t="s">
        <v>1022</v>
      </c>
    </row>
    <row r="2" ht="13.5" customHeight="1" hidden="1"/>
    <row r="3" spans="1:10" s="152" customFormat="1" ht="19.5" customHeight="1" thickBot="1">
      <c r="A3" s="557" t="s">
        <v>476</v>
      </c>
      <c r="B3" s="558" t="s">
        <v>540</v>
      </c>
      <c r="C3" s="640" t="s">
        <v>19</v>
      </c>
      <c r="D3" s="561" t="s">
        <v>20</v>
      </c>
      <c r="E3" s="727" t="s">
        <v>508</v>
      </c>
      <c r="F3" s="641" t="s">
        <v>509</v>
      </c>
      <c r="G3" s="164"/>
      <c r="H3" s="165"/>
      <c r="I3" s="165"/>
      <c r="J3" s="165"/>
    </row>
    <row r="4" spans="1:10" s="150" customFormat="1" ht="15" customHeight="1">
      <c r="A4" s="642"/>
      <c r="B4" s="643"/>
      <c r="C4" s="644"/>
      <c r="D4" s="645"/>
      <c r="E4" s="728"/>
      <c r="F4" s="646"/>
      <c r="G4" s="166"/>
      <c r="H4" s="167"/>
      <c r="I4" s="167"/>
      <c r="J4" s="167"/>
    </row>
    <row r="5" spans="1:6" s="151" customFormat="1" ht="13.5">
      <c r="A5" s="647"/>
      <c r="B5" s="643"/>
      <c r="C5" s="648"/>
      <c r="D5" s="648"/>
      <c r="E5" s="729"/>
      <c r="F5" s="649"/>
    </row>
    <row r="6" spans="1:6" s="151" customFormat="1" ht="13.5">
      <c r="A6" s="650" t="s">
        <v>541</v>
      </c>
      <c r="B6" s="651" t="s">
        <v>542</v>
      </c>
      <c r="C6" s="647"/>
      <c r="D6" s="647"/>
      <c r="E6" s="729"/>
      <c r="F6" s="647"/>
    </row>
    <row r="7" spans="1:6" s="151" customFormat="1" ht="12.75">
      <c r="A7" s="652"/>
      <c r="B7" s="653"/>
      <c r="C7" s="647"/>
      <c r="D7" s="647"/>
      <c r="E7" s="729"/>
      <c r="F7" s="647"/>
    </row>
    <row r="8" spans="1:6" s="151" customFormat="1" ht="75.75" customHeight="1">
      <c r="A8" s="654">
        <v>1</v>
      </c>
      <c r="B8" s="655" t="s">
        <v>543</v>
      </c>
      <c r="C8" s="648" t="s">
        <v>512</v>
      </c>
      <c r="D8" s="656">
        <v>95.8</v>
      </c>
      <c r="E8" s="730"/>
      <c r="F8" s="649">
        <f>D8*E8</f>
        <v>0</v>
      </c>
    </row>
    <row r="9" spans="1:6" s="151" customFormat="1" ht="13.5">
      <c r="A9" s="657"/>
      <c r="B9" s="658"/>
      <c r="C9" s="648"/>
      <c r="D9" s="656"/>
      <c r="E9" s="729"/>
      <c r="F9" s="649"/>
    </row>
    <row r="10" spans="1:6" s="151" customFormat="1" ht="39">
      <c r="A10" s="654">
        <f>COUNT($A$7:A9)+1</f>
        <v>2</v>
      </c>
      <c r="B10" s="655" t="s">
        <v>544</v>
      </c>
      <c r="C10" s="648" t="s">
        <v>30</v>
      </c>
      <c r="D10" s="659">
        <v>15</v>
      </c>
      <c r="E10" s="730"/>
      <c r="F10" s="649">
        <f>D10*E10</f>
        <v>0</v>
      </c>
    </row>
    <row r="11" spans="1:6" s="151" customFormat="1" ht="13.5">
      <c r="A11" s="657"/>
      <c r="B11" s="655"/>
      <c r="C11" s="648"/>
      <c r="D11" s="656"/>
      <c r="E11" s="729"/>
      <c r="F11" s="649"/>
    </row>
    <row r="12" spans="1:7" s="154" customFormat="1" ht="51.75" customHeight="1">
      <c r="A12" s="654">
        <f>COUNT($A$7:A11)+1</f>
        <v>3</v>
      </c>
      <c r="B12" s="655" t="s">
        <v>483</v>
      </c>
      <c r="C12" s="648" t="s">
        <v>523</v>
      </c>
      <c r="D12" s="656">
        <v>1</v>
      </c>
      <c r="E12" s="729"/>
      <c r="F12" s="649">
        <f>D12*E12</f>
        <v>0</v>
      </c>
      <c r="G12" s="168"/>
    </row>
    <row r="13" spans="1:7" s="154" customFormat="1" ht="13.5">
      <c r="A13" s="654"/>
      <c r="B13" s="655"/>
      <c r="C13" s="648"/>
      <c r="D13" s="656"/>
      <c r="E13" s="731"/>
      <c r="F13" s="660"/>
      <c r="G13" s="168"/>
    </row>
    <row r="14" spans="1:7" s="154" customFormat="1" ht="60" customHeight="1">
      <c r="A14" s="654">
        <v>4</v>
      </c>
      <c r="B14" s="655" t="s">
        <v>545</v>
      </c>
      <c r="C14" s="661" t="s">
        <v>546</v>
      </c>
      <c r="D14" s="656">
        <v>186.8</v>
      </c>
      <c r="E14" s="731"/>
      <c r="F14" s="649">
        <f>D14*E14</f>
        <v>0</v>
      </c>
      <c r="G14" s="168"/>
    </row>
    <row r="15" spans="1:7" s="154" customFormat="1" ht="13.5">
      <c r="A15" s="657"/>
      <c r="B15" s="655"/>
      <c r="C15" s="648"/>
      <c r="D15" s="656"/>
      <c r="E15" s="731"/>
      <c r="F15" s="660"/>
      <c r="G15" s="168"/>
    </row>
    <row r="16" spans="1:7" s="154" customFormat="1" ht="35.25" customHeight="1">
      <c r="A16" s="654">
        <f>COUNT($A$7:A15)+1</f>
        <v>5</v>
      </c>
      <c r="B16" s="655" t="s">
        <v>489</v>
      </c>
      <c r="C16" s="661" t="s">
        <v>547</v>
      </c>
      <c r="D16" s="656">
        <v>47.9</v>
      </c>
      <c r="E16" s="731"/>
      <c r="F16" s="649">
        <f>D16*E16</f>
        <v>0</v>
      </c>
      <c r="G16" s="168"/>
    </row>
    <row r="17" spans="1:7" s="154" customFormat="1" ht="13.5">
      <c r="A17" s="657"/>
      <c r="B17" s="655"/>
      <c r="C17" s="648"/>
      <c r="D17" s="656"/>
      <c r="E17" s="731"/>
      <c r="F17" s="660"/>
      <c r="G17" s="168"/>
    </row>
    <row r="18" spans="1:7" s="154" customFormat="1" ht="72.75" customHeight="1">
      <c r="A18" s="654">
        <f>COUNT($A$7:A17)+1</f>
        <v>6</v>
      </c>
      <c r="B18" s="662" t="s">
        <v>548</v>
      </c>
      <c r="C18" s="661" t="s">
        <v>546</v>
      </c>
      <c r="D18" s="656">
        <v>4.8</v>
      </c>
      <c r="E18" s="731"/>
      <c r="F18" s="649">
        <f>D18*E18</f>
        <v>0</v>
      </c>
      <c r="G18" s="168"/>
    </row>
    <row r="19" spans="1:7" s="154" customFormat="1" ht="13.5">
      <c r="A19" s="657"/>
      <c r="B19" s="663"/>
      <c r="C19" s="648"/>
      <c r="D19" s="656"/>
      <c r="E19" s="731"/>
      <c r="F19" s="660"/>
      <c r="G19" s="168"/>
    </row>
    <row r="20" spans="1:7" s="154" customFormat="1" ht="132">
      <c r="A20" s="654">
        <f>COUNT($A$7:A19)+1</f>
        <v>7</v>
      </c>
      <c r="B20" s="662" t="s">
        <v>491</v>
      </c>
      <c r="C20" s="661" t="s">
        <v>546</v>
      </c>
      <c r="D20" s="656">
        <v>30.6</v>
      </c>
      <c r="E20" s="731"/>
      <c r="F20" s="649">
        <f>D20*E20</f>
        <v>0</v>
      </c>
      <c r="G20" s="168"/>
    </row>
    <row r="21" spans="1:7" s="154" customFormat="1" ht="13.5">
      <c r="A21" s="657"/>
      <c r="B21" s="664"/>
      <c r="C21" s="648"/>
      <c r="D21" s="656"/>
      <c r="E21" s="731"/>
      <c r="F21" s="660"/>
      <c r="G21" s="168"/>
    </row>
    <row r="22" spans="1:7" s="154" customFormat="1" ht="39.75" customHeight="1">
      <c r="A22" s="654">
        <f>COUNT($A$7:A21)+1</f>
        <v>8</v>
      </c>
      <c r="B22" s="655" t="s">
        <v>549</v>
      </c>
      <c r="C22" s="661" t="s">
        <v>546</v>
      </c>
      <c r="D22" s="656">
        <v>151.4</v>
      </c>
      <c r="E22" s="731"/>
      <c r="F22" s="649">
        <f>D22*E22</f>
        <v>0</v>
      </c>
      <c r="G22" s="168"/>
    </row>
    <row r="23" spans="1:7" s="154" customFormat="1" ht="13.5">
      <c r="A23" s="657"/>
      <c r="B23" s="663"/>
      <c r="C23" s="648"/>
      <c r="D23" s="656"/>
      <c r="E23" s="731"/>
      <c r="F23" s="660"/>
      <c r="G23" s="168"/>
    </row>
    <row r="24" spans="1:7" s="154" customFormat="1" ht="39" hidden="1">
      <c r="A24" s="654">
        <f>COUNT($A$7:A23)+1</f>
        <v>9</v>
      </c>
      <c r="B24" s="655" t="s">
        <v>550</v>
      </c>
      <c r="C24" s="648" t="s">
        <v>512</v>
      </c>
      <c r="D24" s="656">
        <v>95</v>
      </c>
      <c r="E24" s="731"/>
      <c r="F24" s="649">
        <f>D24*E24</f>
        <v>0</v>
      </c>
      <c r="G24" s="168"/>
    </row>
    <row r="25" spans="1:7" s="154" customFormat="1" ht="26.25">
      <c r="A25" s="654">
        <f>COUNT($A$7:A24)+1</f>
        <v>10</v>
      </c>
      <c r="B25" s="655" t="s">
        <v>497</v>
      </c>
      <c r="C25" s="661" t="s">
        <v>546</v>
      </c>
      <c r="D25" s="656">
        <v>35.4</v>
      </c>
      <c r="E25" s="731"/>
      <c r="F25" s="649">
        <f>D25*E25</f>
        <v>0</v>
      </c>
      <c r="G25" s="169"/>
    </row>
    <row r="26" spans="1:7" s="154" customFormat="1" ht="14.25" customHeight="1">
      <c r="A26" s="657"/>
      <c r="B26" s="665"/>
      <c r="C26" s="648"/>
      <c r="D26" s="656"/>
      <c r="E26" s="732"/>
      <c r="F26" s="666"/>
      <c r="G26" s="169"/>
    </row>
    <row r="27" spans="1:7" s="154" customFormat="1" ht="14.25" customHeight="1">
      <c r="A27" s="654">
        <f>COUNT($A$7:A26)+1</f>
        <v>11</v>
      </c>
      <c r="B27" s="655" t="s">
        <v>498</v>
      </c>
      <c r="C27" s="648" t="s">
        <v>177</v>
      </c>
      <c r="D27" s="656">
        <v>1</v>
      </c>
      <c r="E27" s="732"/>
      <c r="F27" s="649">
        <f>D27*E27</f>
        <v>0</v>
      </c>
      <c r="G27" s="169"/>
    </row>
    <row r="28" spans="1:7" s="154" customFormat="1" ht="13.5">
      <c r="A28" s="657"/>
      <c r="B28" s="655"/>
      <c r="C28" s="648"/>
      <c r="D28" s="656"/>
      <c r="E28" s="732"/>
      <c r="F28" s="666"/>
      <c r="G28" s="169"/>
    </row>
    <row r="29" spans="1:7" s="154" customFormat="1" ht="26.25" customHeight="1">
      <c r="A29" s="654">
        <f>COUNT($A$7:A28)+1</f>
        <v>12</v>
      </c>
      <c r="B29" s="655" t="s">
        <v>499</v>
      </c>
      <c r="C29" s="661" t="s">
        <v>547</v>
      </c>
      <c r="D29" s="656">
        <v>150</v>
      </c>
      <c r="E29" s="732"/>
      <c r="F29" s="649">
        <f>D29*E29</f>
        <v>0</v>
      </c>
      <c r="G29" s="169"/>
    </row>
    <row r="30" spans="1:12" s="162" customFormat="1" ht="15" customHeight="1">
      <c r="A30" s="657"/>
      <c r="B30" s="655"/>
      <c r="C30" s="648"/>
      <c r="D30" s="656"/>
      <c r="E30" s="732"/>
      <c r="F30" s="666"/>
      <c r="G30" s="170"/>
      <c r="H30" s="171"/>
      <c r="I30" s="172"/>
      <c r="J30" s="173"/>
      <c r="K30" s="173"/>
      <c r="L30" s="173"/>
    </row>
    <row r="31" spans="1:10" s="176" customFormat="1" ht="30" customHeight="1">
      <c r="A31" s="654">
        <v>13</v>
      </c>
      <c r="B31" s="655" t="s">
        <v>551</v>
      </c>
      <c r="C31" s="648" t="s">
        <v>512</v>
      </c>
      <c r="D31" s="656">
        <v>95.8</v>
      </c>
      <c r="E31" s="732"/>
      <c r="F31" s="649">
        <f>D31*E31</f>
        <v>0</v>
      </c>
      <c r="G31" s="174"/>
      <c r="H31" s="175"/>
      <c r="I31" s="175"/>
      <c r="J31" s="175"/>
    </row>
    <row r="32" spans="1:6" s="151" customFormat="1" ht="14.25" thickBot="1">
      <c r="A32" s="667"/>
      <c r="B32" s="668"/>
      <c r="C32" s="669"/>
      <c r="D32" s="670"/>
      <c r="E32" s="733"/>
      <c r="F32" s="671"/>
    </row>
    <row r="33" spans="1:6" ht="13.5">
      <c r="A33" s="672"/>
      <c r="B33" s="673" t="s">
        <v>552</v>
      </c>
      <c r="C33" s="674"/>
      <c r="D33" s="675"/>
      <c r="E33" s="734"/>
      <c r="F33" s="676">
        <f>SUM(F8:F31)</f>
        <v>0</v>
      </c>
    </row>
    <row r="34" spans="1:10" s="150" customFormat="1" ht="27" customHeight="1">
      <c r="A34" s="677"/>
      <c r="B34" s="678"/>
      <c r="C34" s="674"/>
      <c r="D34" s="675"/>
      <c r="E34" s="734"/>
      <c r="F34" s="679"/>
      <c r="G34" s="166"/>
      <c r="H34" s="167"/>
      <c r="I34" s="167"/>
      <c r="J34" s="167"/>
    </row>
    <row r="35" spans="1:6" s="151" customFormat="1" ht="13.5">
      <c r="A35" s="680"/>
      <c r="B35" s="639"/>
      <c r="C35" s="637"/>
      <c r="D35" s="638"/>
      <c r="E35" s="726"/>
      <c r="F35" s="638"/>
    </row>
    <row r="36" spans="1:6" s="151" customFormat="1" ht="27">
      <c r="A36" s="650" t="s">
        <v>553</v>
      </c>
      <c r="B36" s="651" t="s">
        <v>554</v>
      </c>
      <c r="C36" s="644"/>
      <c r="D36" s="645"/>
      <c r="E36" s="728"/>
      <c r="F36" s="646"/>
    </row>
    <row r="37" spans="1:6" s="151" customFormat="1" ht="12.75">
      <c r="A37" s="652"/>
      <c r="B37" s="653"/>
      <c r="C37" s="648"/>
      <c r="D37" s="648"/>
      <c r="E37" s="729"/>
      <c r="F37" s="649"/>
    </row>
    <row r="38" spans="1:6" s="151" customFormat="1" ht="39">
      <c r="A38" s="654">
        <v>1</v>
      </c>
      <c r="B38" s="655" t="s">
        <v>555</v>
      </c>
      <c r="C38" s="648" t="s">
        <v>512</v>
      </c>
      <c r="D38" s="656">
        <v>6.8</v>
      </c>
      <c r="E38" s="730"/>
      <c r="F38" s="649">
        <f>D38*E38</f>
        <v>0</v>
      </c>
    </row>
    <row r="39" spans="1:6" s="151" customFormat="1" ht="13.5">
      <c r="A39" s="657"/>
      <c r="B39" s="658"/>
      <c r="C39" s="648"/>
      <c r="D39" s="656"/>
      <c r="E39" s="729"/>
      <c r="F39" s="649"/>
    </row>
    <row r="40" spans="1:6" s="151" customFormat="1" ht="39">
      <c r="A40" s="654">
        <f>COUNT($A$7:A39)+1</f>
        <v>15</v>
      </c>
      <c r="B40" s="655" t="s">
        <v>556</v>
      </c>
      <c r="C40" s="648" t="s">
        <v>30</v>
      </c>
      <c r="D40" s="659">
        <v>2</v>
      </c>
      <c r="E40" s="730"/>
      <c r="F40" s="649">
        <f>D40*E40</f>
        <v>0</v>
      </c>
    </row>
    <row r="41" spans="1:6" s="151" customFormat="1" ht="13.5">
      <c r="A41" s="657"/>
      <c r="B41" s="655"/>
      <c r="C41" s="648"/>
      <c r="D41" s="656"/>
      <c r="E41" s="729"/>
      <c r="F41" s="649"/>
    </row>
    <row r="42" spans="1:6" s="151" customFormat="1" ht="59.25" customHeight="1">
      <c r="A42" s="654">
        <f>COUNT($A$7:A41)+1</f>
        <v>16</v>
      </c>
      <c r="B42" s="655" t="s">
        <v>483</v>
      </c>
      <c r="C42" s="648" t="s">
        <v>523</v>
      </c>
      <c r="D42" s="656">
        <v>1</v>
      </c>
      <c r="E42" s="729"/>
      <c r="F42" s="649">
        <f>D42*E42</f>
        <v>0</v>
      </c>
    </row>
    <row r="43" spans="1:6" s="151" customFormat="1" ht="13.5">
      <c r="A43" s="654"/>
      <c r="B43" s="655"/>
      <c r="C43" s="648"/>
      <c r="D43" s="656"/>
      <c r="E43" s="731"/>
      <c r="F43" s="660"/>
    </row>
    <row r="44" spans="1:7" s="154" customFormat="1" ht="26.25" customHeight="1">
      <c r="A44" s="654">
        <v>4</v>
      </c>
      <c r="B44" s="655" t="s">
        <v>557</v>
      </c>
      <c r="C44" s="648"/>
      <c r="D44" s="656"/>
      <c r="E44" s="731"/>
      <c r="F44" s="660"/>
      <c r="G44" s="168"/>
    </row>
    <row r="45" spans="1:7" s="154" customFormat="1" ht="15" customHeight="1">
      <c r="A45" s="654"/>
      <c r="B45" s="655"/>
      <c r="C45" s="648" t="s">
        <v>523</v>
      </c>
      <c r="D45" s="656">
        <v>1</v>
      </c>
      <c r="E45" s="731"/>
      <c r="F45" s="649">
        <f>D45*E45</f>
        <v>0</v>
      </c>
      <c r="G45" s="168"/>
    </row>
    <row r="46" spans="1:7" s="154" customFormat="1" ht="39" customHeight="1">
      <c r="A46" s="654">
        <v>5</v>
      </c>
      <c r="B46" s="655" t="s">
        <v>558</v>
      </c>
      <c r="C46" s="648" t="s">
        <v>512</v>
      </c>
      <c r="D46" s="656">
        <v>10</v>
      </c>
      <c r="E46" s="731"/>
      <c r="F46" s="649">
        <f>D46*E46</f>
        <v>0</v>
      </c>
      <c r="G46" s="168"/>
    </row>
    <row r="47" spans="1:7" s="154" customFormat="1" ht="15" customHeight="1">
      <c r="A47" s="657"/>
      <c r="B47" s="655"/>
      <c r="C47" s="648"/>
      <c r="D47" s="656"/>
      <c r="E47" s="731"/>
      <c r="F47" s="660"/>
      <c r="G47" s="168"/>
    </row>
    <row r="48" spans="1:7" s="154" customFormat="1" ht="51.75" customHeight="1">
      <c r="A48" s="654">
        <f>COUNT($A$7:A47)+1</f>
        <v>19</v>
      </c>
      <c r="B48" s="655" t="s">
        <v>487</v>
      </c>
      <c r="C48" s="661" t="s">
        <v>547</v>
      </c>
      <c r="D48" s="656">
        <v>4</v>
      </c>
      <c r="E48" s="731"/>
      <c r="F48" s="649">
        <f>D48*E48</f>
        <v>0</v>
      </c>
      <c r="G48" s="168"/>
    </row>
    <row r="49" spans="1:7" s="154" customFormat="1" ht="13.5">
      <c r="A49" s="657"/>
      <c r="B49" s="655"/>
      <c r="C49" s="648"/>
      <c r="D49" s="656"/>
      <c r="E49" s="731"/>
      <c r="F49" s="660"/>
      <c r="G49" s="168"/>
    </row>
    <row r="50" spans="1:7" s="154" customFormat="1" ht="54" customHeight="1">
      <c r="A50" s="654">
        <v>7</v>
      </c>
      <c r="B50" s="655" t="s">
        <v>488</v>
      </c>
      <c r="C50" s="661" t="s">
        <v>546</v>
      </c>
      <c r="D50" s="656">
        <v>13.2</v>
      </c>
      <c r="E50" s="731"/>
      <c r="F50" s="649">
        <f>D50*E50</f>
        <v>0</v>
      </c>
      <c r="G50" s="168"/>
    </row>
    <row r="51" spans="1:7" s="154" customFormat="1" ht="13.5">
      <c r="A51" s="657"/>
      <c r="B51" s="655"/>
      <c r="C51" s="648"/>
      <c r="D51" s="656"/>
      <c r="E51" s="731"/>
      <c r="F51" s="660"/>
      <c r="G51" s="168"/>
    </row>
    <row r="52" spans="1:7" s="154" customFormat="1" ht="48" customHeight="1">
      <c r="A52" s="654">
        <f>COUNT($A$7:A51)+1</f>
        <v>21</v>
      </c>
      <c r="B52" s="655" t="s">
        <v>489</v>
      </c>
      <c r="C52" s="661" t="s">
        <v>547</v>
      </c>
      <c r="D52" s="656">
        <v>3.4</v>
      </c>
      <c r="E52" s="731"/>
      <c r="F52" s="649">
        <f>D52*E52</f>
        <v>0</v>
      </c>
      <c r="G52" s="168"/>
    </row>
    <row r="53" spans="1:7" s="154" customFormat="1" ht="13.5">
      <c r="A53" s="657"/>
      <c r="B53" s="655"/>
      <c r="C53" s="648"/>
      <c r="D53" s="656"/>
      <c r="E53" s="731"/>
      <c r="F53" s="660"/>
      <c r="G53" s="168"/>
    </row>
    <row r="54" spans="1:7" s="154" customFormat="1" ht="87" customHeight="1">
      <c r="A54" s="654">
        <f>COUNT($A$7:A53)+1</f>
        <v>22</v>
      </c>
      <c r="B54" s="662" t="s">
        <v>548</v>
      </c>
      <c r="C54" s="661" t="s">
        <v>546</v>
      </c>
      <c r="D54" s="656">
        <v>0.3</v>
      </c>
      <c r="E54" s="731"/>
      <c r="F54" s="649">
        <f>D54*E54</f>
        <v>0</v>
      </c>
      <c r="G54" s="168"/>
    </row>
    <row r="55" spans="1:7" s="154" customFormat="1" ht="13.5">
      <c r="A55" s="657"/>
      <c r="B55" s="663"/>
      <c r="C55" s="648"/>
      <c r="D55" s="656"/>
      <c r="E55" s="731"/>
      <c r="F55" s="660"/>
      <c r="G55" s="168"/>
    </row>
    <row r="56" spans="1:7" s="154" customFormat="1" ht="132">
      <c r="A56" s="654">
        <f>COUNT($A$7:A55)+1</f>
        <v>23</v>
      </c>
      <c r="B56" s="662" t="s">
        <v>491</v>
      </c>
      <c r="C56" s="661" t="s">
        <v>546</v>
      </c>
      <c r="D56" s="656">
        <v>2.1</v>
      </c>
      <c r="E56" s="731"/>
      <c r="F56" s="649">
        <f>D56*E56</f>
        <v>0</v>
      </c>
      <c r="G56" s="168"/>
    </row>
    <row r="57" spans="1:7" s="154" customFormat="1" ht="13.5">
      <c r="A57" s="657"/>
      <c r="B57" s="664"/>
      <c r="C57" s="648"/>
      <c r="D57" s="656"/>
      <c r="E57" s="731"/>
      <c r="F57" s="660"/>
      <c r="G57" s="168"/>
    </row>
    <row r="58" spans="1:7" s="154" customFormat="1" ht="39.75" customHeight="1">
      <c r="A58" s="654">
        <f>COUNT($A$7:A57)+1</f>
        <v>24</v>
      </c>
      <c r="B58" s="655" t="s">
        <v>549</v>
      </c>
      <c r="C58" s="661" t="s">
        <v>546</v>
      </c>
      <c r="D58" s="656">
        <v>10.8</v>
      </c>
      <c r="E58" s="731"/>
      <c r="F58" s="649">
        <f>D58*E58</f>
        <v>0</v>
      </c>
      <c r="G58" s="168"/>
    </row>
    <row r="59" spans="1:7" s="154" customFormat="1" ht="13.5">
      <c r="A59" s="657"/>
      <c r="B59" s="663"/>
      <c r="C59" s="648"/>
      <c r="D59" s="656"/>
      <c r="E59" s="731"/>
      <c r="F59" s="660"/>
      <c r="G59" s="168"/>
    </row>
    <row r="60" spans="1:7" s="154" customFormat="1" ht="39" hidden="1">
      <c r="A60" s="654">
        <f>COUNT($A$7:A59)+1</f>
        <v>25</v>
      </c>
      <c r="B60" s="655" t="s">
        <v>550</v>
      </c>
      <c r="C60" s="648" t="s">
        <v>512</v>
      </c>
      <c r="D60" s="656">
        <v>6.5</v>
      </c>
      <c r="E60" s="731"/>
      <c r="F60" s="649">
        <f>D60*E60</f>
        <v>0</v>
      </c>
      <c r="G60" s="168"/>
    </row>
    <row r="61" spans="1:7" s="154" customFormat="1" ht="52.5">
      <c r="A61" s="657">
        <v>13</v>
      </c>
      <c r="B61" s="655" t="s">
        <v>559</v>
      </c>
      <c r="C61" s="648" t="s">
        <v>560</v>
      </c>
      <c r="D61" s="659">
        <v>1</v>
      </c>
      <c r="E61" s="731"/>
      <c r="F61" s="649">
        <f>D61*E61</f>
        <v>0</v>
      </c>
      <c r="G61" s="168"/>
    </row>
    <row r="62" spans="1:7" s="154" customFormat="1" ht="13.5">
      <c r="A62" s="657"/>
      <c r="B62" s="655"/>
      <c r="C62" s="648"/>
      <c r="D62" s="656"/>
      <c r="E62" s="731"/>
      <c r="F62" s="660"/>
      <c r="G62" s="168"/>
    </row>
    <row r="63" spans="1:7" s="154" customFormat="1" ht="38.25" customHeight="1">
      <c r="A63" s="654">
        <v>14</v>
      </c>
      <c r="B63" s="655" t="s">
        <v>561</v>
      </c>
      <c r="C63" s="661" t="s">
        <v>547</v>
      </c>
      <c r="D63" s="656">
        <v>4</v>
      </c>
      <c r="E63" s="731"/>
      <c r="F63" s="649">
        <f>D63*E63</f>
        <v>0</v>
      </c>
      <c r="G63" s="168"/>
    </row>
    <row r="64" spans="1:7" s="154" customFormat="1" ht="13.5">
      <c r="A64" s="657"/>
      <c r="B64" s="655"/>
      <c r="C64" s="648"/>
      <c r="D64" s="656"/>
      <c r="E64" s="731"/>
      <c r="F64" s="660"/>
      <c r="G64" s="168"/>
    </row>
    <row r="65" spans="1:7" s="154" customFormat="1" ht="54.75" customHeight="1">
      <c r="A65" s="654">
        <v>15</v>
      </c>
      <c r="B65" s="655" t="s">
        <v>562</v>
      </c>
      <c r="C65" s="661" t="s">
        <v>547</v>
      </c>
      <c r="D65" s="656">
        <v>4</v>
      </c>
      <c r="E65" s="731"/>
      <c r="F65" s="649">
        <f>D65*E65</f>
        <v>0</v>
      </c>
      <c r="G65" s="161"/>
    </row>
    <row r="66" spans="1:7" s="154" customFormat="1" ht="13.5">
      <c r="A66" s="657"/>
      <c r="B66" s="655"/>
      <c r="C66" s="648"/>
      <c r="D66" s="656"/>
      <c r="E66" s="731"/>
      <c r="F66" s="666"/>
      <c r="G66" s="161"/>
    </row>
    <row r="67" spans="1:7" s="154" customFormat="1" ht="26.25">
      <c r="A67" s="654">
        <f>COUNT($A$7:A66)+1</f>
        <v>29</v>
      </c>
      <c r="B67" s="655" t="s">
        <v>497</v>
      </c>
      <c r="C67" s="661" t="s">
        <v>546</v>
      </c>
      <c r="D67" s="656">
        <v>2.4</v>
      </c>
      <c r="E67" s="731"/>
      <c r="F67" s="649">
        <f>D67*E67</f>
        <v>0</v>
      </c>
      <c r="G67" s="169"/>
    </row>
    <row r="68" spans="1:7" s="154" customFormat="1" ht="14.25" customHeight="1">
      <c r="A68" s="657"/>
      <c r="B68" s="665"/>
      <c r="C68" s="648"/>
      <c r="D68" s="656"/>
      <c r="E68" s="732"/>
      <c r="F68" s="666"/>
      <c r="G68" s="169"/>
    </row>
    <row r="69" spans="1:7" s="154" customFormat="1" ht="14.25" customHeight="1">
      <c r="A69" s="654">
        <f>COUNT($A$7:A68)+1</f>
        <v>30</v>
      </c>
      <c r="B69" s="655" t="s">
        <v>498</v>
      </c>
      <c r="C69" s="648" t="s">
        <v>177</v>
      </c>
      <c r="D69" s="656">
        <v>1</v>
      </c>
      <c r="E69" s="732"/>
      <c r="F69" s="649">
        <f>D69*E69</f>
        <v>0</v>
      </c>
      <c r="G69" s="169"/>
    </row>
    <row r="70" spans="1:7" s="154" customFormat="1" ht="13.5">
      <c r="A70" s="657"/>
      <c r="B70" s="655"/>
      <c r="C70" s="648"/>
      <c r="D70" s="656"/>
      <c r="E70" s="732"/>
      <c r="F70" s="666"/>
      <c r="G70" s="169"/>
    </row>
    <row r="71" spans="1:7" s="154" customFormat="1" ht="26.25" customHeight="1">
      <c r="A71" s="654">
        <f>COUNT($A$7:A70)+1</f>
        <v>31</v>
      </c>
      <c r="B71" s="655" t="s">
        <v>499</v>
      </c>
      <c r="C71" s="661" t="s">
        <v>547</v>
      </c>
      <c r="D71" s="656">
        <v>15</v>
      </c>
      <c r="E71" s="732"/>
      <c r="F71" s="649">
        <f>D71*E71</f>
        <v>0</v>
      </c>
      <c r="G71" s="169"/>
    </row>
    <row r="72" spans="1:12" s="162" customFormat="1" ht="15" customHeight="1">
      <c r="A72" s="657"/>
      <c r="B72" s="655"/>
      <c r="C72" s="648"/>
      <c r="D72" s="656"/>
      <c r="E72" s="732"/>
      <c r="F72" s="666"/>
      <c r="G72" s="170"/>
      <c r="H72" s="171"/>
      <c r="I72" s="172"/>
      <c r="J72" s="173"/>
      <c r="K72" s="173"/>
      <c r="L72" s="173"/>
    </row>
    <row r="73" spans="1:10" s="176" customFormat="1" ht="43.5" customHeight="1">
      <c r="A73" s="654">
        <v>19</v>
      </c>
      <c r="B73" s="655" t="s">
        <v>502</v>
      </c>
      <c r="C73" s="648" t="s">
        <v>512</v>
      </c>
      <c r="D73" s="656">
        <v>6.7</v>
      </c>
      <c r="E73" s="732"/>
      <c r="F73" s="649">
        <f>D73*E73</f>
        <v>0</v>
      </c>
      <c r="G73" s="174"/>
      <c r="H73" s="175"/>
      <c r="I73" s="175"/>
      <c r="J73" s="175"/>
    </row>
    <row r="74" spans="1:6" s="151" customFormat="1" ht="14.25" thickBot="1">
      <c r="A74" s="667"/>
      <c r="B74" s="668"/>
      <c r="C74" s="669"/>
      <c r="D74" s="670"/>
      <c r="E74" s="733"/>
      <c r="F74" s="671"/>
    </row>
    <row r="75" spans="1:6" s="177" customFormat="1" ht="13.5">
      <c r="A75" s="672"/>
      <c r="B75" s="673" t="s">
        <v>552</v>
      </c>
      <c r="C75" s="674"/>
      <c r="D75" s="675"/>
      <c r="E75" s="734"/>
      <c r="F75" s="676">
        <f>SUM(F38:F73)</f>
        <v>0</v>
      </c>
    </row>
    <row r="76" spans="1:6" s="177" customFormat="1" ht="13.5">
      <c r="A76" s="677"/>
      <c r="B76" s="678"/>
      <c r="C76" s="674"/>
      <c r="D76" s="675"/>
      <c r="E76" s="734"/>
      <c r="F76" s="679"/>
    </row>
    <row r="77" spans="1:7" s="154" customFormat="1" ht="26.25" customHeight="1">
      <c r="A77" s="650" t="s">
        <v>563</v>
      </c>
      <c r="B77" s="651" t="s">
        <v>564</v>
      </c>
      <c r="C77" s="644"/>
      <c r="D77" s="645"/>
      <c r="E77" s="728"/>
      <c r="F77" s="646"/>
      <c r="G77" s="168"/>
    </row>
    <row r="78" spans="1:7" s="154" customFormat="1" ht="15" customHeight="1">
      <c r="A78" s="650"/>
      <c r="B78" s="651"/>
      <c r="C78" s="644"/>
      <c r="D78" s="645"/>
      <c r="E78" s="728"/>
      <c r="F78" s="646"/>
      <c r="G78" s="168"/>
    </row>
    <row r="79" spans="1:7" s="154" customFormat="1" ht="26.25" customHeight="1">
      <c r="A79" s="681">
        <v>1</v>
      </c>
      <c r="B79" s="682" t="s">
        <v>565</v>
      </c>
      <c r="C79" s="683" t="s">
        <v>512</v>
      </c>
      <c r="D79" s="684">
        <v>6.8</v>
      </c>
      <c r="E79" s="735"/>
      <c r="F79" s="685">
        <f>D79*E79</f>
        <v>0</v>
      </c>
      <c r="G79" s="168"/>
    </row>
    <row r="80" spans="1:7" s="154" customFormat="1" ht="13.5" hidden="1">
      <c r="A80" s="681"/>
      <c r="B80" s="682"/>
      <c r="C80" s="683"/>
      <c r="D80" s="686"/>
      <c r="E80" s="735"/>
      <c r="F80" s="685"/>
      <c r="G80" s="168"/>
    </row>
    <row r="81" spans="1:7" s="154" customFormat="1" ht="13.5">
      <c r="A81" s="681"/>
      <c r="B81" s="682"/>
      <c r="C81" s="683"/>
      <c r="D81" s="686"/>
      <c r="E81" s="735"/>
      <c r="F81" s="685"/>
      <c r="G81" s="168"/>
    </row>
    <row r="82" spans="1:7" s="154" customFormat="1" ht="27.75" customHeight="1">
      <c r="A82" s="654">
        <f>COUNT($A$8:A80)+1</f>
        <v>34</v>
      </c>
      <c r="B82" s="682" t="s">
        <v>566</v>
      </c>
      <c r="C82" s="683" t="s">
        <v>512</v>
      </c>
      <c r="D82" s="684">
        <v>6.5</v>
      </c>
      <c r="E82" s="735"/>
      <c r="F82" s="685">
        <f>D82*E82</f>
        <v>0</v>
      </c>
      <c r="G82" s="168"/>
    </row>
    <row r="83" spans="1:7" s="154" customFormat="1" ht="15" customHeight="1">
      <c r="A83" s="687"/>
      <c r="B83" s="682"/>
      <c r="C83" s="683"/>
      <c r="D83" s="686"/>
      <c r="E83" s="735"/>
      <c r="F83" s="685"/>
      <c r="G83" s="161"/>
    </row>
    <row r="84" spans="1:7" s="154" customFormat="1" ht="31.5" customHeight="1">
      <c r="A84" s="654">
        <f>COUNT($A$8:A82)+1</f>
        <v>35</v>
      </c>
      <c r="B84" s="682" t="s">
        <v>567</v>
      </c>
      <c r="C84" s="683" t="s">
        <v>30</v>
      </c>
      <c r="D84" s="686">
        <v>2</v>
      </c>
      <c r="E84" s="735"/>
      <c r="F84" s="685">
        <f>D84*E84</f>
        <v>0</v>
      </c>
      <c r="G84" s="169"/>
    </row>
    <row r="85" spans="1:7" s="154" customFormat="1" ht="15" customHeight="1">
      <c r="A85" s="688"/>
      <c r="B85" s="682"/>
      <c r="C85" s="683"/>
      <c r="D85" s="686"/>
      <c r="E85" s="735"/>
      <c r="F85" s="685"/>
      <c r="G85" s="169"/>
    </row>
    <row r="86" spans="1:7" s="154" customFormat="1" ht="19.5" customHeight="1">
      <c r="A86" s="654">
        <f>COUNT($A$8:A85)+1</f>
        <v>36</v>
      </c>
      <c r="B86" s="682" t="s">
        <v>568</v>
      </c>
      <c r="C86" s="683" t="s">
        <v>30</v>
      </c>
      <c r="D86" s="686">
        <v>1</v>
      </c>
      <c r="E86" s="735"/>
      <c r="F86" s="685">
        <f>D86*E86</f>
        <v>0</v>
      </c>
      <c r="G86" s="169"/>
    </row>
    <row r="87" spans="1:7" s="154" customFormat="1" ht="14.25" customHeight="1">
      <c r="A87" s="688"/>
      <c r="B87" s="682"/>
      <c r="C87" s="683"/>
      <c r="D87" s="686"/>
      <c r="E87" s="735"/>
      <c r="F87" s="685"/>
      <c r="G87" s="169"/>
    </row>
    <row r="88" spans="1:7" s="154" customFormat="1" ht="27.75" customHeight="1">
      <c r="A88" s="654">
        <f>COUNT($A$8:A87)+1</f>
        <v>37</v>
      </c>
      <c r="B88" s="682" t="s">
        <v>569</v>
      </c>
      <c r="C88" s="683" t="s">
        <v>30</v>
      </c>
      <c r="D88" s="686">
        <v>1</v>
      </c>
      <c r="E88" s="735"/>
      <c r="F88" s="685">
        <f>D88*E88</f>
        <v>0</v>
      </c>
      <c r="G88" s="169"/>
    </row>
    <row r="89" spans="1:7" s="154" customFormat="1" ht="15" customHeight="1">
      <c r="A89" s="688"/>
      <c r="B89" s="682"/>
      <c r="C89" s="683"/>
      <c r="D89" s="686"/>
      <c r="E89" s="735"/>
      <c r="F89" s="685"/>
      <c r="G89" s="169"/>
    </row>
    <row r="90" spans="1:12" s="162" customFormat="1" ht="24.75" customHeight="1">
      <c r="A90" s="654">
        <f>COUNT($A$8:A89)+1</f>
        <v>38</v>
      </c>
      <c r="B90" s="682" t="s">
        <v>570</v>
      </c>
      <c r="C90" s="683" t="s">
        <v>30</v>
      </c>
      <c r="D90" s="686">
        <v>1</v>
      </c>
      <c r="E90" s="735"/>
      <c r="F90" s="685">
        <f>D90*E90</f>
        <v>0</v>
      </c>
      <c r="G90" s="170"/>
      <c r="H90" s="171"/>
      <c r="I90" s="172"/>
      <c r="J90" s="173"/>
      <c r="K90" s="173"/>
      <c r="L90" s="173"/>
    </row>
    <row r="91" spans="1:10" s="162" customFormat="1" ht="15" customHeight="1">
      <c r="A91" s="688"/>
      <c r="B91" s="682"/>
      <c r="C91" s="683"/>
      <c r="D91" s="686"/>
      <c r="E91" s="735"/>
      <c r="F91" s="685"/>
      <c r="G91" s="172"/>
      <c r="H91" s="173"/>
      <c r="I91" s="173"/>
      <c r="J91" s="173"/>
    </row>
    <row r="92" spans="1:7" s="163" customFormat="1" ht="26.25" customHeight="1">
      <c r="A92" s="654">
        <f>COUNT($A$8:A91)+1</f>
        <v>39</v>
      </c>
      <c r="B92" s="682" t="s">
        <v>571</v>
      </c>
      <c r="C92" s="683" t="s">
        <v>30</v>
      </c>
      <c r="D92" s="686">
        <v>1</v>
      </c>
      <c r="E92" s="735"/>
      <c r="F92" s="685">
        <f>D92*E92</f>
        <v>0</v>
      </c>
      <c r="G92" s="178"/>
    </row>
    <row r="93" spans="1:7" s="163" customFormat="1" ht="15" customHeight="1">
      <c r="A93" s="688"/>
      <c r="B93" s="682"/>
      <c r="C93" s="683"/>
      <c r="D93" s="686"/>
      <c r="E93" s="735"/>
      <c r="F93" s="685"/>
      <c r="G93" s="178"/>
    </row>
    <row r="94" spans="1:7" s="163" customFormat="1" ht="31.5" customHeight="1">
      <c r="A94" s="654">
        <f>COUNT($A$8:A93)+1</f>
        <v>40</v>
      </c>
      <c r="B94" s="689" t="s">
        <v>572</v>
      </c>
      <c r="C94" s="683" t="s">
        <v>30</v>
      </c>
      <c r="D94" s="686">
        <v>1</v>
      </c>
      <c r="E94" s="735"/>
      <c r="F94" s="685">
        <f>D94*E94</f>
        <v>0</v>
      </c>
      <c r="G94" s="178"/>
    </row>
    <row r="95" spans="1:7" s="163" customFormat="1" ht="16.5" customHeight="1">
      <c r="A95" s="667"/>
      <c r="B95" s="682"/>
      <c r="C95" s="683"/>
      <c r="D95" s="686"/>
      <c r="E95" s="735"/>
      <c r="F95" s="685"/>
      <c r="G95" s="178"/>
    </row>
    <row r="96" spans="1:7" s="163" customFormat="1" ht="15" customHeight="1">
      <c r="A96" s="654">
        <f>COUNT($A$8:A95)+1</f>
        <v>41</v>
      </c>
      <c r="B96" s="689" t="s">
        <v>573</v>
      </c>
      <c r="C96" s="683" t="s">
        <v>30</v>
      </c>
      <c r="D96" s="686">
        <v>1</v>
      </c>
      <c r="E96" s="735"/>
      <c r="F96" s="685">
        <f>D96*E96</f>
        <v>0</v>
      </c>
      <c r="G96" s="178"/>
    </row>
    <row r="97" spans="1:7" s="163" customFormat="1" ht="16.5" customHeight="1">
      <c r="A97" s="654"/>
      <c r="B97" s="689"/>
      <c r="C97" s="683"/>
      <c r="D97" s="686"/>
      <c r="E97" s="735"/>
      <c r="F97" s="685"/>
      <c r="G97" s="178"/>
    </row>
    <row r="98" spans="1:7" s="163" customFormat="1" ht="14.25" customHeight="1">
      <c r="A98" s="654">
        <v>10</v>
      </c>
      <c r="B98" s="689" t="s">
        <v>574</v>
      </c>
      <c r="C98" s="683" t="s">
        <v>30</v>
      </c>
      <c r="D98" s="686">
        <v>1</v>
      </c>
      <c r="E98" s="735"/>
      <c r="F98" s="685">
        <f>D98*E98</f>
        <v>0</v>
      </c>
      <c r="G98" s="178"/>
    </row>
    <row r="99" spans="1:7" s="163" customFormat="1" ht="15" customHeight="1">
      <c r="A99" s="654"/>
      <c r="B99" s="689"/>
      <c r="C99" s="690"/>
      <c r="D99" s="691"/>
      <c r="E99" s="735"/>
      <c r="F99" s="685"/>
      <c r="G99" s="178"/>
    </row>
    <row r="100" spans="1:7" s="163" customFormat="1" ht="15" customHeight="1">
      <c r="A100" s="654">
        <f>COUNT($A$8:A99)+1</f>
        <v>43</v>
      </c>
      <c r="B100" s="682" t="s">
        <v>575</v>
      </c>
      <c r="C100" s="690" t="s">
        <v>30</v>
      </c>
      <c r="D100" s="691">
        <v>2</v>
      </c>
      <c r="E100" s="735"/>
      <c r="F100" s="685">
        <f>D100*E100</f>
        <v>0</v>
      </c>
      <c r="G100" s="178"/>
    </row>
    <row r="101" spans="1:7" s="163" customFormat="1" ht="15" customHeight="1">
      <c r="A101" s="667"/>
      <c r="B101" s="682"/>
      <c r="C101" s="692"/>
      <c r="D101" s="645"/>
      <c r="E101" s="728"/>
      <c r="F101" s="646"/>
      <c r="G101" s="178"/>
    </row>
    <row r="102" spans="1:7" s="163" customFormat="1" ht="15" customHeight="1">
      <c r="A102" s="654">
        <f>COUNT($A$8:A101)+1</f>
        <v>44</v>
      </c>
      <c r="B102" s="693" t="s">
        <v>576</v>
      </c>
      <c r="C102" s="694" t="s">
        <v>30</v>
      </c>
      <c r="D102" s="695">
        <v>1</v>
      </c>
      <c r="E102" s="736"/>
      <c r="F102" s="685">
        <f>D102*E102</f>
        <v>0</v>
      </c>
      <c r="G102" s="178"/>
    </row>
    <row r="103" spans="1:7" s="163" customFormat="1" ht="14.25" customHeight="1">
      <c r="A103" s="696"/>
      <c r="B103" s="693"/>
      <c r="C103" s="697"/>
      <c r="D103" s="645"/>
      <c r="E103" s="728"/>
      <c r="F103" s="646"/>
      <c r="G103" s="178"/>
    </row>
    <row r="104" spans="1:7" s="163" customFormat="1" ht="26.25" customHeight="1">
      <c r="A104" s="654">
        <f>COUNT($A$8:A103)+1</f>
        <v>45</v>
      </c>
      <c r="B104" s="693" t="s">
        <v>577</v>
      </c>
      <c r="C104" s="697" t="s">
        <v>30</v>
      </c>
      <c r="D104" s="695">
        <v>1</v>
      </c>
      <c r="E104" s="736"/>
      <c r="F104" s="685">
        <f>D104*E104</f>
        <v>0</v>
      </c>
      <c r="G104" s="178"/>
    </row>
    <row r="105" spans="1:7" s="163" customFormat="1" ht="15" customHeight="1">
      <c r="A105" s="698"/>
      <c r="B105" s="699"/>
      <c r="C105" s="697"/>
      <c r="D105" s="645"/>
      <c r="E105" s="728"/>
      <c r="F105" s="646"/>
      <c r="G105" s="178"/>
    </row>
    <row r="106" spans="1:7" s="163" customFormat="1" ht="30.75" customHeight="1">
      <c r="A106" s="654">
        <f>COUNT($A$8:A105)+1</f>
        <v>46</v>
      </c>
      <c r="B106" s="693" t="s">
        <v>578</v>
      </c>
      <c r="C106" s="697" t="s">
        <v>30</v>
      </c>
      <c r="D106" s="695">
        <v>1</v>
      </c>
      <c r="E106" s="736"/>
      <c r="F106" s="685">
        <f>D106*E106</f>
        <v>0</v>
      </c>
      <c r="G106" s="178"/>
    </row>
    <row r="107" spans="1:7" s="163" customFormat="1" ht="15" customHeight="1">
      <c r="A107" s="696"/>
      <c r="B107" s="699"/>
      <c r="C107" s="697"/>
      <c r="D107" s="695"/>
      <c r="E107" s="736"/>
      <c r="F107" s="700"/>
      <c r="G107" s="178"/>
    </row>
    <row r="108" spans="1:7" s="163" customFormat="1" ht="24.75" customHeight="1">
      <c r="A108" s="696">
        <v>17</v>
      </c>
      <c r="B108" s="699" t="s">
        <v>579</v>
      </c>
      <c r="C108" s="697" t="s">
        <v>30</v>
      </c>
      <c r="D108" s="695">
        <v>1</v>
      </c>
      <c r="E108" s="736"/>
      <c r="F108" s="685">
        <f>D108*E108</f>
        <v>0</v>
      </c>
      <c r="G108" s="178"/>
    </row>
    <row r="109" spans="1:7" s="163" customFormat="1" ht="15" customHeight="1">
      <c r="A109" s="696"/>
      <c r="B109" s="699"/>
      <c r="C109" s="697"/>
      <c r="D109" s="695"/>
      <c r="E109" s="736"/>
      <c r="F109" s="700"/>
      <c r="G109" s="178"/>
    </row>
    <row r="110" spans="1:7" s="163" customFormat="1" ht="25.5" customHeight="1">
      <c r="A110" s="696">
        <v>16</v>
      </c>
      <c r="B110" s="699" t="s">
        <v>580</v>
      </c>
      <c r="C110" s="697" t="s">
        <v>30</v>
      </c>
      <c r="D110" s="695">
        <v>1</v>
      </c>
      <c r="E110" s="736"/>
      <c r="F110" s="685">
        <f>D110*E110</f>
        <v>0</v>
      </c>
      <c r="G110" s="178"/>
    </row>
    <row r="111" spans="1:7" s="163" customFormat="1" ht="15" customHeight="1">
      <c r="A111" s="696"/>
      <c r="B111" s="699"/>
      <c r="C111" s="697"/>
      <c r="D111" s="695"/>
      <c r="E111" s="736"/>
      <c r="F111" s="700"/>
      <c r="G111" s="178"/>
    </row>
    <row r="112" spans="1:7" s="163" customFormat="1" ht="30" customHeight="1">
      <c r="A112" s="696">
        <v>17</v>
      </c>
      <c r="B112" s="699" t="s">
        <v>581</v>
      </c>
      <c r="C112" s="697" t="s">
        <v>30</v>
      </c>
      <c r="D112" s="695">
        <v>1</v>
      </c>
      <c r="E112" s="736"/>
      <c r="F112" s="685">
        <f>D112*E112</f>
        <v>0</v>
      </c>
      <c r="G112" s="178"/>
    </row>
    <row r="113" spans="1:7" s="163" customFormat="1" ht="15" customHeight="1">
      <c r="A113" s="696"/>
      <c r="B113" s="699"/>
      <c r="C113" s="697"/>
      <c r="D113" s="695"/>
      <c r="E113" s="736"/>
      <c r="F113" s="700"/>
      <c r="G113" s="178"/>
    </row>
    <row r="114" spans="1:7" s="163" customFormat="1" ht="14.25" customHeight="1">
      <c r="A114" s="696">
        <v>18</v>
      </c>
      <c r="B114" s="701" t="s">
        <v>582</v>
      </c>
      <c r="C114" s="697" t="s">
        <v>560</v>
      </c>
      <c r="D114" s="695">
        <v>1</v>
      </c>
      <c r="E114" s="736"/>
      <c r="F114" s="685">
        <f>D114*E114</f>
        <v>0</v>
      </c>
      <c r="G114" s="178"/>
    </row>
    <row r="115" spans="1:7" s="163" customFormat="1" ht="15" customHeight="1">
      <c r="A115" s="696"/>
      <c r="B115" s="699"/>
      <c r="C115" s="697"/>
      <c r="D115" s="695"/>
      <c r="E115" s="736"/>
      <c r="F115" s="700"/>
      <c r="G115" s="178"/>
    </row>
    <row r="116" spans="1:7" s="163" customFormat="1" ht="15.75" customHeight="1">
      <c r="A116" s="696">
        <v>19</v>
      </c>
      <c r="B116" s="699" t="s">
        <v>583</v>
      </c>
      <c r="C116" s="697" t="s">
        <v>560</v>
      </c>
      <c r="D116" s="695">
        <v>1</v>
      </c>
      <c r="E116" s="736"/>
      <c r="F116" s="685">
        <f>D116*E116</f>
        <v>0</v>
      </c>
      <c r="G116" s="178"/>
    </row>
    <row r="117" spans="1:7" s="163" customFormat="1" ht="15" customHeight="1">
      <c r="A117" s="696"/>
      <c r="B117" s="699"/>
      <c r="C117" s="697"/>
      <c r="D117" s="695"/>
      <c r="E117" s="736"/>
      <c r="F117" s="700"/>
      <c r="G117" s="178"/>
    </row>
    <row r="118" spans="1:7" s="163" customFormat="1" ht="26.25" customHeight="1">
      <c r="A118" s="696">
        <v>20</v>
      </c>
      <c r="B118" s="702" t="s">
        <v>584</v>
      </c>
      <c r="C118" s="697" t="s">
        <v>114</v>
      </c>
      <c r="D118" s="703">
        <v>0.5</v>
      </c>
      <c r="E118" s="736"/>
      <c r="F118" s="685">
        <f>D118*E118</f>
        <v>0</v>
      </c>
      <c r="G118" s="178"/>
    </row>
    <row r="119" spans="1:7" s="163" customFormat="1" ht="15" customHeight="1">
      <c r="A119" s="696"/>
      <c r="B119" s="699"/>
      <c r="C119" s="697"/>
      <c r="D119" s="695"/>
      <c r="E119" s="736"/>
      <c r="F119" s="700"/>
      <c r="G119" s="178"/>
    </row>
    <row r="120" spans="1:7" s="163" customFormat="1" ht="45" customHeight="1">
      <c r="A120" s="696">
        <v>21</v>
      </c>
      <c r="B120" s="693" t="s">
        <v>585</v>
      </c>
      <c r="C120" s="694" t="s">
        <v>547</v>
      </c>
      <c r="D120" s="703">
        <v>1</v>
      </c>
      <c r="E120" s="736"/>
      <c r="F120" s="685">
        <f>D120*E120</f>
        <v>0</v>
      </c>
      <c r="G120" s="178"/>
    </row>
    <row r="121" spans="1:7" s="163" customFormat="1" ht="15" customHeight="1">
      <c r="A121" s="696"/>
      <c r="B121" s="699"/>
      <c r="C121" s="697"/>
      <c r="D121" s="695"/>
      <c r="E121" s="736"/>
      <c r="F121" s="700"/>
      <c r="G121" s="178"/>
    </row>
    <row r="122" spans="1:7" s="163" customFormat="1" ht="25.5" customHeight="1">
      <c r="A122" s="696">
        <v>22</v>
      </c>
      <c r="B122" s="693" t="s">
        <v>586</v>
      </c>
      <c r="C122" s="697"/>
      <c r="D122" s="704">
        <v>0.05</v>
      </c>
      <c r="E122" s="736"/>
      <c r="F122" s="700">
        <f>SUM(F79:F120)*0.05</f>
        <v>0</v>
      </c>
      <c r="G122" s="178"/>
    </row>
    <row r="123" spans="1:7" s="163" customFormat="1" ht="15" customHeight="1">
      <c r="A123" s="696"/>
      <c r="B123" s="699"/>
      <c r="C123" s="697"/>
      <c r="D123" s="695"/>
      <c r="E123" s="736"/>
      <c r="F123" s="700"/>
      <c r="G123" s="178"/>
    </row>
    <row r="124" spans="1:7" s="163" customFormat="1" ht="27.75" customHeight="1">
      <c r="A124" s="696">
        <v>23</v>
      </c>
      <c r="B124" s="792" t="s">
        <v>1031</v>
      </c>
      <c r="C124" s="697" t="s">
        <v>560</v>
      </c>
      <c r="D124" s="695">
        <v>1</v>
      </c>
      <c r="E124" s="736"/>
      <c r="F124" s="685">
        <f>D124*E124</f>
        <v>0</v>
      </c>
      <c r="G124" s="178"/>
    </row>
    <row r="125" spans="1:7" s="163" customFormat="1" ht="15" customHeight="1">
      <c r="A125" s="696"/>
      <c r="B125" s="699"/>
      <c r="C125" s="697"/>
      <c r="D125" s="695"/>
      <c r="E125" s="736"/>
      <c r="F125" s="700"/>
      <c r="G125" s="178"/>
    </row>
    <row r="126" spans="1:7" s="153" customFormat="1" ht="26.25">
      <c r="A126" s="696">
        <v>24</v>
      </c>
      <c r="B126" s="699" t="s">
        <v>587</v>
      </c>
      <c r="C126" s="705" t="s">
        <v>560</v>
      </c>
      <c r="D126" s="695">
        <v>1</v>
      </c>
      <c r="E126" s="736"/>
      <c r="F126" s="685">
        <f>D126*E126</f>
        <v>0</v>
      </c>
      <c r="G126" s="179"/>
    </row>
    <row r="127" spans="1:7" s="153" customFormat="1" ht="14.25">
      <c r="A127" s="696"/>
      <c r="B127" s="699"/>
      <c r="C127" s="705"/>
      <c r="D127" s="695"/>
      <c r="E127" s="736"/>
      <c r="F127" s="685"/>
      <c r="G127" s="179"/>
    </row>
    <row r="128" spans="1:7" s="153" customFormat="1" ht="14.25">
      <c r="A128" s="696">
        <v>25</v>
      </c>
      <c r="B128" s="699" t="s">
        <v>1032</v>
      </c>
      <c r="C128" s="793" t="s">
        <v>177</v>
      </c>
      <c r="D128" s="695">
        <v>15</v>
      </c>
      <c r="E128" s="736"/>
      <c r="F128" s="685">
        <f>D128*E128</f>
        <v>0</v>
      </c>
      <c r="G128" s="179"/>
    </row>
    <row r="129" spans="1:7" s="163" customFormat="1" ht="14.25" thickBot="1">
      <c r="A129" s="696"/>
      <c r="B129" s="706"/>
      <c r="C129" s="707"/>
      <c r="D129" s="708"/>
      <c r="E129" s="737"/>
      <c r="F129" s="709"/>
      <c r="G129" s="178"/>
    </row>
    <row r="130" spans="1:7" s="163" customFormat="1" ht="12.75">
      <c r="A130" s="710"/>
      <c r="B130" s="711" t="s">
        <v>552</v>
      </c>
      <c r="C130" s="712"/>
      <c r="D130" s="713"/>
      <c r="E130" s="738"/>
      <c r="F130" s="714">
        <f>SUM(F79:F128)</f>
        <v>0</v>
      </c>
      <c r="G130" s="178"/>
    </row>
    <row r="131" spans="1:7" s="163" customFormat="1" ht="12.75">
      <c r="A131" s="710"/>
      <c r="B131" s="711"/>
      <c r="C131" s="712"/>
      <c r="D131" s="713"/>
      <c r="E131" s="738"/>
      <c r="F131" s="714"/>
      <c r="G131" s="178"/>
    </row>
    <row r="132" spans="1:7" s="163" customFormat="1" ht="12.75">
      <c r="A132" s="710"/>
      <c r="B132" s="711"/>
      <c r="C132" s="712"/>
      <c r="D132" s="713"/>
      <c r="E132" s="738"/>
      <c r="F132" s="714"/>
      <c r="G132" s="178"/>
    </row>
    <row r="133" spans="1:7" s="163" customFormat="1" ht="12.75">
      <c r="A133" s="710"/>
      <c r="B133" s="711"/>
      <c r="C133" s="712"/>
      <c r="D133" s="713"/>
      <c r="E133" s="738"/>
      <c r="F133" s="714"/>
      <c r="G133" s="178"/>
    </row>
    <row r="134" spans="1:7" s="163" customFormat="1" ht="12.75">
      <c r="A134" s="710"/>
      <c r="B134" s="711"/>
      <c r="C134" s="712"/>
      <c r="D134" s="713"/>
      <c r="E134" s="738"/>
      <c r="F134" s="714"/>
      <c r="G134" s="178"/>
    </row>
    <row r="135" spans="1:10" s="150" customFormat="1" ht="15" customHeight="1">
      <c r="A135" s="642"/>
      <c r="B135" s="715" t="s">
        <v>358</v>
      </c>
      <c r="C135" s="642"/>
      <c r="D135" s="642"/>
      <c r="E135" s="739"/>
      <c r="F135" s="642"/>
      <c r="G135" s="166"/>
      <c r="H135" s="167"/>
      <c r="I135" s="167"/>
      <c r="J135" s="167"/>
    </row>
    <row r="136" spans="1:10" s="150" customFormat="1" ht="17.25" customHeight="1">
      <c r="A136" s="642"/>
      <c r="B136" s="639"/>
      <c r="C136" s="642"/>
      <c r="D136" s="642"/>
      <c r="E136" s="739"/>
      <c r="F136" s="642"/>
      <c r="G136" s="166"/>
      <c r="H136" s="167"/>
      <c r="I136" s="167"/>
      <c r="J136" s="167"/>
    </row>
    <row r="137" spans="1:6" s="177" customFormat="1" ht="13.5">
      <c r="A137" s="650" t="s">
        <v>541</v>
      </c>
      <c r="B137" s="651" t="s">
        <v>542</v>
      </c>
      <c r="C137" s="644"/>
      <c r="D137" s="645"/>
      <c r="E137" s="739"/>
      <c r="F137" s="646">
        <f>F33</f>
        <v>0</v>
      </c>
    </row>
    <row r="138" spans="1:6" ht="13.5">
      <c r="A138" s="650" t="s">
        <v>553</v>
      </c>
      <c r="B138" s="651" t="s">
        <v>588</v>
      </c>
      <c r="C138" s="644"/>
      <c r="D138" s="645"/>
      <c r="E138" s="728"/>
      <c r="F138" s="646">
        <f>F75</f>
        <v>0</v>
      </c>
    </row>
    <row r="139" spans="1:6" ht="13.5">
      <c r="A139" s="650" t="s">
        <v>563</v>
      </c>
      <c r="B139" s="651" t="s">
        <v>564</v>
      </c>
      <c r="C139" s="644"/>
      <c r="D139" s="645"/>
      <c r="E139" s="728"/>
      <c r="F139" s="646">
        <f>F130</f>
        <v>0</v>
      </c>
    </row>
    <row r="140" spans="1:6" ht="13.5">
      <c r="A140" s="716" t="s">
        <v>589</v>
      </c>
      <c r="B140" s="717" t="s">
        <v>590</v>
      </c>
      <c r="C140" s="718"/>
      <c r="D140" s="719"/>
      <c r="E140" s="740"/>
      <c r="F140" s="719">
        <f>SUM(F137:F139)*0.1</f>
        <v>0</v>
      </c>
    </row>
    <row r="142" spans="2:6" ht="13.5">
      <c r="B142" s="711" t="s">
        <v>552</v>
      </c>
      <c r="F142" s="638">
        <f>SUM(F137:F140)</f>
        <v>0</v>
      </c>
    </row>
    <row r="143" spans="1:6" ht="13.5">
      <c r="A143" s="720"/>
      <c r="B143" s="721" t="s">
        <v>152</v>
      </c>
      <c r="C143" s="718"/>
      <c r="D143" s="719"/>
      <c r="E143" s="741"/>
      <c r="F143" s="719">
        <f>F142*0.22</f>
        <v>0</v>
      </c>
    </row>
    <row r="145" spans="1:6" ht="14.25" thickBot="1">
      <c r="A145" s="722"/>
      <c r="B145" s="723" t="s">
        <v>591</v>
      </c>
      <c r="C145" s="724"/>
      <c r="D145" s="725"/>
      <c r="E145" s="742"/>
      <c r="F145" s="725">
        <f>SUM(F142:F143)</f>
        <v>0</v>
      </c>
    </row>
    <row r="146" ht="14.25" thickTop="1"/>
  </sheetData>
  <sheetProtection password="C019" sheet="1" selectLockedCells="1"/>
  <printOptions/>
  <pageMargins left="0.7" right="0.7" top="0.75" bottom="0.75" header="0.3" footer="0.3"/>
  <pageSetup horizontalDpi="600" verticalDpi="600" orientation="portrait" paperSize="9" r:id="rId1"/>
  <headerFooter>
    <oddHeader>&amp;CLjubljana za zeleno mobilnost – Ureditev brežin Grubarjevega kanala s postavitvijo pristanov</oddHeader>
    <oddFooter>&amp;C»POPISOV NI DOVOLJENO VSEBINSKO SPREMINJATI ALI NA KAKRŠEN KOLI DRUG NAČIN POSEGATI V NJIH.«</oddFooter>
  </headerFooter>
</worksheet>
</file>

<file path=xl/worksheets/sheet6.xml><?xml version="1.0" encoding="utf-8"?>
<worksheet xmlns="http://schemas.openxmlformats.org/spreadsheetml/2006/main" xmlns:r="http://schemas.openxmlformats.org/officeDocument/2006/relationships">
  <sheetPr>
    <tabColor rgb="FFFF0000"/>
  </sheetPr>
  <dimension ref="A1:J287"/>
  <sheetViews>
    <sheetView view="pageLayout" workbookViewId="0" topLeftCell="A223">
      <selection activeCell="E228" sqref="E228"/>
    </sheetView>
  </sheetViews>
  <sheetFormatPr defaultColWidth="9.140625" defaultRowHeight="15"/>
  <cols>
    <col min="1" max="1" width="4.57421875" style="194" customWidth="1"/>
    <col min="2" max="2" width="49.7109375" style="195" customWidth="1"/>
    <col min="3" max="3" width="4.8515625" style="196" customWidth="1"/>
    <col min="4" max="4" width="7.57421875" style="197" customWidth="1"/>
    <col min="5" max="5" width="10.57421875" style="745" customWidth="1"/>
    <col min="6" max="6" width="9.140625" style="198" customWidth="1"/>
    <col min="7" max="16384" width="9.140625" style="197" customWidth="1"/>
  </cols>
  <sheetData>
    <row r="1" spans="1:6" s="183" customFormat="1" ht="11.25">
      <c r="A1" s="180"/>
      <c r="B1" s="181" t="s">
        <v>592</v>
      </c>
      <c r="C1" s="182"/>
      <c r="E1" s="743" t="s">
        <v>133</v>
      </c>
      <c r="F1" s="184"/>
    </row>
    <row r="2" spans="1:6" s="190" customFormat="1" ht="12">
      <c r="A2" s="185"/>
      <c r="B2" s="186"/>
      <c r="C2" s="187" t="s">
        <v>19</v>
      </c>
      <c r="D2" s="188" t="s">
        <v>593</v>
      </c>
      <c r="E2" s="744" t="s">
        <v>594</v>
      </c>
      <c r="F2" s="189" t="s">
        <v>595</v>
      </c>
    </row>
    <row r="3" spans="1:6" s="190" customFormat="1" ht="12">
      <c r="A3" s="185"/>
      <c r="B3" s="186"/>
      <c r="C3" s="187"/>
      <c r="D3" s="188"/>
      <c r="E3" s="744"/>
      <c r="F3" s="189"/>
    </row>
    <row r="4" spans="1:6" s="190" customFormat="1" ht="12">
      <c r="A4" s="185"/>
      <c r="B4" s="191" t="s">
        <v>596</v>
      </c>
      <c r="C4" s="187"/>
      <c r="D4" s="188"/>
      <c r="E4" s="744"/>
      <c r="F4" s="189"/>
    </row>
    <row r="5" spans="1:6" s="190" customFormat="1" ht="12">
      <c r="A5" s="185"/>
      <c r="B5" s="186"/>
      <c r="C5" s="187"/>
      <c r="D5" s="188"/>
      <c r="E5" s="744"/>
      <c r="F5" s="189"/>
    </row>
    <row r="6" spans="1:6" s="183" customFormat="1" ht="11.25">
      <c r="A6" s="192" t="s">
        <v>597</v>
      </c>
      <c r="B6" s="193" t="s">
        <v>598</v>
      </c>
      <c r="C6" s="182"/>
      <c r="E6" s="743"/>
      <c r="F6" s="184"/>
    </row>
    <row r="8" spans="1:2" ht="12">
      <c r="A8" s="199">
        <v>1</v>
      </c>
      <c r="B8" s="200" t="s">
        <v>599</v>
      </c>
    </row>
    <row r="9" spans="1:2" ht="12">
      <c r="A9" s="199"/>
      <c r="B9" s="200"/>
    </row>
    <row r="10" spans="2:6" ht="12">
      <c r="B10" s="201" t="s">
        <v>600</v>
      </c>
      <c r="C10" s="196" t="s">
        <v>512</v>
      </c>
      <c r="D10" s="197">
        <v>20</v>
      </c>
      <c r="F10" s="198">
        <f>D10*E10</f>
        <v>0</v>
      </c>
    </row>
    <row r="11" spans="2:6" ht="12">
      <c r="B11" s="201" t="s">
        <v>601</v>
      </c>
      <c r="C11" s="196" t="s">
        <v>512</v>
      </c>
      <c r="D11" s="197">
        <v>210</v>
      </c>
      <c r="F11" s="198">
        <f>D11*E11</f>
        <v>0</v>
      </c>
    </row>
    <row r="12" spans="2:6" ht="12">
      <c r="B12" s="201" t="s">
        <v>602</v>
      </c>
      <c r="C12" s="196" t="s">
        <v>512</v>
      </c>
      <c r="D12" s="197">
        <v>150</v>
      </c>
      <c r="F12" s="198">
        <f>D12*E12</f>
        <v>0</v>
      </c>
    </row>
    <row r="13" spans="2:6" ht="12">
      <c r="B13" s="200" t="s">
        <v>603</v>
      </c>
      <c r="C13" s="196" t="s">
        <v>512</v>
      </c>
      <c r="D13" s="197">
        <v>240</v>
      </c>
      <c r="F13" s="198">
        <f>D13*E13</f>
        <v>0</v>
      </c>
    </row>
    <row r="14" spans="2:6" ht="12">
      <c r="B14" s="200" t="s">
        <v>604</v>
      </c>
      <c r="C14" s="196" t="s">
        <v>512</v>
      </c>
      <c r="D14" s="197">
        <v>1150</v>
      </c>
      <c r="F14" s="198">
        <f>D14*E14</f>
        <v>0</v>
      </c>
    </row>
    <row r="15" ht="12">
      <c r="B15" s="200"/>
    </row>
    <row r="16" spans="2:6" ht="12">
      <c r="B16" s="200" t="s">
        <v>605</v>
      </c>
      <c r="C16" s="196" t="s">
        <v>512</v>
      </c>
      <c r="D16" s="197">
        <v>15</v>
      </c>
      <c r="F16" s="198">
        <f>D16*E16</f>
        <v>0</v>
      </c>
    </row>
    <row r="17" ht="12">
      <c r="B17" s="200"/>
    </row>
    <row r="18" spans="1:6" ht="12">
      <c r="A18" s="199">
        <v>2</v>
      </c>
      <c r="B18" s="195" t="s">
        <v>606</v>
      </c>
      <c r="C18" s="196" t="s">
        <v>512</v>
      </c>
      <c r="D18" s="197">
        <v>420</v>
      </c>
      <c r="F18" s="198">
        <f>D18*E18</f>
        <v>0</v>
      </c>
    </row>
    <row r="19" ht="12">
      <c r="A19" s="199"/>
    </row>
    <row r="20" spans="1:5" ht="12">
      <c r="A20" s="202">
        <v>3</v>
      </c>
      <c r="B20" s="203" t="s">
        <v>607</v>
      </c>
      <c r="C20" s="204"/>
      <c r="D20" s="205"/>
      <c r="E20" s="746"/>
    </row>
    <row r="21" spans="1:5" ht="12">
      <c r="A21" s="202"/>
      <c r="B21" s="203" t="s">
        <v>608</v>
      </c>
      <c r="C21" s="204"/>
      <c r="D21" s="205"/>
      <c r="E21" s="746"/>
    </row>
    <row r="22" spans="1:6" ht="12">
      <c r="A22" s="202"/>
      <c r="B22" s="203" t="s">
        <v>609</v>
      </c>
      <c r="C22" s="204" t="s">
        <v>512</v>
      </c>
      <c r="D22" s="205">
        <v>20</v>
      </c>
      <c r="F22" s="198">
        <f>D22*E22</f>
        <v>0</v>
      </c>
    </row>
    <row r="23" spans="1:4" ht="12">
      <c r="A23" s="202"/>
      <c r="B23" s="203"/>
      <c r="C23" s="204"/>
      <c r="D23" s="205"/>
    </row>
    <row r="24" spans="1:6" ht="24">
      <c r="A24" s="199">
        <v>4</v>
      </c>
      <c r="B24" s="195" t="s">
        <v>610</v>
      </c>
      <c r="C24" s="196" t="s">
        <v>512</v>
      </c>
      <c r="D24" s="197">
        <v>3</v>
      </c>
      <c r="F24" s="198">
        <f>D24*E24</f>
        <v>0</v>
      </c>
    </row>
    <row r="25" spans="1:5" ht="12">
      <c r="A25" s="202"/>
      <c r="B25" s="203"/>
      <c r="C25" s="204"/>
      <c r="D25" s="205"/>
      <c r="E25" s="747"/>
    </row>
    <row r="26" spans="1:6" ht="12">
      <c r="A26" s="199">
        <v>5</v>
      </c>
      <c r="B26" s="195" t="s">
        <v>611</v>
      </c>
      <c r="C26" s="196" t="s">
        <v>30</v>
      </c>
      <c r="D26" s="197">
        <v>2</v>
      </c>
      <c r="F26" s="198">
        <f>D26*E26</f>
        <v>0</v>
      </c>
    </row>
    <row r="27" ht="12">
      <c r="A27" s="199"/>
    </row>
    <row r="28" spans="1:6" ht="12">
      <c r="A28" s="199">
        <v>6</v>
      </c>
      <c r="B28" s="195" t="s">
        <v>612</v>
      </c>
      <c r="C28" s="196" t="s">
        <v>30</v>
      </c>
      <c r="D28" s="197">
        <v>20</v>
      </c>
      <c r="F28" s="198">
        <f>D28*E28</f>
        <v>0</v>
      </c>
    </row>
    <row r="29" ht="12">
      <c r="A29" s="199"/>
    </row>
    <row r="30" spans="1:6" ht="12">
      <c r="A30" s="199">
        <v>7</v>
      </c>
      <c r="B30" s="195" t="s">
        <v>613</v>
      </c>
      <c r="C30" s="196" t="s">
        <v>177</v>
      </c>
      <c r="D30" s="197">
        <v>15</v>
      </c>
      <c r="F30" s="198">
        <f>D30*E30</f>
        <v>0</v>
      </c>
    </row>
    <row r="31" ht="12">
      <c r="A31" s="199"/>
    </row>
    <row r="32" spans="1:6" ht="12">
      <c r="A32" s="199">
        <v>8</v>
      </c>
      <c r="B32" s="195" t="s">
        <v>614</v>
      </c>
      <c r="C32" s="196" t="s">
        <v>114</v>
      </c>
      <c r="D32" s="197">
        <v>10</v>
      </c>
      <c r="F32" s="198">
        <f>D32*E32</f>
        <v>0</v>
      </c>
    </row>
    <row r="33" ht="12">
      <c r="A33" s="199"/>
    </row>
    <row r="34" spans="1:6" s="210" customFormat="1" ht="12">
      <c r="A34" s="207" t="s">
        <v>597</v>
      </c>
      <c r="B34" s="208" t="s">
        <v>615</v>
      </c>
      <c r="C34" s="209"/>
      <c r="D34" s="197"/>
      <c r="E34" s="748" t="s">
        <v>616</v>
      </c>
      <c r="F34" s="198">
        <f>SUM(F10:F32)</f>
        <v>0</v>
      </c>
    </row>
    <row r="35" spans="1:6" s="210" customFormat="1" ht="12">
      <c r="A35" s="207"/>
      <c r="B35" s="208"/>
      <c r="C35" s="209"/>
      <c r="D35" s="197"/>
      <c r="E35" s="748"/>
      <c r="F35" s="198"/>
    </row>
    <row r="36" spans="1:6" s="210" customFormat="1" ht="12">
      <c r="A36" s="207"/>
      <c r="B36" s="208"/>
      <c r="C36" s="209"/>
      <c r="D36" s="197"/>
      <c r="E36" s="748"/>
      <c r="F36" s="198"/>
    </row>
    <row r="37" spans="1:6" s="183" customFormat="1" ht="12">
      <c r="A37" s="192" t="s">
        <v>617</v>
      </c>
      <c r="B37" s="193" t="s">
        <v>618</v>
      </c>
      <c r="C37" s="182"/>
      <c r="D37" s="197"/>
      <c r="E37" s="743"/>
      <c r="F37" s="198"/>
    </row>
    <row r="38" spans="1:6" s="183" customFormat="1" ht="12">
      <c r="A38" s="192"/>
      <c r="B38" s="193"/>
      <c r="C38" s="182"/>
      <c r="D38" s="197"/>
      <c r="E38" s="743"/>
      <c r="F38" s="198"/>
    </row>
    <row r="39" spans="1:6" s="183" customFormat="1" ht="12">
      <c r="A39" s="192"/>
      <c r="B39" s="195" t="s">
        <v>619</v>
      </c>
      <c r="C39" s="182"/>
      <c r="D39" s="197"/>
      <c r="E39" s="743"/>
      <c r="F39" s="198"/>
    </row>
    <row r="40" spans="1:6" s="214" customFormat="1" ht="48">
      <c r="A40" s="211"/>
      <c r="B40" s="195" t="s">
        <v>620</v>
      </c>
      <c r="C40" s="212"/>
      <c r="D40" s="213"/>
      <c r="E40" s="749"/>
      <c r="F40" s="198"/>
    </row>
    <row r="41" spans="1:6" s="183" customFormat="1" ht="12">
      <c r="A41" s="192"/>
      <c r="B41" s="193"/>
      <c r="C41" s="182"/>
      <c r="D41" s="197"/>
      <c r="E41" s="743"/>
      <c r="F41" s="198"/>
    </row>
    <row r="42" spans="1:6" s="183" customFormat="1" ht="24">
      <c r="A42" s="192"/>
      <c r="B42" s="215" t="s">
        <v>621</v>
      </c>
      <c r="C42" s="182"/>
      <c r="D42" s="197"/>
      <c r="E42" s="743"/>
      <c r="F42" s="198"/>
    </row>
    <row r="43" spans="1:6" s="183" customFormat="1" ht="12">
      <c r="A43" s="192"/>
      <c r="B43" s="193"/>
      <c r="C43" s="182"/>
      <c r="D43" s="197"/>
      <c r="E43" s="743"/>
      <c r="F43" s="198"/>
    </row>
    <row r="44" spans="1:6" s="183" customFormat="1" ht="12">
      <c r="A44" s="216">
        <v>1</v>
      </c>
      <c r="B44" s="195" t="s">
        <v>622</v>
      </c>
      <c r="E44" s="747"/>
      <c r="F44" s="198"/>
    </row>
    <row r="45" spans="1:6" s="183" customFormat="1" ht="12">
      <c r="A45" s="216"/>
      <c r="B45" s="195" t="s">
        <v>623</v>
      </c>
      <c r="C45" s="204" t="s">
        <v>30</v>
      </c>
      <c r="D45" s="205">
        <v>7</v>
      </c>
      <c r="E45" s="745"/>
      <c r="F45" s="198">
        <f>D45*E45</f>
        <v>0</v>
      </c>
    </row>
    <row r="46" spans="1:6" s="183" customFormat="1" ht="12">
      <c r="A46" s="216"/>
      <c r="B46" s="195"/>
      <c r="C46" s="204"/>
      <c r="D46" s="205"/>
      <c r="E46" s="747"/>
      <c r="F46" s="198"/>
    </row>
    <row r="47" spans="1:6" s="183" customFormat="1" ht="12">
      <c r="A47" s="216">
        <v>2</v>
      </c>
      <c r="B47" s="195" t="s">
        <v>624</v>
      </c>
      <c r="C47" s="204"/>
      <c r="D47" s="205"/>
      <c r="E47" s="747"/>
      <c r="F47" s="198"/>
    </row>
    <row r="48" spans="1:6" s="183" customFormat="1" ht="12">
      <c r="A48" s="216"/>
      <c r="B48" s="195" t="s">
        <v>625</v>
      </c>
      <c r="C48" s="204" t="s">
        <v>30</v>
      </c>
      <c r="D48" s="205">
        <v>1</v>
      </c>
      <c r="E48" s="745"/>
      <c r="F48" s="198">
        <f>D48*E48</f>
        <v>0</v>
      </c>
    </row>
    <row r="49" spans="1:6" s="183" customFormat="1" ht="12">
      <c r="A49" s="216"/>
      <c r="B49" s="195"/>
      <c r="C49" s="204"/>
      <c r="D49" s="205"/>
      <c r="E49" s="747"/>
      <c r="F49" s="198"/>
    </row>
    <row r="50" spans="1:6" s="183" customFormat="1" ht="12">
      <c r="A50" s="216">
        <v>3</v>
      </c>
      <c r="B50" s="195" t="s">
        <v>626</v>
      </c>
      <c r="E50" s="747"/>
      <c r="F50" s="198"/>
    </row>
    <row r="51" spans="1:6" s="183" customFormat="1" ht="12">
      <c r="A51" s="216"/>
      <c r="B51" s="195" t="s">
        <v>627</v>
      </c>
      <c r="C51" s="204" t="s">
        <v>30</v>
      </c>
      <c r="D51" s="205">
        <v>5</v>
      </c>
      <c r="E51" s="745"/>
      <c r="F51" s="198">
        <f>D51*E51</f>
        <v>0</v>
      </c>
    </row>
    <row r="52" spans="1:6" s="183" customFormat="1" ht="12">
      <c r="A52" s="216"/>
      <c r="B52" s="195"/>
      <c r="C52" s="204"/>
      <c r="D52" s="205"/>
      <c r="E52" s="745"/>
      <c r="F52" s="198"/>
    </row>
    <row r="53" spans="1:6" s="183" customFormat="1" ht="24">
      <c r="A53" s="216">
        <v>4</v>
      </c>
      <c r="B53" s="195" t="s">
        <v>628</v>
      </c>
      <c r="E53" s="747"/>
      <c r="F53" s="198"/>
    </row>
    <row r="54" spans="1:6" s="183" customFormat="1" ht="12">
      <c r="A54" s="216"/>
      <c r="B54" s="195" t="s">
        <v>627</v>
      </c>
      <c r="C54" s="204" t="s">
        <v>30</v>
      </c>
      <c r="D54" s="205">
        <v>2</v>
      </c>
      <c r="E54" s="745"/>
      <c r="F54" s="198">
        <f>D54*E54</f>
        <v>0</v>
      </c>
    </row>
    <row r="55" spans="1:6" s="183" customFormat="1" ht="12">
      <c r="A55" s="216"/>
      <c r="B55" s="195"/>
      <c r="C55" s="204"/>
      <c r="D55" s="205"/>
      <c r="E55" s="745"/>
      <c r="F55" s="198"/>
    </row>
    <row r="56" spans="1:6" s="183" customFormat="1" ht="12">
      <c r="A56" s="216"/>
      <c r="B56" s="195"/>
      <c r="C56" s="204"/>
      <c r="D56" s="205"/>
      <c r="E56" s="745"/>
      <c r="F56" s="198"/>
    </row>
    <row r="57" spans="1:6" s="183" customFormat="1" ht="12">
      <c r="A57" s="216">
        <v>5</v>
      </c>
      <c r="B57" s="195" t="s">
        <v>629</v>
      </c>
      <c r="E57" s="747"/>
      <c r="F57" s="198"/>
    </row>
    <row r="58" spans="1:6" s="183" customFormat="1" ht="12">
      <c r="A58" s="216"/>
      <c r="B58" s="195" t="s">
        <v>627</v>
      </c>
      <c r="C58" s="204" t="s">
        <v>30</v>
      </c>
      <c r="D58" s="205">
        <v>9</v>
      </c>
      <c r="E58" s="745"/>
      <c r="F58" s="198">
        <f>D58*E58</f>
        <v>0</v>
      </c>
    </row>
    <row r="59" spans="1:6" s="183" customFormat="1" ht="12">
      <c r="A59" s="216"/>
      <c r="B59" s="195"/>
      <c r="C59" s="204"/>
      <c r="D59" s="205"/>
      <c r="E59" s="745"/>
      <c r="F59" s="198"/>
    </row>
    <row r="60" spans="1:6" s="183" customFormat="1" ht="24">
      <c r="A60" s="216">
        <v>6</v>
      </c>
      <c r="B60" s="195" t="s">
        <v>630</v>
      </c>
      <c r="E60" s="747"/>
      <c r="F60" s="198"/>
    </row>
    <row r="61" spans="1:6" s="183" customFormat="1" ht="12">
      <c r="A61" s="216"/>
      <c r="B61" s="195" t="s">
        <v>627</v>
      </c>
      <c r="C61" s="204" t="s">
        <v>30</v>
      </c>
      <c r="D61" s="205">
        <v>3</v>
      </c>
      <c r="E61" s="745"/>
      <c r="F61" s="198">
        <f>D61*E61</f>
        <v>0</v>
      </c>
    </row>
    <row r="62" spans="1:6" s="183" customFormat="1" ht="12">
      <c r="A62" s="216"/>
      <c r="B62" s="195"/>
      <c r="C62" s="204"/>
      <c r="D62" s="205"/>
      <c r="E62" s="745"/>
      <c r="F62" s="198"/>
    </row>
    <row r="63" spans="1:6" s="217" customFormat="1" ht="12">
      <c r="A63" s="216">
        <v>7</v>
      </c>
      <c r="B63" s="203" t="s">
        <v>631</v>
      </c>
      <c r="C63" s="204" t="s">
        <v>30</v>
      </c>
      <c r="D63" s="205">
        <v>3</v>
      </c>
      <c r="E63" s="745"/>
      <c r="F63" s="198">
        <f>D63*E63</f>
        <v>0</v>
      </c>
    </row>
    <row r="64" spans="1:6" s="217" customFormat="1" ht="12">
      <c r="A64" s="216"/>
      <c r="B64" s="203"/>
      <c r="C64" s="204"/>
      <c r="D64" s="205"/>
      <c r="E64" s="747"/>
      <c r="F64" s="198"/>
    </row>
    <row r="65" spans="1:6" s="183" customFormat="1" ht="12">
      <c r="A65" s="192" t="s">
        <v>617</v>
      </c>
      <c r="B65" s="193" t="s">
        <v>632</v>
      </c>
      <c r="C65" s="182"/>
      <c r="D65" s="197"/>
      <c r="E65" s="743" t="s">
        <v>616</v>
      </c>
      <c r="F65" s="198">
        <f>SUM(F45:F63)</f>
        <v>0</v>
      </c>
    </row>
    <row r="66" spans="1:6" s="183" customFormat="1" ht="12">
      <c r="A66" s="192"/>
      <c r="B66" s="193"/>
      <c r="C66" s="182"/>
      <c r="D66" s="197"/>
      <c r="E66" s="743"/>
      <c r="F66" s="198"/>
    </row>
    <row r="67" spans="1:6" s="183" customFormat="1" ht="6.75" customHeight="1">
      <c r="A67" s="192"/>
      <c r="B67" s="193"/>
      <c r="C67" s="182"/>
      <c r="D67" s="197"/>
      <c r="E67" s="743"/>
      <c r="F67" s="198"/>
    </row>
    <row r="68" spans="1:6" s="183" customFormat="1" ht="12">
      <c r="A68" s="192" t="s">
        <v>633</v>
      </c>
      <c r="B68" s="193" t="s">
        <v>634</v>
      </c>
      <c r="C68" s="182"/>
      <c r="D68" s="197"/>
      <c r="E68" s="743"/>
      <c r="F68" s="198"/>
    </row>
    <row r="69" spans="1:6" s="183" customFormat="1" ht="12">
      <c r="A69" s="192"/>
      <c r="B69" s="193"/>
      <c r="C69" s="182"/>
      <c r="D69" s="197"/>
      <c r="E69" s="743"/>
      <c r="F69" s="198"/>
    </row>
    <row r="70" spans="1:2" ht="12">
      <c r="A70" s="199">
        <v>1</v>
      </c>
      <c r="B70" s="195" t="s">
        <v>635</v>
      </c>
    </row>
    <row r="71" ht="12">
      <c r="B71" s="195" t="s">
        <v>636</v>
      </c>
    </row>
    <row r="72" ht="12">
      <c r="B72" s="195" t="s">
        <v>637</v>
      </c>
    </row>
    <row r="73" spans="2:6" ht="12">
      <c r="B73" s="195" t="s">
        <v>638</v>
      </c>
      <c r="C73" s="196" t="s">
        <v>30</v>
      </c>
      <c r="D73" s="197">
        <v>7</v>
      </c>
      <c r="F73" s="198">
        <f>D73*E73</f>
        <v>0</v>
      </c>
    </row>
    <row r="75" spans="1:2" ht="12">
      <c r="A75" s="199">
        <v>2</v>
      </c>
      <c r="B75" s="195" t="s">
        <v>639</v>
      </c>
    </row>
    <row r="76" ht="12">
      <c r="B76" s="195" t="s">
        <v>640</v>
      </c>
    </row>
    <row r="77" spans="2:6" ht="12">
      <c r="B77" s="195" t="s">
        <v>637</v>
      </c>
      <c r="C77" s="196" t="s">
        <v>30</v>
      </c>
      <c r="D77" s="197">
        <v>6</v>
      </c>
      <c r="F77" s="198">
        <f>D77*E77</f>
        <v>0</v>
      </c>
    </row>
    <row r="78" ht="12">
      <c r="A78" s="199"/>
    </row>
    <row r="79" spans="1:6" s="210" customFormat="1" ht="12">
      <c r="A79" s="207" t="s">
        <v>633</v>
      </c>
      <c r="B79" s="218" t="s">
        <v>641</v>
      </c>
      <c r="C79" s="209"/>
      <c r="D79" s="197"/>
      <c r="E79" s="748" t="s">
        <v>616</v>
      </c>
      <c r="F79" s="198">
        <f>SUM(F73:F77)</f>
        <v>0</v>
      </c>
    </row>
    <row r="80" spans="1:6" s="210" customFormat="1" ht="12">
      <c r="A80" s="207"/>
      <c r="B80" s="218"/>
      <c r="C80" s="209"/>
      <c r="D80" s="197"/>
      <c r="E80" s="748"/>
      <c r="F80" s="198"/>
    </row>
    <row r="81" spans="1:6" s="210" customFormat="1" ht="12">
      <c r="A81" s="207"/>
      <c r="B81" s="218"/>
      <c r="C81" s="209"/>
      <c r="D81" s="197"/>
      <c r="E81" s="748"/>
      <c r="F81" s="198"/>
    </row>
    <row r="82" spans="1:6" s="210" customFormat="1" ht="12">
      <c r="A82" s="219" t="s">
        <v>642</v>
      </c>
      <c r="B82" s="220" t="s">
        <v>643</v>
      </c>
      <c r="C82" s="209"/>
      <c r="D82" s="197"/>
      <c r="E82" s="748"/>
      <c r="F82" s="198"/>
    </row>
    <row r="83" ht="6" customHeight="1"/>
    <row r="84" spans="1:5" ht="12">
      <c r="A84" s="221">
        <v>1</v>
      </c>
      <c r="B84" s="203" t="s">
        <v>644</v>
      </c>
      <c r="C84" s="204"/>
      <c r="D84" s="205"/>
      <c r="E84" s="747"/>
    </row>
    <row r="85" spans="1:5" ht="12">
      <c r="A85" s="221"/>
      <c r="B85" s="203" t="s">
        <v>645</v>
      </c>
      <c r="C85" s="204"/>
      <c r="D85" s="205"/>
      <c r="E85" s="747"/>
    </row>
    <row r="86" spans="1:5" ht="12">
      <c r="A86" s="221"/>
      <c r="B86" s="203" t="s">
        <v>646</v>
      </c>
      <c r="C86" s="204" t="s">
        <v>133</v>
      </c>
      <c r="D86" s="205"/>
      <c r="E86" s="747"/>
    </row>
    <row r="87" spans="1:6" ht="12">
      <c r="A87" s="221"/>
      <c r="B87" s="203" t="s">
        <v>647</v>
      </c>
      <c r="C87" s="204" t="s">
        <v>30</v>
      </c>
      <c r="D87" s="205">
        <v>13</v>
      </c>
      <c r="F87" s="198">
        <f>D87*E87</f>
        <v>0</v>
      </c>
    </row>
    <row r="88" spans="1:4" ht="12">
      <c r="A88" s="221"/>
      <c r="B88" s="203"/>
      <c r="C88" s="204"/>
      <c r="D88" s="205"/>
    </row>
    <row r="89" spans="1:5" ht="12">
      <c r="A89" s="221">
        <v>2</v>
      </c>
      <c r="B89" s="203" t="s">
        <v>648</v>
      </c>
      <c r="C89" s="204"/>
      <c r="D89" s="205"/>
      <c r="E89" s="747"/>
    </row>
    <row r="90" spans="1:5" ht="12">
      <c r="A90" s="221"/>
      <c r="B90" s="203" t="s">
        <v>649</v>
      </c>
      <c r="C90" s="204" t="s">
        <v>133</v>
      </c>
      <c r="D90" s="205"/>
      <c r="E90" s="747"/>
    </row>
    <row r="91" spans="1:5" ht="12">
      <c r="A91" s="221"/>
      <c r="B91" s="203" t="s">
        <v>650</v>
      </c>
      <c r="C91" s="204"/>
      <c r="D91" s="205"/>
      <c r="E91" s="747"/>
    </row>
    <row r="92" spans="1:6" ht="12">
      <c r="A92" s="221"/>
      <c r="B92" s="203" t="s">
        <v>651</v>
      </c>
      <c r="C92" s="204" t="s">
        <v>30</v>
      </c>
      <c r="D92" s="205">
        <v>6</v>
      </c>
      <c r="F92" s="198">
        <f>D92*E92</f>
        <v>0</v>
      </c>
    </row>
    <row r="93" spans="1:5" ht="12">
      <c r="A93" s="221"/>
      <c r="B93" s="203"/>
      <c r="C93" s="204"/>
      <c r="D93" s="205"/>
      <c r="E93" s="747"/>
    </row>
    <row r="94" spans="1:5" ht="12">
      <c r="A94" s="221">
        <v>3</v>
      </c>
      <c r="B94" s="203" t="s">
        <v>652</v>
      </c>
      <c r="C94" s="204"/>
      <c r="D94" s="205"/>
      <c r="E94" s="747"/>
    </row>
    <row r="95" spans="1:5" ht="12">
      <c r="A95" s="221"/>
      <c r="B95" s="203" t="s">
        <v>653</v>
      </c>
      <c r="C95" s="204"/>
      <c r="D95" s="205"/>
      <c r="E95" s="747"/>
    </row>
    <row r="96" spans="1:6" ht="12">
      <c r="A96" s="221"/>
      <c r="B96" s="203" t="s">
        <v>651</v>
      </c>
      <c r="C96" s="204" t="s">
        <v>30</v>
      </c>
      <c r="D96" s="205">
        <v>2</v>
      </c>
      <c r="F96" s="198">
        <f>D96*E96</f>
        <v>0</v>
      </c>
    </row>
    <row r="97" spans="1:4" ht="12">
      <c r="A97" s="221"/>
      <c r="B97" s="203"/>
      <c r="C97" s="204"/>
      <c r="D97" s="205"/>
    </row>
    <row r="98" spans="1:5" ht="12">
      <c r="A98" s="221">
        <v>4</v>
      </c>
      <c r="B98" s="203" t="s">
        <v>654</v>
      </c>
      <c r="C98" s="204"/>
      <c r="D98" s="205"/>
      <c r="E98" s="747"/>
    </row>
    <row r="99" spans="1:5" ht="12">
      <c r="A99" s="221"/>
      <c r="B99" s="203" t="s">
        <v>655</v>
      </c>
      <c r="C99" s="204"/>
      <c r="D99" s="205"/>
      <c r="E99" s="747"/>
    </row>
    <row r="100" spans="1:6" ht="12">
      <c r="A100" s="221"/>
      <c r="B100" s="203" t="s">
        <v>656</v>
      </c>
      <c r="C100" s="204" t="s">
        <v>30</v>
      </c>
      <c r="D100" s="205">
        <v>4</v>
      </c>
      <c r="F100" s="198">
        <f>D100*E100</f>
        <v>0</v>
      </c>
    </row>
    <row r="101" spans="1:4" ht="12">
      <c r="A101" s="221"/>
      <c r="B101" s="203"/>
      <c r="C101" s="204"/>
      <c r="D101" s="205"/>
    </row>
    <row r="102" spans="1:5" ht="12">
      <c r="A102" s="221">
        <v>5</v>
      </c>
      <c r="B102" s="203" t="s">
        <v>657</v>
      </c>
      <c r="C102" s="204"/>
      <c r="D102" s="205"/>
      <c r="E102" s="747"/>
    </row>
    <row r="103" spans="1:5" ht="12">
      <c r="A103" s="221"/>
      <c r="B103" s="203" t="s">
        <v>649</v>
      </c>
      <c r="C103" s="204" t="s">
        <v>133</v>
      </c>
      <c r="D103" s="205"/>
      <c r="E103" s="747"/>
    </row>
    <row r="104" spans="1:5" ht="12">
      <c r="A104" s="221"/>
      <c r="B104" s="203" t="s">
        <v>650</v>
      </c>
      <c r="C104" s="204"/>
      <c r="D104" s="205"/>
      <c r="E104" s="747"/>
    </row>
    <row r="105" spans="1:6" ht="12">
      <c r="A105" s="221"/>
      <c r="B105" s="203" t="s">
        <v>651</v>
      </c>
      <c r="C105" s="204" t="s">
        <v>30</v>
      </c>
      <c r="D105" s="205">
        <v>2</v>
      </c>
      <c r="F105" s="198">
        <f>D105*E105</f>
        <v>0</v>
      </c>
    </row>
    <row r="106" spans="1:5" ht="12">
      <c r="A106" s="221"/>
      <c r="B106" s="203"/>
      <c r="C106" s="204"/>
      <c r="D106" s="205"/>
      <c r="E106" s="747"/>
    </row>
    <row r="107" spans="1:5" ht="12">
      <c r="A107" s="221">
        <v>6</v>
      </c>
      <c r="B107" s="203" t="s">
        <v>658</v>
      </c>
      <c r="C107" s="204"/>
      <c r="D107" s="205"/>
      <c r="E107" s="747"/>
    </row>
    <row r="108" spans="1:6" ht="12">
      <c r="A108" s="221"/>
      <c r="B108" s="203" t="s">
        <v>659</v>
      </c>
      <c r="C108" s="204" t="s">
        <v>30</v>
      </c>
      <c r="D108" s="205">
        <v>3</v>
      </c>
      <c r="F108" s="198">
        <f>D108*E108</f>
        <v>0</v>
      </c>
    </row>
    <row r="109" spans="1:6" ht="12">
      <c r="A109" s="221"/>
      <c r="B109" s="203" t="s">
        <v>660</v>
      </c>
      <c r="C109" s="204" t="s">
        <v>30</v>
      </c>
      <c r="D109" s="205">
        <v>3</v>
      </c>
      <c r="F109" s="198">
        <f>D109*E109</f>
        <v>0</v>
      </c>
    </row>
    <row r="110" spans="1:5" ht="12">
      <c r="A110" s="221"/>
      <c r="B110" s="203"/>
      <c r="C110" s="204"/>
      <c r="D110" s="205"/>
      <c r="E110" s="747"/>
    </row>
    <row r="111" spans="1:6" ht="12">
      <c r="A111" s="221">
        <v>7</v>
      </c>
      <c r="B111" s="203" t="s">
        <v>661</v>
      </c>
      <c r="C111" s="196" t="s">
        <v>177</v>
      </c>
      <c r="D111" s="197">
        <v>2</v>
      </c>
      <c r="F111" s="198">
        <f>D111*E111</f>
        <v>0</v>
      </c>
    </row>
    <row r="112" spans="1:2" ht="12">
      <c r="A112" s="221"/>
      <c r="B112" s="203"/>
    </row>
    <row r="113" spans="1:6" ht="12">
      <c r="A113" s="222" t="s">
        <v>642</v>
      </c>
      <c r="B113" s="223" t="s">
        <v>662</v>
      </c>
      <c r="C113" s="224"/>
      <c r="D113" s="225"/>
      <c r="E113" s="750" t="s">
        <v>616</v>
      </c>
      <c r="F113" s="198">
        <f>SUM(F87:F111)</f>
        <v>0</v>
      </c>
    </row>
    <row r="114" spans="1:5" ht="12">
      <c r="A114" s="222"/>
      <c r="B114" s="223"/>
      <c r="C114" s="224"/>
      <c r="D114" s="225"/>
      <c r="E114" s="750"/>
    </row>
    <row r="115" spans="1:5" ht="12">
      <c r="A115" s="222"/>
      <c r="B115" s="223"/>
      <c r="C115" s="224"/>
      <c r="D115" s="225"/>
      <c r="E115" s="750"/>
    </row>
    <row r="116" spans="1:5" ht="12">
      <c r="A116" s="219" t="s">
        <v>663</v>
      </c>
      <c r="B116" s="220" t="s">
        <v>664</v>
      </c>
      <c r="C116" s="226"/>
      <c r="E116" s="751"/>
    </row>
    <row r="117" spans="1:5" ht="12">
      <c r="A117" s="219"/>
      <c r="B117" s="220"/>
      <c r="C117" s="226"/>
      <c r="E117" s="751"/>
    </row>
    <row r="118" spans="1:6" s="231" customFormat="1" ht="12">
      <c r="A118" s="227"/>
      <c r="B118" s="228" t="s">
        <v>665</v>
      </c>
      <c r="C118" s="229"/>
      <c r="D118" s="230"/>
      <c r="E118" s="752"/>
      <c r="F118" s="198"/>
    </row>
    <row r="119" spans="1:6" s="231" customFormat="1" ht="12">
      <c r="A119" s="227"/>
      <c r="B119" s="228" t="s">
        <v>666</v>
      </c>
      <c r="C119" s="229"/>
      <c r="D119" s="230"/>
      <c r="E119" s="752"/>
      <c r="F119" s="198"/>
    </row>
    <row r="120" spans="1:6" s="231" customFormat="1" ht="12">
      <c r="A120" s="227"/>
      <c r="B120" s="228" t="s">
        <v>667</v>
      </c>
      <c r="C120" s="229"/>
      <c r="D120" s="230"/>
      <c r="E120" s="752"/>
      <c r="F120" s="198"/>
    </row>
    <row r="121" spans="1:6" s="231" customFormat="1" ht="12">
      <c r="A121" s="227"/>
      <c r="B121" s="228" t="s">
        <v>668</v>
      </c>
      <c r="C121" s="229"/>
      <c r="D121" s="230"/>
      <c r="E121" s="752"/>
      <c r="F121" s="198"/>
    </row>
    <row r="122" spans="1:6" s="231" customFormat="1" ht="12">
      <c r="A122" s="227"/>
      <c r="B122" s="232" t="s">
        <v>669</v>
      </c>
      <c r="C122" s="229"/>
      <c r="D122" s="230"/>
      <c r="E122" s="752"/>
      <c r="F122" s="198"/>
    </row>
    <row r="123" spans="1:6" s="231" customFormat="1" ht="12">
      <c r="A123" s="227"/>
      <c r="B123" s="232" t="s">
        <v>670</v>
      </c>
      <c r="C123" s="229"/>
      <c r="D123" s="230"/>
      <c r="E123" s="752"/>
      <c r="F123" s="198"/>
    </row>
    <row r="124" spans="1:6" s="231" customFormat="1" ht="12">
      <c r="A124" s="227"/>
      <c r="B124" s="232" t="s">
        <v>671</v>
      </c>
      <c r="C124" s="229"/>
      <c r="D124" s="230"/>
      <c r="E124" s="752"/>
      <c r="F124" s="198"/>
    </row>
    <row r="125" spans="1:6" s="231" customFormat="1" ht="12">
      <c r="A125" s="227"/>
      <c r="B125" s="232" t="s">
        <v>672</v>
      </c>
      <c r="C125" s="229"/>
      <c r="D125" s="230"/>
      <c r="E125" s="752"/>
      <c r="F125" s="198"/>
    </row>
    <row r="126" spans="1:6" s="231" customFormat="1" ht="12">
      <c r="A126" s="227"/>
      <c r="B126" s="232" t="s">
        <v>673</v>
      </c>
      <c r="C126" s="229"/>
      <c r="D126" s="230"/>
      <c r="E126" s="752"/>
      <c r="F126" s="198"/>
    </row>
    <row r="127" spans="1:6" s="231" customFormat="1" ht="12">
      <c r="A127" s="227"/>
      <c r="B127" s="232" t="s">
        <v>674</v>
      </c>
      <c r="C127" s="229"/>
      <c r="D127" s="230"/>
      <c r="E127" s="752"/>
      <c r="F127" s="198"/>
    </row>
    <row r="128" spans="1:6" s="231" customFormat="1" ht="12">
      <c r="A128" s="227"/>
      <c r="B128" s="232" t="s">
        <v>675</v>
      </c>
      <c r="C128" s="229"/>
      <c r="D128" s="230"/>
      <c r="E128" s="752"/>
      <c r="F128" s="198"/>
    </row>
    <row r="129" spans="1:6" s="231" customFormat="1" ht="12">
      <c r="A129" s="227"/>
      <c r="B129" s="232" t="s">
        <v>676</v>
      </c>
      <c r="C129" s="229"/>
      <c r="D129" s="230"/>
      <c r="E129" s="752"/>
      <c r="F129" s="198"/>
    </row>
    <row r="130" spans="1:6" s="231" customFormat="1" ht="12">
      <c r="A130" s="227"/>
      <c r="B130" s="232" t="s">
        <v>677</v>
      </c>
      <c r="C130" s="229"/>
      <c r="D130" s="230"/>
      <c r="E130" s="752"/>
      <c r="F130" s="198"/>
    </row>
    <row r="131" spans="1:6" s="231" customFormat="1" ht="12">
      <c r="A131" s="227"/>
      <c r="B131" s="232" t="s">
        <v>678</v>
      </c>
      <c r="C131" s="229"/>
      <c r="D131" s="230"/>
      <c r="E131" s="752"/>
      <c r="F131" s="198"/>
    </row>
    <row r="132" spans="1:6" s="231" customFormat="1" ht="12">
      <c r="A132" s="227"/>
      <c r="B132" s="228" t="s">
        <v>679</v>
      </c>
      <c r="C132" s="229"/>
      <c r="D132" s="230"/>
      <c r="E132" s="752"/>
      <c r="F132" s="198"/>
    </row>
    <row r="133" spans="1:6" s="231" customFormat="1" ht="12">
      <c r="A133" s="227"/>
      <c r="B133" s="232" t="s">
        <v>680</v>
      </c>
      <c r="C133" s="229"/>
      <c r="D133" s="230"/>
      <c r="E133" s="752"/>
      <c r="F133" s="198"/>
    </row>
    <row r="134" spans="1:6" s="231" customFormat="1" ht="12">
      <c r="A134" s="227"/>
      <c r="B134" s="232" t="s">
        <v>681</v>
      </c>
      <c r="C134" s="229"/>
      <c r="D134" s="230"/>
      <c r="E134" s="752"/>
      <c r="F134" s="198"/>
    </row>
    <row r="135" spans="1:6" s="231" customFormat="1" ht="12">
      <c r="A135" s="227"/>
      <c r="B135" s="232" t="s">
        <v>682</v>
      </c>
      <c r="C135" s="229"/>
      <c r="D135" s="230"/>
      <c r="E135" s="752"/>
      <c r="F135" s="198"/>
    </row>
    <row r="136" spans="1:6" s="231" customFormat="1" ht="12">
      <c r="A136" s="227"/>
      <c r="B136" s="232" t="s">
        <v>683</v>
      </c>
      <c r="C136" s="229"/>
      <c r="D136" s="230"/>
      <c r="E136" s="752"/>
      <c r="F136" s="198"/>
    </row>
    <row r="137" spans="1:6" s="231" customFormat="1" ht="12">
      <c r="A137" s="227"/>
      <c r="B137" s="232" t="s">
        <v>684</v>
      </c>
      <c r="C137" s="229"/>
      <c r="D137" s="230"/>
      <c r="E137" s="752"/>
      <c r="F137" s="198"/>
    </row>
    <row r="138" spans="1:6" s="231" customFormat="1" ht="12">
      <c r="A138" s="227"/>
      <c r="B138" s="232" t="s">
        <v>685</v>
      </c>
      <c r="C138" s="229"/>
      <c r="D138" s="230"/>
      <c r="E138" s="752"/>
      <c r="F138" s="198"/>
    </row>
    <row r="139" spans="1:6" s="231" customFormat="1" ht="12">
      <c r="A139" s="227"/>
      <c r="B139" s="232" t="s">
        <v>686</v>
      </c>
      <c r="C139" s="229"/>
      <c r="D139" s="230"/>
      <c r="E139" s="752"/>
      <c r="F139" s="198"/>
    </row>
    <row r="140" spans="1:5" ht="12">
      <c r="A140" s="219"/>
      <c r="B140" s="220"/>
      <c r="C140" s="226"/>
      <c r="E140" s="751"/>
    </row>
    <row r="141" spans="1:5" ht="12">
      <c r="A141" s="221">
        <v>1</v>
      </c>
      <c r="B141" s="203" t="s">
        <v>687</v>
      </c>
      <c r="C141" s="204"/>
      <c r="E141" s="747"/>
    </row>
    <row r="142" spans="1:5" ht="24">
      <c r="A142" s="221"/>
      <c r="B142" s="203" t="s">
        <v>688</v>
      </c>
      <c r="C142" s="204"/>
      <c r="E142" s="747"/>
    </row>
    <row r="143" spans="1:5" ht="12">
      <c r="A143" s="221"/>
      <c r="B143" s="203" t="s">
        <v>689</v>
      </c>
      <c r="C143" s="204"/>
      <c r="D143" s="205"/>
      <c r="E143" s="747"/>
    </row>
    <row r="144" spans="1:5" ht="12">
      <c r="A144" s="221"/>
      <c r="B144" s="203" t="s">
        <v>690</v>
      </c>
      <c r="C144" s="204"/>
      <c r="D144" s="205"/>
      <c r="E144" s="747"/>
    </row>
    <row r="145" spans="1:6" ht="12">
      <c r="A145" s="221"/>
      <c r="B145" s="203" t="s">
        <v>691</v>
      </c>
      <c r="C145" s="204" t="s">
        <v>30</v>
      </c>
      <c r="D145" s="205">
        <v>1</v>
      </c>
      <c r="E145" s="747"/>
      <c r="F145" s="198">
        <f aca="true" t="shared" si="0" ref="F145:F181">D145*E145</f>
        <v>0</v>
      </c>
    </row>
    <row r="146" spans="1:6" ht="12">
      <c r="A146" s="221"/>
      <c r="B146" s="203" t="s">
        <v>692</v>
      </c>
      <c r="C146" s="204" t="s">
        <v>30</v>
      </c>
      <c r="D146" s="205">
        <v>14</v>
      </c>
      <c r="E146" s="747"/>
      <c r="F146" s="198">
        <f t="shared" si="0"/>
        <v>0</v>
      </c>
    </row>
    <row r="147" spans="1:6" ht="12">
      <c r="A147" s="221"/>
      <c r="B147" s="197" t="s">
        <v>693</v>
      </c>
      <c r="C147" s="204" t="s">
        <v>30</v>
      </c>
      <c r="D147" s="205">
        <v>13</v>
      </c>
      <c r="E147" s="747"/>
      <c r="F147" s="198">
        <f t="shared" si="0"/>
        <v>0</v>
      </c>
    </row>
    <row r="148" spans="1:6" ht="12">
      <c r="A148" s="221"/>
      <c r="B148" s="203" t="s">
        <v>694</v>
      </c>
      <c r="C148" s="204" t="s">
        <v>30</v>
      </c>
      <c r="D148" s="205">
        <v>15</v>
      </c>
      <c r="E148" s="747"/>
      <c r="F148" s="198">
        <f t="shared" si="0"/>
        <v>0</v>
      </c>
    </row>
    <row r="149" spans="1:6" ht="12">
      <c r="A149" s="221"/>
      <c r="B149" s="203" t="s">
        <v>695</v>
      </c>
      <c r="C149" s="204" t="s">
        <v>30</v>
      </c>
      <c r="D149" s="205">
        <v>5</v>
      </c>
      <c r="E149" s="747"/>
      <c r="F149" s="198">
        <f t="shared" si="0"/>
        <v>0</v>
      </c>
    </row>
    <row r="150" spans="1:6" ht="12">
      <c r="A150" s="221"/>
      <c r="B150" s="231" t="s">
        <v>696</v>
      </c>
      <c r="C150" s="233" t="s">
        <v>30</v>
      </c>
      <c r="D150" s="234">
        <v>5</v>
      </c>
      <c r="E150" s="747"/>
      <c r="F150" s="198">
        <f t="shared" si="0"/>
        <v>0</v>
      </c>
    </row>
    <row r="151" spans="1:6" s="188" customFormat="1" ht="12">
      <c r="A151" s="235"/>
      <c r="B151" s="231" t="s">
        <v>697</v>
      </c>
      <c r="C151" s="233" t="s">
        <v>30</v>
      </c>
      <c r="D151" s="234">
        <v>3</v>
      </c>
      <c r="E151" s="753"/>
      <c r="F151" s="198">
        <f t="shared" si="0"/>
        <v>0</v>
      </c>
    </row>
    <row r="152" spans="1:6" s="188" customFormat="1" ht="12">
      <c r="A152" s="235"/>
      <c r="B152" s="231" t="s">
        <v>698</v>
      </c>
      <c r="C152" s="233" t="s">
        <v>30</v>
      </c>
      <c r="D152" s="234">
        <v>3</v>
      </c>
      <c r="E152" s="753"/>
      <c r="F152" s="198">
        <f t="shared" si="0"/>
        <v>0</v>
      </c>
    </row>
    <row r="153" spans="1:6" ht="12">
      <c r="A153" s="221"/>
      <c r="B153" s="195" t="s">
        <v>699</v>
      </c>
      <c r="C153" s="204" t="s">
        <v>30</v>
      </c>
      <c r="D153" s="197">
        <v>3</v>
      </c>
      <c r="E153" s="747"/>
      <c r="F153" s="198">
        <f t="shared" si="0"/>
        <v>0</v>
      </c>
    </row>
    <row r="154" spans="1:6" s="188" customFormat="1" ht="12">
      <c r="A154" s="235"/>
      <c r="B154" s="231" t="s">
        <v>700</v>
      </c>
      <c r="C154" s="233"/>
      <c r="E154" s="753"/>
      <c r="F154" s="198"/>
    </row>
    <row r="155" spans="1:6" s="188" customFormat="1" ht="12">
      <c r="A155" s="235"/>
      <c r="B155" s="231" t="s">
        <v>701</v>
      </c>
      <c r="C155" s="233" t="s">
        <v>702</v>
      </c>
      <c r="D155" s="188">
        <v>1</v>
      </c>
      <c r="E155" s="753"/>
      <c r="F155" s="198">
        <f t="shared" si="0"/>
        <v>0</v>
      </c>
    </row>
    <row r="156" spans="1:6" ht="12">
      <c r="A156" s="221"/>
      <c r="B156" s="203" t="s">
        <v>703</v>
      </c>
      <c r="C156" s="204" t="s">
        <v>704</v>
      </c>
      <c r="D156" s="197">
        <v>1</v>
      </c>
      <c r="F156" s="198">
        <f t="shared" si="0"/>
        <v>0</v>
      </c>
    </row>
    <row r="157" spans="1:5" ht="12">
      <c r="A157" s="221"/>
      <c r="B157" s="203"/>
      <c r="C157" s="204"/>
      <c r="E157" s="747"/>
    </row>
    <row r="158" spans="1:6" ht="12">
      <c r="A158" s="236" t="s">
        <v>663</v>
      </c>
      <c r="B158" s="237" t="s">
        <v>705</v>
      </c>
      <c r="C158" s="238"/>
      <c r="E158" s="754" t="s">
        <v>616</v>
      </c>
      <c r="F158" s="198">
        <f>SUM(F145:F156)</f>
        <v>0</v>
      </c>
    </row>
    <row r="159" spans="1:5" ht="12">
      <c r="A159" s="236"/>
      <c r="B159" s="237"/>
      <c r="C159" s="238"/>
      <c r="E159" s="754"/>
    </row>
    <row r="160" spans="1:5" ht="12">
      <c r="A160" s="236"/>
      <c r="B160" s="237"/>
      <c r="C160" s="238"/>
      <c r="E160" s="754"/>
    </row>
    <row r="161" spans="1:5" ht="12">
      <c r="A161" s="236"/>
      <c r="B161" s="237"/>
      <c r="C161" s="238"/>
      <c r="E161" s="754"/>
    </row>
    <row r="162" spans="1:6" s="203" customFormat="1" ht="12">
      <c r="A162" s="239" t="s">
        <v>706</v>
      </c>
      <c r="B162" s="240" t="s">
        <v>707</v>
      </c>
      <c r="C162" s="241"/>
      <c r="D162" s="242"/>
      <c r="E162" s="755"/>
      <c r="F162" s="198"/>
    </row>
    <row r="163" spans="1:6" s="203" customFormat="1" ht="12">
      <c r="A163" s="243"/>
      <c r="B163" s="244"/>
      <c r="C163" s="245"/>
      <c r="D163" s="246"/>
      <c r="E163" s="756"/>
      <c r="F163" s="198"/>
    </row>
    <row r="164" spans="1:6" s="203" customFormat="1" ht="12">
      <c r="A164" s="243" t="s">
        <v>478</v>
      </c>
      <c r="B164" s="244" t="s">
        <v>708</v>
      </c>
      <c r="C164" s="245" t="s">
        <v>133</v>
      </c>
      <c r="D164" s="246" t="s">
        <v>133</v>
      </c>
      <c r="E164" s="756"/>
      <c r="F164" s="198"/>
    </row>
    <row r="165" spans="1:6" s="203" customFormat="1" ht="12">
      <c r="A165" s="243"/>
      <c r="B165" s="244" t="s">
        <v>709</v>
      </c>
      <c r="C165" s="245" t="s">
        <v>512</v>
      </c>
      <c r="D165" s="246">
        <v>80</v>
      </c>
      <c r="E165" s="745"/>
      <c r="F165" s="198">
        <f t="shared" si="0"/>
        <v>0</v>
      </c>
    </row>
    <row r="166" spans="1:6" s="203" customFormat="1" ht="12">
      <c r="A166" s="243"/>
      <c r="B166" s="244"/>
      <c r="C166" s="245"/>
      <c r="D166" s="246"/>
      <c r="E166" s="757"/>
      <c r="F166" s="198"/>
    </row>
    <row r="167" spans="1:6" s="203" customFormat="1" ht="12">
      <c r="A167" s="243" t="s">
        <v>710</v>
      </c>
      <c r="B167" s="244" t="s">
        <v>711</v>
      </c>
      <c r="C167" s="245" t="s">
        <v>133</v>
      </c>
      <c r="D167" s="246" t="s">
        <v>133</v>
      </c>
      <c r="E167" s="757"/>
      <c r="F167" s="198"/>
    </row>
    <row r="168" spans="1:6" s="203" customFormat="1" ht="12">
      <c r="A168" s="243"/>
      <c r="B168" s="244" t="s">
        <v>712</v>
      </c>
      <c r="C168" s="245" t="s">
        <v>512</v>
      </c>
      <c r="D168" s="246">
        <v>85</v>
      </c>
      <c r="E168" s="745"/>
      <c r="F168" s="198">
        <f t="shared" si="0"/>
        <v>0</v>
      </c>
    </row>
    <row r="169" spans="1:6" s="203" customFormat="1" ht="12">
      <c r="A169" s="243"/>
      <c r="B169" s="244"/>
      <c r="C169" s="245"/>
      <c r="D169" s="246"/>
      <c r="E169" s="745"/>
      <c r="F169" s="198"/>
    </row>
    <row r="170" spans="1:6" s="203" customFormat="1" ht="12">
      <c r="A170" s="243" t="s">
        <v>713</v>
      </c>
      <c r="B170" s="244" t="s">
        <v>714</v>
      </c>
      <c r="C170" s="245" t="s">
        <v>114</v>
      </c>
      <c r="D170" s="246">
        <v>15</v>
      </c>
      <c r="E170" s="745"/>
      <c r="F170" s="198">
        <f t="shared" si="0"/>
        <v>0</v>
      </c>
    </row>
    <row r="171" spans="1:6" s="203" customFormat="1" ht="12">
      <c r="A171" s="243"/>
      <c r="B171" s="244"/>
      <c r="C171" s="245"/>
      <c r="D171" s="246"/>
      <c r="E171" s="757"/>
      <c r="F171" s="198"/>
    </row>
    <row r="172" spans="1:6" s="203" customFormat="1" ht="12">
      <c r="A172" s="243" t="s">
        <v>715</v>
      </c>
      <c r="B172" s="244" t="s">
        <v>716</v>
      </c>
      <c r="C172" s="245" t="s">
        <v>30</v>
      </c>
      <c r="D172" s="246">
        <v>17</v>
      </c>
      <c r="E172" s="745"/>
      <c r="F172" s="198">
        <f t="shared" si="0"/>
        <v>0</v>
      </c>
    </row>
    <row r="173" spans="1:6" s="203" customFormat="1" ht="12">
      <c r="A173" s="243"/>
      <c r="B173" s="244"/>
      <c r="C173" s="245"/>
      <c r="D173" s="246"/>
      <c r="E173" s="745"/>
      <c r="F173" s="198"/>
    </row>
    <row r="174" spans="1:6" s="203" customFormat="1" ht="12">
      <c r="A174" s="243" t="s">
        <v>717</v>
      </c>
      <c r="B174" s="244" t="s">
        <v>718</v>
      </c>
      <c r="C174" s="245"/>
      <c r="D174" s="246"/>
      <c r="E174" s="745"/>
      <c r="F174" s="198"/>
    </row>
    <row r="175" spans="1:6" s="203" customFormat="1" ht="12">
      <c r="A175" s="243"/>
      <c r="B175" s="244"/>
      <c r="C175" s="245"/>
      <c r="D175" s="246"/>
      <c r="E175" s="745"/>
      <c r="F175" s="198"/>
    </row>
    <row r="176" spans="2:6" ht="12">
      <c r="B176" s="201" t="s">
        <v>719</v>
      </c>
      <c r="C176" s="196" t="s">
        <v>512</v>
      </c>
      <c r="D176" s="197">
        <v>80</v>
      </c>
      <c r="F176" s="198">
        <f t="shared" si="0"/>
        <v>0</v>
      </c>
    </row>
    <row r="177" spans="2:6" ht="12">
      <c r="B177" s="201" t="s">
        <v>720</v>
      </c>
      <c r="C177" s="196" t="s">
        <v>512</v>
      </c>
      <c r="D177" s="197">
        <v>310</v>
      </c>
      <c r="F177" s="198">
        <f t="shared" si="0"/>
        <v>0</v>
      </c>
    </row>
    <row r="178" spans="2:6" ht="12">
      <c r="B178" s="201" t="s">
        <v>721</v>
      </c>
      <c r="C178" s="196" t="s">
        <v>512</v>
      </c>
      <c r="D178" s="197">
        <v>220</v>
      </c>
      <c r="F178" s="198">
        <f t="shared" si="0"/>
        <v>0</v>
      </c>
    </row>
    <row r="179" ht="12">
      <c r="B179" s="201"/>
    </row>
    <row r="180" spans="1:4" ht="12">
      <c r="A180" s="248">
        <v>6</v>
      </c>
      <c r="B180" s="249" t="s">
        <v>722</v>
      </c>
      <c r="C180" s="233"/>
      <c r="D180" s="234"/>
    </row>
    <row r="181" spans="1:6" ht="12">
      <c r="A181" s="248"/>
      <c r="B181" s="249" t="s">
        <v>723</v>
      </c>
      <c r="C181" s="233" t="s">
        <v>175</v>
      </c>
      <c r="D181" s="234">
        <v>105</v>
      </c>
      <c r="F181" s="198">
        <f t="shared" si="0"/>
        <v>0</v>
      </c>
    </row>
    <row r="182" ht="12">
      <c r="B182" s="200"/>
    </row>
    <row r="183" spans="1:6" s="203" customFormat="1" ht="12">
      <c r="A183" s="243"/>
      <c r="B183" s="244"/>
      <c r="C183" s="245"/>
      <c r="D183" s="246"/>
      <c r="E183" s="757"/>
      <c r="F183" s="206"/>
    </row>
    <row r="184" spans="1:6" s="203" customFormat="1" ht="12">
      <c r="A184" s="250" t="s">
        <v>706</v>
      </c>
      <c r="B184" s="240" t="s">
        <v>724</v>
      </c>
      <c r="C184" s="251"/>
      <c r="D184" s="252"/>
      <c r="E184" s="755" t="s">
        <v>616</v>
      </c>
      <c r="F184" s="253">
        <f>SUM(F165:F181)</f>
        <v>0</v>
      </c>
    </row>
    <row r="185" spans="1:6" s="203" customFormat="1" ht="12">
      <c r="A185" s="250"/>
      <c r="B185" s="240"/>
      <c r="C185" s="251"/>
      <c r="D185" s="252"/>
      <c r="E185" s="755"/>
      <c r="F185" s="253"/>
    </row>
    <row r="186" spans="1:6" s="203" customFormat="1" ht="12">
      <c r="A186" s="250"/>
      <c r="B186" s="181"/>
      <c r="C186" s="254"/>
      <c r="D186" s="255"/>
      <c r="E186" s="758"/>
      <c r="F186" s="256"/>
    </row>
    <row r="187" spans="1:7" s="264" customFormat="1" ht="12">
      <c r="A187" s="257" t="s">
        <v>725</v>
      </c>
      <c r="B187" s="258" t="s">
        <v>726</v>
      </c>
      <c r="C187" s="259"/>
      <c r="D187" s="260"/>
      <c r="E187" s="759"/>
      <c r="F187" s="262"/>
      <c r="G187" s="263"/>
    </row>
    <row r="188" spans="1:7" s="264" customFormat="1" ht="12">
      <c r="A188" s="265"/>
      <c r="B188" s="266" t="s">
        <v>133</v>
      </c>
      <c r="C188" s="259"/>
      <c r="D188" s="261"/>
      <c r="E188" s="760"/>
      <c r="F188" s="262"/>
      <c r="G188" s="263"/>
    </row>
    <row r="189" spans="1:7" s="264" customFormat="1" ht="12">
      <c r="A189" s="265">
        <v>1</v>
      </c>
      <c r="B189" s="266" t="s">
        <v>727</v>
      </c>
      <c r="C189" s="259" t="s">
        <v>30</v>
      </c>
      <c r="D189" s="267" t="s">
        <v>710</v>
      </c>
      <c r="E189" s="745"/>
      <c r="F189" s="198">
        <f>D189*E189</f>
        <v>0</v>
      </c>
      <c r="G189" s="263"/>
    </row>
    <row r="190" spans="1:7" s="264" customFormat="1" ht="12">
      <c r="A190" s="265"/>
      <c r="B190" s="266"/>
      <c r="C190" s="259"/>
      <c r="D190" s="261"/>
      <c r="E190" s="760"/>
      <c r="F190" s="198"/>
      <c r="G190" s="263"/>
    </row>
    <row r="191" spans="1:7" s="264" customFormat="1" ht="12">
      <c r="A191" s="265">
        <v>2</v>
      </c>
      <c r="B191" s="266" t="s">
        <v>728</v>
      </c>
      <c r="C191" s="259" t="s">
        <v>512</v>
      </c>
      <c r="D191" s="198">
        <v>120</v>
      </c>
      <c r="E191" s="745"/>
      <c r="F191" s="198">
        <f aca="true" t="shared" si="1" ref="F191:F196">D191*E191</f>
        <v>0</v>
      </c>
      <c r="G191" s="263"/>
    </row>
    <row r="192" spans="1:7" s="264" customFormat="1" ht="12">
      <c r="A192" s="265"/>
      <c r="B192" s="266"/>
      <c r="C192" s="259"/>
      <c r="D192" s="261"/>
      <c r="E192" s="760"/>
      <c r="F192" s="198"/>
      <c r="G192" s="263"/>
    </row>
    <row r="193" spans="1:7" s="264" customFormat="1" ht="12">
      <c r="A193" s="265">
        <v>3</v>
      </c>
      <c r="B193" s="266" t="s">
        <v>729</v>
      </c>
      <c r="C193" s="259"/>
      <c r="D193" s="261"/>
      <c r="E193" s="760"/>
      <c r="F193" s="198"/>
      <c r="G193" s="263"/>
    </row>
    <row r="194" spans="1:7" s="264" customFormat="1" ht="12">
      <c r="A194" s="265"/>
      <c r="B194" s="266" t="s">
        <v>730</v>
      </c>
      <c r="C194" s="259" t="s">
        <v>512</v>
      </c>
      <c r="D194" s="267" t="s">
        <v>731</v>
      </c>
      <c r="E194" s="745"/>
      <c r="F194" s="198">
        <f t="shared" si="1"/>
        <v>0</v>
      </c>
      <c r="G194" s="263"/>
    </row>
    <row r="195" spans="1:7" s="264" customFormat="1" ht="12">
      <c r="A195" s="265"/>
      <c r="B195" s="266"/>
      <c r="C195" s="259"/>
      <c r="D195" s="261"/>
      <c r="E195" s="760"/>
      <c r="F195" s="198"/>
      <c r="G195" s="263"/>
    </row>
    <row r="196" spans="1:7" s="264" customFormat="1" ht="12">
      <c r="A196" s="265">
        <v>4</v>
      </c>
      <c r="B196" s="266" t="s">
        <v>732</v>
      </c>
      <c r="C196" s="259" t="s">
        <v>560</v>
      </c>
      <c r="D196" s="267">
        <v>1</v>
      </c>
      <c r="E196" s="745"/>
      <c r="F196" s="198">
        <f t="shared" si="1"/>
        <v>0</v>
      </c>
      <c r="G196" s="263"/>
    </row>
    <row r="197" spans="1:7" s="264" customFormat="1" ht="12">
      <c r="A197" s="265"/>
      <c r="B197" s="266"/>
      <c r="C197" s="259"/>
      <c r="D197" s="261"/>
      <c r="E197" s="760"/>
      <c r="F197" s="262"/>
      <c r="G197" s="263"/>
    </row>
    <row r="198" spans="1:7" s="271" customFormat="1" ht="11.25">
      <c r="A198" s="236" t="s">
        <v>725</v>
      </c>
      <c r="B198" s="258" t="s">
        <v>733</v>
      </c>
      <c r="C198" s="268"/>
      <c r="D198" s="269"/>
      <c r="E198" s="755" t="s">
        <v>616</v>
      </c>
      <c r="F198" s="253">
        <f>SUM(F189:F196)</f>
        <v>0</v>
      </c>
      <c r="G198" s="270"/>
    </row>
    <row r="199" spans="1:7" s="271" customFormat="1" ht="11.25">
      <c r="A199" s="236"/>
      <c r="B199" s="258"/>
      <c r="C199" s="268"/>
      <c r="D199" s="269"/>
      <c r="E199" s="755"/>
      <c r="F199" s="253"/>
      <c r="G199" s="270"/>
    </row>
    <row r="200" spans="1:6" s="274" customFormat="1" ht="11.25">
      <c r="A200" s="222"/>
      <c r="B200" s="272"/>
      <c r="C200" s="224"/>
      <c r="D200" s="255"/>
      <c r="E200" s="761"/>
      <c r="F200" s="273"/>
    </row>
    <row r="201" spans="1:6" s="274" customFormat="1" ht="11.25">
      <c r="A201" s="236" t="s">
        <v>734</v>
      </c>
      <c r="B201" s="275" t="s">
        <v>735</v>
      </c>
      <c r="C201" s="224"/>
      <c r="D201" s="225"/>
      <c r="E201" s="762"/>
      <c r="F201" s="276"/>
    </row>
    <row r="202" spans="1:6" s="274" customFormat="1" ht="11.25">
      <c r="A202" s="222"/>
      <c r="B202" s="272"/>
      <c r="C202" s="224"/>
      <c r="D202" s="225"/>
      <c r="E202" s="762"/>
      <c r="F202" s="276"/>
    </row>
    <row r="203" spans="1:6" s="274" customFormat="1" ht="11.25">
      <c r="A203" s="222"/>
      <c r="B203" s="272"/>
      <c r="C203" s="224"/>
      <c r="D203" s="225"/>
      <c r="E203" s="762"/>
      <c r="F203" s="276"/>
    </row>
    <row r="204" spans="1:6" s="205" customFormat="1" ht="12">
      <c r="A204" s="202">
        <v>1</v>
      </c>
      <c r="B204" s="195" t="s">
        <v>736</v>
      </c>
      <c r="C204" s="204"/>
      <c r="E204" s="747"/>
      <c r="F204" s="206"/>
    </row>
    <row r="205" spans="1:6" s="205" customFormat="1" ht="12">
      <c r="A205" s="202"/>
      <c r="B205" s="195" t="s">
        <v>737</v>
      </c>
      <c r="C205" s="204" t="s">
        <v>512</v>
      </c>
      <c r="D205" s="205">
        <v>30</v>
      </c>
      <c r="E205" s="745"/>
      <c r="F205" s="198">
        <f>D205*E205</f>
        <v>0</v>
      </c>
    </row>
    <row r="206" spans="1:6" s="205" customFormat="1" ht="12">
      <c r="A206" s="202"/>
      <c r="B206" s="195" t="s">
        <v>738</v>
      </c>
      <c r="C206" s="204" t="s">
        <v>512</v>
      </c>
      <c r="D206" s="205">
        <v>290</v>
      </c>
      <c r="E206" s="745"/>
      <c r="F206" s="198">
        <f aca="true" t="shared" si="2" ref="F206:F211">D206*E206</f>
        <v>0</v>
      </c>
    </row>
    <row r="207" spans="1:6" s="205" customFormat="1" ht="12">
      <c r="A207" s="202"/>
      <c r="B207" s="195"/>
      <c r="C207" s="204"/>
      <c r="E207" s="745"/>
      <c r="F207" s="198"/>
    </row>
    <row r="208" spans="1:6" s="205" customFormat="1" ht="24">
      <c r="A208" s="202">
        <v>2</v>
      </c>
      <c r="B208" s="195" t="s">
        <v>739</v>
      </c>
      <c r="C208" s="204"/>
      <c r="E208" s="747"/>
      <c r="F208" s="198"/>
    </row>
    <row r="209" spans="1:6" s="205" customFormat="1" ht="12">
      <c r="A209" s="202"/>
      <c r="B209" s="195" t="s">
        <v>737</v>
      </c>
      <c r="C209" s="204" t="s">
        <v>512</v>
      </c>
      <c r="D209" s="205">
        <v>130</v>
      </c>
      <c r="E209" s="745"/>
      <c r="F209" s="198">
        <f t="shared" si="2"/>
        <v>0</v>
      </c>
    </row>
    <row r="210" spans="1:6" s="205" customFormat="1" ht="12">
      <c r="A210" s="202"/>
      <c r="B210" s="203"/>
      <c r="C210" s="204"/>
      <c r="E210" s="747"/>
      <c r="F210" s="198"/>
    </row>
    <row r="211" spans="1:6" s="205" customFormat="1" ht="24">
      <c r="A211" s="202">
        <v>3</v>
      </c>
      <c r="B211" s="195" t="s">
        <v>740</v>
      </c>
      <c r="C211" s="204" t="s">
        <v>512</v>
      </c>
      <c r="D211" s="205">
        <v>190</v>
      </c>
      <c r="E211" s="745"/>
      <c r="F211" s="198">
        <f t="shared" si="2"/>
        <v>0</v>
      </c>
    </row>
    <row r="212" spans="1:6" s="205" customFormat="1" ht="12">
      <c r="A212" s="202"/>
      <c r="B212" s="203"/>
      <c r="C212" s="204"/>
      <c r="E212" s="747"/>
      <c r="F212" s="206"/>
    </row>
    <row r="213" spans="1:6" s="205" customFormat="1" ht="48">
      <c r="A213" s="202">
        <v>4</v>
      </c>
      <c r="B213" s="195" t="s">
        <v>741</v>
      </c>
      <c r="C213" s="204"/>
      <c r="E213" s="745"/>
      <c r="F213" s="198"/>
    </row>
    <row r="214" spans="1:6" s="205" customFormat="1" ht="12">
      <c r="A214" s="202"/>
      <c r="B214" s="195"/>
      <c r="C214" s="204"/>
      <c r="E214" s="747"/>
      <c r="F214" s="206"/>
    </row>
    <row r="215" spans="1:6" s="205" customFormat="1" ht="12">
      <c r="A215" s="202">
        <v>5</v>
      </c>
      <c r="B215" s="195" t="s">
        <v>742</v>
      </c>
      <c r="C215" s="204"/>
      <c r="E215" s="747"/>
      <c r="F215" s="206"/>
    </row>
    <row r="216" spans="1:6" s="274" customFormat="1" ht="11.25">
      <c r="A216" s="222"/>
      <c r="B216" s="272"/>
      <c r="C216" s="224"/>
      <c r="D216" s="225"/>
      <c r="E216" s="762"/>
      <c r="F216" s="276"/>
    </row>
    <row r="217" spans="1:6" s="274" customFormat="1" ht="11.25">
      <c r="A217" s="236" t="s">
        <v>734</v>
      </c>
      <c r="B217" s="275" t="s">
        <v>743</v>
      </c>
      <c r="C217" s="224"/>
      <c r="D217" s="225"/>
      <c r="E217" s="755" t="s">
        <v>616</v>
      </c>
      <c r="F217" s="253">
        <f>SUM(F205:F211)</f>
        <v>0</v>
      </c>
    </row>
    <row r="218" spans="1:6" s="274" customFormat="1" ht="11.25">
      <c r="A218" s="236"/>
      <c r="B218" s="275"/>
      <c r="C218" s="224"/>
      <c r="D218" s="225"/>
      <c r="E218" s="755"/>
      <c r="F218" s="253"/>
    </row>
    <row r="219" spans="1:6" s="274" customFormat="1" ht="11.25">
      <c r="A219" s="236"/>
      <c r="B219" s="275"/>
      <c r="C219" s="224"/>
      <c r="D219" s="225"/>
      <c r="E219" s="755"/>
      <c r="F219" s="253"/>
    </row>
    <row r="220" spans="1:6" s="274" customFormat="1" ht="11.25">
      <c r="A220" s="236" t="s">
        <v>744</v>
      </c>
      <c r="B220" s="275" t="s">
        <v>745</v>
      </c>
      <c r="C220" s="224"/>
      <c r="D220" s="225"/>
      <c r="E220" s="755"/>
      <c r="F220" s="253"/>
    </row>
    <row r="221" spans="1:6" s="274" customFormat="1" ht="11.25">
      <c r="A221" s="236"/>
      <c r="B221" s="275"/>
      <c r="C221" s="224"/>
      <c r="D221" s="225"/>
      <c r="E221" s="755"/>
      <c r="F221" s="253"/>
    </row>
    <row r="222" spans="1:6" s="274" customFormat="1" ht="24">
      <c r="A222" s="277">
        <v>1</v>
      </c>
      <c r="B222" s="278" t="s">
        <v>746</v>
      </c>
      <c r="C222" s="279" t="s">
        <v>560</v>
      </c>
      <c r="D222" s="280">
        <v>1</v>
      </c>
      <c r="E222" s="756"/>
      <c r="F222" s="198">
        <f>E222*D222</f>
        <v>0</v>
      </c>
    </row>
    <row r="223" spans="1:6" s="274" customFormat="1" ht="12">
      <c r="A223" s="281"/>
      <c r="B223" s="282"/>
      <c r="C223" s="279"/>
      <c r="D223" s="283"/>
      <c r="E223" s="763"/>
      <c r="F223" s="198"/>
    </row>
    <row r="224" spans="1:8" s="288" customFormat="1" ht="92.25">
      <c r="A224" s="284">
        <v>2</v>
      </c>
      <c r="B224" s="285" t="s">
        <v>747</v>
      </c>
      <c r="C224" s="286" t="s">
        <v>30</v>
      </c>
      <c r="D224" s="286">
        <v>4</v>
      </c>
      <c r="E224" s="756"/>
      <c r="F224" s="198">
        <f>E224*D224</f>
        <v>0</v>
      </c>
      <c r="G224" s="287"/>
      <c r="H224" s="287"/>
    </row>
    <row r="225" spans="1:8" s="288" customFormat="1" ht="12.75">
      <c r="A225" s="284"/>
      <c r="B225" s="285"/>
      <c r="C225" s="286"/>
      <c r="D225" s="286"/>
      <c r="E225" s="764"/>
      <c r="F225" s="198"/>
      <c r="G225" s="287"/>
      <c r="H225" s="287"/>
    </row>
    <row r="226" spans="1:8" s="288" customFormat="1" ht="26.25">
      <c r="A226" s="284">
        <v>3</v>
      </c>
      <c r="B226" s="285" t="s">
        <v>748</v>
      </c>
      <c r="C226" s="286" t="s">
        <v>30</v>
      </c>
      <c r="D226" s="286">
        <v>7</v>
      </c>
      <c r="E226" s="756"/>
      <c r="F226" s="198">
        <f>E226*D226</f>
        <v>0</v>
      </c>
      <c r="G226" s="287"/>
      <c r="H226" s="287"/>
    </row>
    <row r="227" spans="1:8" s="288" customFormat="1" ht="12.75">
      <c r="A227" s="284"/>
      <c r="B227" s="285"/>
      <c r="C227" s="286"/>
      <c r="D227" s="286"/>
      <c r="E227" s="764"/>
      <c r="F227" s="198"/>
      <c r="G227" s="287"/>
      <c r="H227" s="287"/>
    </row>
    <row r="228" spans="1:8" s="290" customFormat="1" ht="39">
      <c r="A228" s="289">
        <v>4</v>
      </c>
      <c r="B228" s="285" t="s">
        <v>749</v>
      </c>
      <c r="C228" s="286" t="s">
        <v>560</v>
      </c>
      <c r="D228" s="286">
        <v>1</v>
      </c>
      <c r="E228" s="756"/>
      <c r="F228" s="198">
        <f>E228*D228</f>
        <v>0</v>
      </c>
      <c r="G228" s="287"/>
      <c r="H228" s="287"/>
    </row>
    <row r="229" spans="1:8" s="290" customFormat="1" ht="12.75">
      <c r="A229" s="289"/>
      <c r="B229" s="285"/>
      <c r="C229" s="286"/>
      <c r="D229" s="286"/>
      <c r="E229" s="764"/>
      <c r="F229" s="198"/>
      <c r="G229" s="287"/>
      <c r="H229" s="287"/>
    </row>
    <row r="230" spans="1:8" s="288" customFormat="1" ht="12.75">
      <c r="A230" s="284">
        <v>5</v>
      </c>
      <c r="B230" s="291" t="s">
        <v>750</v>
      </c>
      <c r="C230" s="286" t="s">
        <v>30</v>
      </c>
      <c r="D230" s="286">
        <v>4</v>
      </c>
      <c r="E230" s="756"/>
      <c r="F230" s="198">
        <f>E230*D230</f>
        <v>0</v>
      </c>
      <c r="G230" s="287"/>
      <c r="H230" s="287"/>
    </row>
    <row r="231" spans="1:8" s="288" customFormat="1" ht="12.75">
      <c r="A231" s="284"/>
      <c r="B231" s="291"/>
      <c r="C231" s="286"/>
      <c r="D231" s="286"/>
      <c r="E231" s="764"/>
      <c r="F231" s="198"/>
      <c r="G231" s="287"/>
      <c r="H231" s="287"/>
    </row>
    <row r="232" spans="1:8" s="288" customFormat="1" ht="12.75">
      <c r="A232" s="284">
        <v>6</v>
      </c>
      <c r="B232" s="285" t="s">
        <v>751</v>
      </c>
      <c r="C232" s="286" t="s">
        <v>30</v>
      </c>
      <c r="D232" s="286">
        <v>1</v>
      </c>
      <c r="E232" s="756"/>
      <c r="F232" s="198">
        <f>E232*D232</f>
        <v>0</v>
      </c>
      <c r="G232" s="287"/>
      <c r="H232" s="287"/>
    </row>
    <row r="233" spans="1:8" s="288" customFormat="1" ht="12.75">
      <c r="A233" s="284"/>
      <c r="B233" s="285"/>
      <c r="C233" s="286"/>
      <c r="D233" s="286"/>
      <c r="E233" s="764"/>
      <c r="F233" s="198"/>
      <c r="G233" s="287"/>
      <c r="H233" s="287"/>
    </row>
    <row r="234" spans="1:8" s="288" customFormat="1" ht="12.75">
      <c r="A234" s="284">
        <v>7</v>
      </c>
      <c r="B234" s="285" t="s">
        <v>752</v>
      </c>
      <c r="C234" s="286" t="s">
        <v>30</v>
      </c>
      <c r="D234" s="286">
        <v>1</v>
      </c>
      <c r="E234" s="756"/>
      <c r="F234" s="198">
        <f>E234*D234</f>
        <v>0</v>
      </c>
      <c r="G234" s="287"/>
      <c r="H234" s="287"/>
    </row>
    <row r="235" spans="1:8" s="288" customFormat="1" ht="12.75">
      <c r="A235" s="284"/>
      <c r="B235" s="285"/>
      <c r="C235" s="286"/>
      <c r="D235" s="286"/>
      <c r="E235" s="764"/>
      <c r="F235" s="198"/>
      <c r="G235" s="287"/>
      <c r="H235" s="287"/>
    </row>
    <row r="236" spans="1:8" s="288" customFormat="1" ht="12.75">
      <c r="A236" s="284">
        <v>8</v>
      </c>
      <c r="B236" s="285" t="s">
        <v>753</v>
      </c>
      <c r="C236" s="286" t="s">
        <v>30</v>
      </c>
      <c r="D236" s="286">
        <v>1</v>
      </c>
      <c r="E236" s="756"/>
      <c r="F236" s="198">
        <f>E236*D236</f>
        <v>0</v>
      </c>
      <c r="G236" s="287"/>
      <c r="H236" s="287"/>
    </row>
    <row r="237" spans="1:8" s="288" customFormat="1" ht="12.75">
      <c r="A237" s="284"/>
      <c r="B237" s="285"/>
      <c r="C237" s="286"/>
      <c r="D237" s="286"/>
      <c r="E237" s="764"/>
      <c r="F237" s="198"/>
      <c r="G237" s="287"/>
      <c r="H237" s="287"/>
    </row>
    <row r="238" spans="1:8" s="288" customFormat="1" ht="12.75">
      <c r="A238" s="284"/>
      <c r="B238" s="288" t="s">
        <v>754</v>
      </c>
      <c r="C238" s="292"/>
      <c r="D238" s="293"/>
      <c r="E238" s="765"/>
      <c r="F238" s="198"/>
      <c r="G238" s="294"/>
      <c r="H238" s="287"/>
    </row>
    <row r="239" spans="1:8" s="288" customFormat="1" ht="12.75">
      <c r="A239" s="284"/>
      <c r="C239" s="292"/>
      <c r="D239" s="295"/>
      <c r="E239" s="766"/>
      <c r="F239" s="198"/>
      <c r="G239" s="294"/>
      <c r="H239" s="287"/>
    </row>
    <row r="240" spans="1:8" s="288" customFormat="1" ht="39">
      <c r="A240" s="284">
        <v>9</v>
      </c>
      <c r="B240" s="296" t="s">
        <v>755</v>
      </c>
      <c r="C240" s="286" t="s">
        <v>560</v>
      </c>
      <c r="D240" s="286">
        <v>1</v>
      </c>
      <c r="E240" s="756"/>
      <c r="F240" s="198">
        <f>E240*D240</f>
        <v>0</v>
      </c>
      <c r="G240" s="287"/>
      <c r="H240" s="287"/>
    </row>
    <row r="241" spans="1:8" s="288" customFormat="1" ht="12.75">
      <c r="A241" s="284"/>
      <c r="B241" s="296"/>
      <c r="C241" s="286"/>
      <c r="D241" s="286"/>
      <c r="E241" s="764"/>
      <c r="F241" s="198"/>
      <c r="G241" s="287"/>
      <c r="H241" s="287"/>
    </row>
    <row r="242" spans="1:8" s="288" customFormat="1" ht="26.25">
      <c r="A242" s="284">
        <v>10</v>
      </c>
      <c r="B242" s="296" t="s">
        <v>756</v>
      </c>
      <c r="C242" s="286" t="s">
        <v>560</v>
      </c>
      <c r="D242" s="286">
        <v>1</v>
      </c>
      <c r="E242" s="756"/>
      <c r="F242" s="198">
        <f>E242*D242</f>
        <v>0</v>
      </c>
      <c r="G242" s="287"/>
      <c r="H242" s="287"/>
    </row>
    <row r="243" spans="1:8" s="288" customFormat="1" ht="12.75">
      <c r="A243" s="284"/>
      <c r="B243" s="296"/>
      <c r="C243" s="286"/>
      <c r="D243" s="286"/>
      <c r="E243" s="764"/>
      <c r="F243" s="198"/>
      <c r="G243" s="287"/>
      <c r="H243" s="287"/>
    </row>
    <row r="244" spans="1:8" s="288" customFormat="1" ht="26.25">
      <c r="A244" s="284">
        <v>11</v>
      </c>
      <c r="B244" s="296" t="s">
        <v>1038</v>
      </c>
      <c r="C244" s="286" t="s">
        <v>560</v>
      </c>
      <c r="D244" s="286">
        <v>1</v>
      </c>
      <c r="E244" s="756"/>
      <c r="F244" s="198">
        <f>E244*D244</f>
        <v>0</v>
      </c>
      <c r="G244" s="287"/>
      <c r="H244" s="287"/>
    </row>
    <row r="245" spans="1:8" s="288" customFormat="1" ht="12.75">
      <c r="A245" s="284"/>
      <c r="B245" s="296"/>
      <c r="C245" s="286"/>
      <c r="D245" s="286"/>
      <c r="E245" s="764"/>
      <c r="F245" s="198"/>
      <c r="G245" s="287"/>
      <c r="H245" s="287"/>
    </row>
    <row r="246" spans="1:8" s="288" customFormat="1" ht="12.75">
      <c r="A246" s="284">
        <v>12</v>
      </c>
      <c r="B246" s="296" t="s">
        <v>757</v>
      </c>
      <c r="C246" s="286" t="s">
        <v>560</v>
      </c>
      <c r="D246" s="286">
        <v>1</v>
      </c>
      <c r="E246" s="756"/>
      <c r="F246" s="198">
        <f>E246*D246</f>
        <v>0</v>
      </c>
      <c r="G246" s="287"/>
      <c r="H246" s="287"/>
    </row>
    <row r="247" spans="1:10" s="288" customFormat="1" ht="12.75">
      <c r="A247" s="284"/>
      <c r="C247" s="292"/>
      <c r="D247" s="295"/>
      <c r="E247" s="766"/>
      <c r="F247" s="198"/>
      <c r="G247" s="294"/>
      <c r="H247" s="287"/>
      <c r="J247" s="297"/>
    </row>
    <row r="248" spans="1:8" s="288" customFormat="1" ht="12.75">
      <c r="A248" s="284"/>
      <c r="B248" s="288" t="s">
        <v>758</v>
      </c>
      <c r="C248" s="292"/>
      <c r="D248" s="295"/>
      <c r="E248" s="766"/>
      <c r="F248" s="198"/>
      <c r="G248" s="294"/>
      <c r="H248" s="287"/>
    </row>
    <row r="249" spans="1:8" s="288" customFormat="1" ht="12.75">
      <c r="A249" s="284"/>
      <c r="C249" s="292"/>
      <c r="D249" s="295"/>
      <c r="E249" s="766"/>
      <c r="F249" s="198"/>
      <c r="G249" s="294"/>
      <c r="H249" s="287"/>
    </row>
    <row r="250" spans="1:8" s="288" customFormat="1" ht="12.75">
      <c r="A250" s="284">
        <v>13</v>
      </c>
      <c r="B250" s="298" t="s">
        <v>759</v>
      </c>
      <c r="C250" s="286" t="s">
        <v>512</v>
      </c>
      <c r="D250" s="286">
        <v>400</v>
      </c>
      <c r="E250" s="756"/>
      <c r="F250" s="198">
        <f>E250*D250</f>
        <v>0</v>
      </c>
      <c r="G250" s="287"/>
      <c r="H250" s="287"/>
    </row>
    <row r="251" spans="1:8" s="288" customFormat="1" ht="12.75">
      <c r="A251" s="284"/>
      <c r="B251" s="285"/>
      <c r="C251" s="286"/>
      <c r="D251" s="286"/>
      <c r="E251" s="764"/>
      <c r="F251" s="198"/>
      <c r="G251" s="287"/>
      <c r="H251" s="287"/>
    </row>
    <row r="252" spans="1:8" s="288" customFormat="1" ht="12.75">
      <c r="A252" s="284">
        <v>14</v>
      </c>
      <c r="B252" s="285" t="s">
        <v>760</v>
      </c>
      <c r="C252" s="286" t="s">
        <v>30</v>
      </c>
      <c r="D252" s="286">
        <v>4</v>
      </c>
      <c r="E252" s="756"/>
      <c r="F252" s="198">
        <f>E252*D252</f>
        <v>0</v>
      </c>
      <c r="G252" s="287"/>
      <c r="H252" s="287"/>
    </row>
    <row r="253" spans="1:8" s="288" customFormat="1" ht="12.75">
      <c r="A253" s="284"/>
      <c r="B253" s="285"/>
      <c r="C253" s="286"/>
      <c r="D253" s="286"/>
      <c r="E253" s="764"/>
      <c r="F253" s="287"/>
      <c r="G253" s="287"/>
      <c r="H253" s="287"/>
    </row>
    <row r="254" spans="1:6" s="302" customFormat="1" ht="12.75">
      <c r="A254" s="299" t="s">
        <v>744</v>
      </c>
      <c r="B254" s="300" t="s">
        <v>761</v>
      </c>
      <c r="C254" s="286"/>
      <c r="D254" s="286"/>
      <c r="E254" s="767" t="s">
        <v>616</v>
      </c>
      <c r="F254" s="301">
        <f>SUM(F222:F252)</f>
        <v>0</v>
      </c>
    </row>
    <row r="255" spans="1:6" s="274" customFormat="1" ht="12">
      <c r="A255" s="281"/>
      <c r="B255" s="282"/>
      <c r="C255" s="279"/>
      <c r="D255" s="283"/>
      <c r="E255" s="763"/>
      <c r="F255" s="303"/>
    </row>
    <row r="256" spans="1:6" s="274" customFormat="1" ht="12">
      <c r="A256" s="281"/>
      <c r="B256" s="282"/>
      <c r="C256" s="279"/>
      <c r="D256" s="280"/>
      <c r="E256" s="768"/>
      <c r="F256" s="304"/>
    </row>
    <row r="257" spans="1:6" s="274" customFormat="1" ht="11.25">
      <c r="A257" s="222"/>
      <c r="B257" s="272"/>
      <c r="C257" s="224"/>
      <c r="D257" s="225"/>
      <c r="E257" s="762"/>
      <c r="F257" s="276"/>
    </row>
    <row r="258" spans="1:6" s="308" customFormat="1" ht="11.25">
      <c r="A258" s="305"/>
      <c r="B258" s="306" t="s">
        <v>762</v>
      </c>
      <c r="C258" s="307"/>
      <c r="E258" s="769"/>
      <c r="F258" s="309"/>
    </row>
    <row r="260" spans="1:6" ht="12">
      <c r="A260" s="194" t="str">
        <f>+A34</f>
        <v>A</v>
      </c>
      <c r="B260" s="201" t="str">
        <f>+B34</f>
        <v>SKUPAJ VODOVNI MATERIAL za razsvetljavo in malo moč </v>
      </c>
      <c r="C260" s="196" t="s">
        <v>133</v>
      </c>
      <c r="E260" s="770" t="str">
        <f>+E34</f>
        <v>€:</v>
      </c>
      <c r="F260" s="198">
        <f>F34</f>
        <v>0</v>
      </c>
    </row>
    <row r="261" spans="1:6" ht="12">
      <c r="A261" s="194" t="str">
        <f>+A65</f>
        <v>B</v>
      </c>
      <c r="B261" s="201" t="str">
        <f>+B65</f>
        <v>SKUPAJ SVETILKE</v>
      </c>
      <c r="E261" s="770" t="str">
        <f>+E65</f>
        <v>€:</v>
      </c>
      <c r="F261" s="198">
        <f>F65</f>
        <v>0</v>
      </c>
    </row>
    <row r="262" spans="1:6" ht="12">
      <c r="A262" s="194" t="str">
        <f>+A79</f>
        <v>C</v>
      </c>
      <c r="B262" s="201" t="str">
        <f>+B79</f>
        <v>SKUPAJ  STIKALA</v>
      </c>
      <c r="E262" s="770" t="str">
        <f>+E79</f>
        <v>€:</v>
      </c>
      <c r="F262" s="198">
        <f>F79</f>
        <v>0</v>
      </c>
    </row>
    <row r="263" spans="1:6" ht="12">
      <c r="A263" s="194" t="str">
        <f>+A113</f>
        <v>D</v>
      </c>
      <c r="B263" s="201" t="str">
        <f>+B113</f>
        <v>SKUPAJ VTIČNICE</v>
      </c>
      <c r="E263" s="745" t="str">
        <f>+E113</f>
        <v>€:</v>
      </c>
      <c r="F263" s="198">
        <f>F113</f>
        <v>0</v>
      </c>
    </row>
    <row r="264" spans="1:6" ht="12">
      <c r="A264" s="194" t="s">
        <v>663</v>
      </c>
      <c r="B264" s="201" t="str">
        <f>+B158</f>
        <v>SKUPAJ STIKALNI BLOKI </v>
      </c>
      <c r="E264" s="770" t="str">
        <f>+E158</f>
        <v>€:</v>
      </c>
      <c r="F264" s="198">
        <f>F158</f>
        <v>0</v>
      </c>
    </row>
    <row r="265" spans="1:6" ht="12">
      <c r="A265" s="310" t="str">
        <f>A184</f>
        <v>F</v>
      </c>
      <c r="B265" s="311" t="str">
        <f>B184</f>
        <v>SKUPAJ OZEMLJITVE</v>
      </c>
      <c r="C265" s="312"/>
      <c r="D265" s="313"/>
      <c r="E265" s="756" t="str">
        <f>E184</f>
        <v>€:</v>
      </c>
      <c r="F265" s="247">
        <f>F184</f>
        <v>0</v>
      </c>
    </row>
    <row r="266" spans="1:6" ht="12">
      <c r="A266" s="310" t="str">
        <f>A198</f>
        <v>G</v>
      </c>
      <c r="B266" s="311" t="str">
        <f>B198</f>
        <v>SKUPAJ TELEKOMUNIKACIJE</v>
      </c>
      <c r="C266" s="312"/>
      <c r="D266" s="313"/>
      <c r="E266" s="756" t="str">
        <f>E198</f>
        <v>€:</v>
      </c>
      <c r="F266" s="247">
        <f>F198</f>
        <v>0</v>
      </c>
    </row>
    <row r="267" spans="1:6" ht="12">
      <c r="A267" s="310" t="str">
        <f>A217</f>
        <v>H</v>
      </c>
      <c r="B267" s="311" t="str">
        <f>B217</f>
        <v>SKUPAJ KABELSKA KANALIZACIJA</v>
      </c>
      <c r="C267" s="312"/>
      <c r="D267" s="313"/>
      <c r="E267" s="756" t="str">
        <f>E217</f>
        <v>€:</v>
      </c>
      <c r="F267" s="247">
        <f>F217</f>
        <v>0</v>
      </c>
    </row>
    <row r="268" spans="1:6" ht="12">
      <c r="A268" s="310" t="str">
        <f>A254</f>
        <v>I</v>
      </c>
      <c r="B268" s="311" t="str">
        <f>B254</f>
        <v>SKUPAJ VIDEO NADZOR </v>
      </c>
      <c r="C268" s="312"/>
      <c r="D268" s="313"/>
      <c r="E268" s="756" t="str">
        <f>E254</f>
        <v>€:</v>
      </c>
      <c r="F268" s="247">
        <f>F254</f>
        <v>0</v>
      </c>
    </row>
    <row r="269" spans="1:6" ht="12">
      <c r="A269" s="310" t="s">
        <v>763</v>
      </c>
      <c r="B269" s="311" t="s">
        <v>590</v>
      </c>
      <c r="C269" s="312"/>
      <c r="D269" s="313"/>
      <c r="E269" s="769" t="s">
        <v>616</v>
      </c>
      <c r="F269" s="247">
        <f>SUM(F260:F268)*0.1</f>
        <v>0</v>
      </c>
    </row>
    <row r="270" spans="5:6" ht="12">
      <c r="E270" s="770"/>
      <c r="F270" s="197"/>
    </row>
    <row r="271" spans="1:6" s="308" customFormat="1" ht="11.25">
      <c r="A271" s="305"/>
      <c r="B271" s="314" t="s">
        <v>764</v>
      </c>
      <c r="C271" s="307"/>
      <c r="E271" s="769" t="s">
        <v>616</v>
      </c>
      <c r="F271" s="253">
        <f>SUM(F260:F269)</f>
        <v>0</v>
      </c>
    </row>
    <row r="272" spans="1:6" s="308" customFormat="1" ht="11.25">
      <c r="A272" s="305"/>
      <c r="B272" s="314" t="s">
        <v>152</v>
      </c>
      <c r="C272" s="307"/>
      <c r="E272" s="769" t="s">
        <v>616</v>
      </c>
      <c r="F272" s="309">
        <f>F271*0.22</f>
        <v>0</v>
      </c>
    </row>
    <row r="273" spans="1:6" s="308" customFormat="1" ht="11.25">
      <c r="A273" s="305"/>
      <c r="B273" s="314"/>
      <c r="C273" s="307"/>
      <c r="E273" s="769"/>
      <c r="F273" s="309"/>
    </row>
    <row r="274" spans="1:6" s="308" customFormat="1" ht="11.25">
      <c r="A274" s="305"/>
      <c r="B274" s="314" t="s">
        <v>765</v>
      </c>
      <c r="C274" s="307"/>
      <c r="E274" s="769" t="s">
        <v>616</v>
      </c>
      <c r="F274" s="309">
        <f>SUM(F271:F272)</f>
        <v>0</v>
      </c>
    </row>
    <row r="275" spans="1:6" s="308" customFormat="1" ht="11.25">
      <c r="A275" s="305"/>
      <c r="B275" s="314"/>
      <c r="C275" s="307"/>
      <c r="E275" s="769"/>
      <c r="F275" s="309"/>
    </row>
    <row r="276" spans="1:6" s="308" customFormat="1" ht="11.25">
      <c r="A276" s="305"/>
      <c r="B276" s="314"/>
      <c r="C276" s="307"/>
      <c r="E276" s="769"/>
      <c r="F276" s="309"/>
    </row>
    <row r="277" spans="1:6" s="308" customFormat="1" ht="11.25">
      <c r="A277" s="305"/>
      <c r="B277" s="314"/>
      <c r="C277" s="307"/>
      <c r="E277" s="769"/>
      <c r="F277" s="309"/>
    </row>
    <row r="278" spans="1:6" s="308" customFormat="1" ht="11.25">
      <c r="A278" s="305"/>
      <c r="B278" s="314"/>
      <c r="C278" s="307"/>
      <c r="E278" s="769"/>
      <c r="F278" s="309"/>
    </row>
    <row r="279" spans="1:6" s="308" customFormat="1" ht="11.25">
      <c r="A279" s="305"/>
      <c r="B279" s="314"/>
      <c r="C279" s="307"/>
      <c r="E279" s="769"/>
      <c r="F279" s="309"/>
    </row>
    <row r="280" spans="1:6" s="308" customFormat="1" ht="11.25">
      <c r="A280" s="305"/>
      <c r="B280" s="314"/>
      <c r="C280" s="307"/>
      <c r="E280" s="769"/>
      <c r="F280" s="309"/>
    </row>
    <row r="281" spans="1:6" s="308" customFormat="1" ht="11.25">
      <c r="A281" s="305"/>
      <c r="B281" s="314"/>
      <c r="C281" s="307"/>
      <c r="E281" s="769"/>
      <c r="F281" s="309"/>
    </row>
    <row r="282" spans="1:6" s="308" customFormat="1" ht="11.25">
      <c r="A282" s="305"/>
      <c r="B282" s="314"/>
      <c r="C282" s="307"/>
      <c r="E282" s="769"/>
      <c r="F282" s="309"/>
    </row>
    <row r="283" spans="1:6" s="308" customFormat="1" ht="11.25">
      <c r="A283" s="305"/>
      <c r="B283" s="314"/>
      <c r="C283" s="307"/>
      <c r="E283" s="769"/>
      <c r="F283" s="309"/>
    </row>
    <row r="284" spans="1:6" s="308" customFormat="1" ht="11.25">
      <c r="A284" s="305"/>
      <c r="B284" s="314"/>
      <c r="C284" s="307"/>
      <c r="E284" s="769"/>
      <c r="F284" s="309"/>
    </row>
    <row r="285" spans="1:6" s="308" customFormat="1" ht="11.25">
      <c r="A285" s="305"/>
      <c r="B285" s="314"/>
      <c r="C285" s="307"/>
      <c r="E285" s="769"/>
      <c r="F285" s="309"/>
    </row>
    <row r="286" spans="1:6" s="308" customFormat="1" ht="11.25">
      <c r="A286" s="305"/>
      <c r="B286" s="314"/>
      <c r="C286" s="307"/>
      <c r="E286" s="769"/>
      <c r="F286" s="309"/>
    </row>
    <row r="287" spans="1:6" s="203" customFormat="1" ht="12">
      <c r="A287" s="250"/>
      <c r="B287" s="181"/>
      <c r="C287" s="254"/>
      <c r="D287" s="255"/>
      <c r="E287" s="758"/>
      <c r="F287" s="256"/>
    </row>
  </sheetData>
  <sheetProtection password="C019" sheet="1" selectLockedCells="1"/>
  <hyperlinks>
    <hyperlink ref="B250" r:id="rId1" display="FTP 4x2x24 Cat. 6"/>
  </hyperlinks>
  <printOptions/>
  <pageMargins left="0.7" right="0.7" top="0.75" bottom="0.75" header="0.3" footer="0.3"/>
  <pageSetup horizontalDpi="600" verticalDpi="600" orientation="portrait" paperSize="9" r:id="rId2"/>
  <headerFooter>
    <oddHeader>&amp;CLjubljana za zeleno mobilnost – Ureditev brežin Grubarjevega kanala s postavitvijo pristanov</oddHeader>
    <oddFooter>&amp;C»POPISOV NI DOVOLJENO VSEBINSKO SPREMINJATI ALI NA KAKRŠEN KOLI DRUG NAČIN POSEGATI V NJIH.«</oddFooter>
  </headerFooter>
</worksheet>
</file>

<file path=xl/worksheets/sheet7.xml><?xml version="1.0" encoding="utf-8"?>
<worksheet xmlns="http://schemas.openxmlformats.org/spreadsheetml/2006/main" xmlns:r="http://schemas.openxmlformats.org/officeDocument/2006/relationships">
  <sheetPr>
    <tabColor rgb="FF7030A0"/>
  </sheetPr>
  <dimension ref="A3:F418"/>
  <sheetViews>
    <sheetView view="pageLayout" workbookViewId="0" topLeftCell="A397">
      <selection activeCell="E398" sqref="E398"/>
    </sheetView>
  </sheetViews>
  <sheetFormatPr defaultColWidth="32.28125" defaultRowHeight="15"/>
  <cols>
    <col min="1" max="1" width="4.7109375" style="0" customWidth="1"/>
    <col min="2" max="2" width="39.00390625" style="514" customWidth="1"/>
    <col min="3" max="3" width="6.00390625" style="0" customWidth="1"/>
    <col min="4" max="4" width="6.8515625" style="513" customWidth="1"/>
    <col min="5" max="5" width="13.00390625" style="532" customWidth="1"/>
    <col min="6" max="6" width="17.00390625" style="315" customWidth="1"/>
  </cols>
  <sheetData>
    <row r="3" ht="14.25">
      <c r="B3" s="327" t="s">
        <v>766</v>
      </c>
    </row>
    <row r="5" spans="1:6" s="326" customFormat="1" ht="14.25">
      <c r="A5" s="326" t="s">
        <v>767</v>
      </c>
      <c r="B5" s="327" t="s">
        <v>768</v>
      </c>
      <c r="D5" s="339"/>
      <c r="E5" s="771"/>
      <c r="F5" s="340"/>
    </row>
    <row r="7" ht="26.25" customHeight="1">
      <c r="B7" s="514" t="s">
        <v>769</v>
      </c>
    </row>
    <row r="8" spans="1:6" ht="15" thickBot="1">
      <c r="A8" s="317" t="s">
        <v>476</v>
      </c>
      <c r="B8" s="328" t="s">
        <v>540</v>
      </c>
      <c r="C8" s="317" t="s">
        <v>19</v>
      </c>
      <c r="D8" s="318" t="s">
        <v>20</v>
      </c>
      <c r="E8" s="772" t="s">
        <v>508</v>
      </c>
      <c r="F8" s="319" t="s">
        <v>770</v>
      </c>
    </row>
    <row r="9" spans="1:2" ht="15" thickTop="1">
      <c r="A9">
        <f>COUNT($A$6:A8)+1</f>
        <v>1</v>
      </c>
      <c r="B9" s="852" t="s">
        <v>893</v>
      </c>
    </row>
    <row r="10" ht="14.25">
      <c r="B10" s="852"/>
    </row>
    <row r="11" ht="14.25">
      <c r="B11" s="852"/>
    </row>
    <row r="12" ht="57" customHeight="1">
      <c r="B12" s="852"/>
    </row>
    <row r="13" spans="2:6" ht="14.25">
      <c r="B13" s="514" t="s">
        <v>771</v>
      </c>
      <c r="C13" t="s">
        <v>30</v>
      </c>
      <c r="D13" s="513">
        <v>1</v>
      </c>
      <c r="F13" s="315">
        <f>D13*E13</f>
        <v>0</v>
      </c>
    </row>
    <row r="14" spans="2:6" ht="14.25">
      <c r="B14" s="514" t="s">
        <v>772</v>
      </c>
      <c r="C14" t="s">
        <v>30</v>
      </c>
      <c r="D14" s="513">
        <v>1</v>
      </c>
      <c r="F14" s="315">
        <f>D14*E14</f>
        <v>0</v>
      </c>
    </row>
    <row r="16" spans="1:2" ht="14.25">
      <c r="A16">
        <f>COUNT($A$6:A15)+1</f>
        <v>2</v>
      </c>
      <c r="B16" s="853" t="s">
        <v>905</v>
      </c>
    </row>
    <row r="17" ht="14.25">
      <c r="B17" s="852"/>
    </row>
    <row r="18" ht="14.25">
      <c r="B18" s="852"/>
    </row>
    <row r="19" ht="14.25">
      <c r="B19" s="852"/>
    </row>
    <row r="20" ht="14.25">
      <c r="B20" s="852" t="s">
        <v>773</v>
      </c>
    </row>
    <row r="21" ht="14.25">
      <c r="B21" s="852"/>
    </row>
    <row r="22" ht="14.25">
      <c r="B22" s="852"/>
    </row>
    <row r="23" ht="14.25">
      <c r="B23" s="852"/>
    </row>
    <row r="24" ht="14.25">
      <c r="B24" s="852" t="s">
        <v>774</v>
      </c>
    </row>
    <row r="25" ht="14.25">
      <c r="B25" s="852"/>
    </row>
    <row r="26" spans="2:6" ht="14.25">
      <c r="B26" s="514" t="s">
        <v>775</v>
      </c>
      <c r="C26" t="s">
        <v>560</v>
      </c>
      <c r="D26" s="513">
        <v>1</v>
      </c>
      <c r="F26" s="315">
        <f>D26*E26</f>
        <v>0</v>
      </c>
    </row>
    <row r="27" spans="2:6" ht="14.25">
      <c r="B27" s="514" t="s">
        <v>776</v>
      </c>
      <c r="C27" t="s">
        <v>560</v>
      </c>
      <c r="D27" s="513">
        <v>1</v>
      </c>
      <c r="F27" s="315">
        <f>D27*E27</f>
        <v>0</v>
      </c>
    </row>
    <row r="29" spans="1:2" ht="14.25">
      <c r="A29">
        <f>COUNT($A$6:A28)+1</f>
        <v>3</v>
      </c>
      <c r="B29" s="854" t="s">
        <v>906</v>
      </c>
    </row>
    <row r="30" ht="14.25">
      <c r="B30" s="852"/>
    </row>
    <row r="31" ht="14.25">
      <c r="B31" s="852"/>
    </row>
    <row r="32" ht="14.25">
      <c r="B32" s="852"/>
    </row>
    <row r="33" ht="25.5" customHeight="1">
      <c r="B33" s="852"/>
    </row>
    <row r="34" ht="14.25">
      <c r="B34" s="852" t="s">
        <v>774</v>
      </c>
    </row>
    <row r="35" ht="24" customHeight="1">
      <c r="B35" s="852"/>
    </row>
    <row r="36" spans="2:6" ht="14.25">
      <c r="B36" s="514" t="s">
        <v>777</v>
      </c>
      <c r="C36" t="s">
        <v>30</v>
      </c>
      <c r="D36" s="513">
        <v>2</v>
      </c>
      <c r="F36" s="315">
        <f>D36*E36</f>
        <v>0</v>
      </c>
    </row>
    <row r="38" spans="1:2" ht="14.25">
      <c r="A38">
        <f>COUNT($A$6:A37)+1</f>
        <v>4</v>
      </c>
      <c r="B38" s="854" t="s">
        <v>907</v>
      </c>
    </row>
    <row r="39" ht="14.25" customHeight="1">
      <c r="B39" s="852"/>
    </row>
    <row r="40" ht="28.5">
      <c r="B40" s="514" t="s">
        <v>778</v>
      </c>
    </row>
    <row r="41" spans="3:6" ht="14.25">
      <c r="C41" t="s">
        <v>30</v>
      </c>
      <c r="D41" s="513">
        <v>2</v>
      </c>
      <c r="F41" s="315">
        <f>D41*E41</f>
        <v>0</v>
      </c>
    </row>
    <row r="43" spans="1:2" ht="14.25">
      <c r="A43">
        <f>COUNT($A$6:A42)+1</f>
        <v>5</v>
      </c>
      <c r="B43" s="852" t="s">
        <v>779</v>
      </c>
    </row>
    <row r="44" ht="31.5" customHeight="1">
      <c r="B44" s="852"/>
    </row>
    <row r="45" spans="3:6" ht="14.25">
      <c r="C45" t="s">
        <v>177</v>
      </c>
      <c r="D45" s="513">
        <v>4</v>
      </c>
      <c r="F45" s="315">
        <f>D45*E45</f>
        <v>0</v>
      </c>
    </row>
    <row r="47" spans="1:2" ht="14.25">
      <c r="A47">
        <f>COUNT($A$6:A45)+1</f>
        <v>6</v>
      </c>
      <c r="B47" s="514" t="s">
        <v>780</v>
      </c>
    </row>
    <row r="48" spans="3:6" ht="14.25">
      <c r="C48" t="s">
        <v>560</v>
      </c>
      <c r="D48" s="513">
        <v>1</v>
      </c>
      <c r="F48" s="315">
        <f>D48*E48</f>
        <v>0</v>
      </c>
    </row>
    <row r="50" spans="1:2" ht="14.25">
      <c r="A50">
        <f>COUNT($A$6:A49)+1</f>
        <v>7</v>
      </c>
      <c r="B50" s="852" t="s">
        <v>781</v>
      </c>
    </row>
    <row r="51" ht="14.25">
      <c r="B51" s="852"/>
    </row>
    <row r="52" ht="14.25">
      <c r="B52" s="852"/>
    </row>
    <row r="53" ht="57.75" customHeight="1">
      <c r="B53" s="852"/>
    </row>
    <row r="54" spans="1:6" ht="14.25">
      <c r="A54" s="335"/>
      <c r="B54" s="336"/>
      <c r="C54" s="335" t="s">
        <v>560</v>
      </c>
      <c r="D54" s="337">
        <v>1</v>
      </c>
      <c r="E54" s="773"/>
      <c r="F54" s="338">
        <f>D54*E54</f>
        <v>0</v>
      </c>
    </row>
    <row r="55" spans="2:6" ht="14.25">
      <c r="B55" s="514" t="s">
        <v>782</v>
      </c>
      <c r="F55" s="315">
        <f>SUM(F13:F54)</f>
        <v>0</v>
      </c>
    </row>
    <row r="60" spans="1:6" s="326" customFormat="1" ht="14.25">
      <c r="A60" s="326" t="s">
        <v>783</v>
      </c>
      <c r="B60" s="327" t="s">
        <v>784</v>
      </c>
      <c r="D60" s="339"/>
      <c r="E60" s="771"/>
      <c r="F60" s="340"/>
    </row>
    <row r="62" ht="33" customHeight="1">
      <c r="B62" s="514" t="s">
        <v>769</v>
      </c>
    </row>
    <row r="64" spans="1:6" ht="15" thickBot="1">
      <c r="A64" s="317" t="s">
        <v>476</v>
      </c>
      <c r="B64" s="328" t="s">
        <v>540</v>
      </c>
      <c r="C64" s="317" t="s">
        <v>19</v>
      </c>
      <c r="D64" s="318" t="s">
        <v>20</v>
      </c>
      <c r="E64" s="772" t="s">
        <v>508</v>
      </c>
      <c r="F64" s="319" t="s">
        <v>770</v>
      </c>
    </row>
    <row r="65" spans="1:2" ht="15" thickTop="1">
      <c r="A65">
        <f>COUNT($A$6:A64)+1</f>
        <v>8</v>
      </c>
      <c r="B65" s="854" t="s">
        <v>908</v>
      </c>
    </row>
    <row r="66" ht="14.25">
      <c r="B66" s="852"/>
    </row>
    <row r="67" ht="45.75" customHeight="1">
      <c r="B67" s="852"/>
    </row>
    <row r="68" ht="14.25">
      <c r="B68" s="514" t="s">
        <v>785</v>
      </c>
    </row>
    <row r="69" ht="14.25">
      <c r="B69" s="514" t="s">
        <v>786</v>
      </c>
    </row>
    <row r="70" ht="14.25">
      <c r="B70" s="514" t="s">
        <v>787</v>
      </c>
    </row>
    <row r="71" ht="14.25">
      <c r="B71" s="514" t="s">
        <v>788</v>
      </c>
    </row>
    <row r="72" ht="14.25">
      <c r="B72" s="514" t="s">
        <v>789</v>
      </c>
    </row>
    <row r="73" ht="14.25">
      <c r="B73" s="852" t="s">
        <v>790</v>
      </c>
    </row>
    <row r="74" ht="30" customHeight="1">
      <c r="B74" s="852"/>
    </row>
    <row r="75" spans="3:6" ht="14.25">
      <c r="C75" t="s">
        <v>560</v>
      </c>
      <c r="D75" s="513">
        <v>1</v>
      </c>
      <c r="F75" s="315">
        <f>D75*E75</f>
        <v>0</v>
      </c>
    </row>
    <row r="77" spans="1:2" ht="14.25">
      <c r="A77">
        <f>COUNT($A$6:A76)+1</f>
        <v>9</v>
      </c>
      <c r="B77" s="854" t="s">
        <v>909</v>
      </c>
    </row>
    <row r="78" ht="14.25">
      <c r="B78" s="852"/>
    </row>
    <row r="79" ht="75" customHeight="1">
      <c r="B79" s="852"/>
    </row>
    <row r="80" spans="2:6" ht="15.75" customHeight="1">
      <c r="B80" s="514" t="s">
        <v>791</v>
      </c>
      <c r="C80" t="s">
        <v>30</v>
      </c>
      <c r="D80" s="513">
        <v>4</v>
      </c>
      <c r="F80" s="315">
        <f>D80*E80</f>
        <v>0</v>
      </c>
    </row>
    <row r="81" ht="15" customHeight="1" hidden="1"/>
    <row r="82" spans="1:2" ht="37.5" customHeight="1">
      <c r="A82">
        <f>COUNT($A$6:A81)+1</f>
        <v>10</v>
      </c>
      <c r="B82" s="852" t="s">
        <v>894</v>
      </c>
    </row>
    <row r="83" ht="14.25">
      <c r="B83" s="852"/>
    </row>
    <row r="84" ht="14.25">
      <c r="B84" s="852"/>
    </row>
    <row r="85" ht="109.5" customHeight="1">
      <c r="B85" s="852"/>
    </row>
    <row r="86" ht="14.25">
      <c r="B86" s="852" t="s">
        <v>792</v>
      </c>
    </row>
    <row r="87" ht="14.25">
      <c r="B87" s="852"/>
    </row>
    <row r="88" ht="14.25">
      <c r="B88" s="852"/>
    </row>
    <row r="89" ht="87" customHeight="1">
      <c r="B89" s="852"/>
    </row>
    <row r="90" ht="14.25">
      <c r="B90" s="514" t="s">
        <v>793</v>
      </c>
    </row>
    <row r="91" ht="14.25">
      <c r="B91" s="514" t="s">
        <v>794</v>
      </c>
    </row>
    <row r="92" ht="14.25">
      <c r="B92" s="514" t="s">
        <v>795</v>
      </c>
    </row>
    <row r="93" ht="14.25">
      <c r="B93" s="514" t="s">
        <v>796</v>
      </c>
    </row>
    <row r="94" ht="14.25">
      <c r="B94" s="852" t="s">
        <v>797</v>
      </c>
    </row>
    <row r="95" spans="2:6" ht="14.25">
      <c r="B95" s="852"/>
      <c r="C95" t="s">
        <v>114</v>
      </c>
      <c r="D95" s="513">
        <v>45</v>
      </c>
      <c r="F95" s="315">
        <f>D95*E95</f>
        <v>0</v>
      </c>
    </row>
    <row r="96" ht="312" customHeight="1">
      <c r="B96" s="852"/>
    </row>
    <row r="97" spans="1:2" ht="14.25">
      <c r="A97">
        <f>COUNT($A$6:A96)+1</f>
        <v>11</v>
      </c>
      <c r="B97" s="854" t="s">
        <v>910</v>
      </c>
    </row>
    <row r="98" ht="25.5" customHeight="1">
      <c r="B98" s="852"/>
    </row>
    <row r="99" spans="2:6" ht="14.25">
      <c r="B99" s="515" t="s">
        <v>911</v>
      </c>
      <c r="C99" t="s">
        <v>512</v>
      </c>
      <c r="D99" s="513">
        <v>12</v>
      </c>
      <c r="F99" s="315">
        <f>D99*E99</f>
        <v>0</v>
      </c>
    </row>
    <row r="101" spans="1:2" ht="14.25">
      <c r="A101">
        <f>COUNT($A$6:A100)+1</f>
        <v>12</v>
      </c>
      <c r="B101" s="852" t="s">
        <v>895</v>
      </c>
    </row>
    <row r="102" ht="14.25">
      <c r="B102" s="852"/>
    </row>
    <row r="103" ht="14.25">
      <c r="B103" s="852"/>
    </row>
    <row r="104" spans="3:6" ht="14.25">
      <c r="C104" t="s">
        <v>114</v>
      </c>
      <c r="D104" s="513">
        <v>3</v>
      </c>
      <c r="F104" s="315">
        <f>D104*E104</f>
        <v>0</v>
      </c>
    </row>
    <row r="106" spans="1:2" ht="14.25">
      <c r="A106">
        <f>COUNT($A$6:A105)+1</f>
        <v>13</v>
      </c>
      <c r="B106" s="852" t="s">
        <v>896</v>
      </c>
    </row>
    <row r="107" ht="14.25">
      <c r="B107" s="852"/>
    </row>
    <row r="108" ht="14.25">
      <c r="B108" s="852"/>
    </row>
    <row r="109" spans="2:6" ht="14.25">
      <c r="B109" s="514" t="s">
        <v>798</v>
      </c>
      <c r="C109" t="s">
        <v>30</v>
      </c>
      <c r="D109" s="513">
        <v>14</v>
      </c>
      <c r="F109" s="315">
        <f>D109*E109</f>
        <v>0</v>
      </c>
    </row>
    <row r="111" spans="1:2" ht="14.25">
      <c r="A111">
        <f>COUNT($A$6:A110)+1</f>
        <v>14</v>
      </c>
      <c r="B111" s="852" t="s">
        <v>799</v>
      </c>
    </row>
    <row r="112" ht="14.25">
      <c r="B112" s="852"/>
    </row>
    <row r="113" ht="14.25">
      <c r="B113" s="852"/>
    </row>
    <row r="114" spans="3:6" ht="14.25">
      <c r="C114" t="s">
        <v>560</v>
      </c>
      <c r="D114" s="513">
        <v>1</v>
      </c>
      <c r="F114" s="315">
        <f>D114*E114</f>
        <v>0</v>
      </c>
    </row>
    <row r="116" spans="1:2" ht="14.25">
      <c r="A116">
        <f>COUNT($A$6:A115)+1</f>
        <v>15</v>
      </c>
      <c r="B116" s="852" t="s">
        <v>800</v>
      </c>
    </row>
    <row r="117" ht="14.25">
      <c r="B117" s="852"/>
    </row>
    <row r="118" ht="14.25">
      <c r="B118" s="852"/>
    </row>
    <row r="119" spans="3:6" ht="14.25">
      <c r="C119" t="s">
        <v>560</v>
      </c>
      <c r="D119" s="513">
        <v>2</v>
      </c>
      <c r="F119" s="315">
        <f>D119*E119</f>
        <v>0</v>
      </c>
    </row>
    <row r="121" spans="1:2" ht="14.25">
      <c r="A121">
        <f>COUNT($A$6:A120)+1</f>
        <v>16</v>
      </c>
      <c r="B121" s="852" t="s">
        <v>801</v>
      </c>
    </row>
    <row r="122" ht="14.25">
      <c r="B122" s="852"/>
    </row>
    <row r="123" ht="14.25">
      <c r="B123" s="852"/>
    </row>
    <row r="124" spans="3:6" ht="16.5">
      <c r="C124" t="s">
        <v>802</v>
      </c>
      <c r="D124" s="513">
        <v>1</v>
      </c>
      <c r="F124" s="315">
        <f>D124*E124</f>
        <v>0</v>
      </c>
    </row>
    <row r="126" spans="1:2" ht="14.25">
      <c r="A126">
        <f>COUNT($A$6:A125)+1</f>
        <v>17</v>
      </c>
      <c r="B126" s="852" t="s">
        <v>803</v>
      </c>
    </row>
    <row r="127" ht="14.25">
      <c r="B127" s="852"/>
    </row>
    <row r="128" ht="14.25">
      <c r="B128" s="852"/>
    </row>
    <row r="129" spans="3:6" ht="14.25">
      <c r="C129" t="s">
        <v>177</v>
      </c>
      <c r="D129" s="513">
        <v>3</v>
      </c>
      <c r="F129" s="315">
        <f>D129*E129</f>
        <v>0</v>
      </c>
    </row>
    <row r="131" spans="1:2" ht="14.25">
      <c r="A131">
        <f>COUNT($A$6:A130)+1</f>
        <v>18</v>
      </c>
      <c r="B131" s="852" t="s">
        <v>804</v>
      </c>
    </row>
    <row r="132" ht="14.25">
      <c r="B132" s="852"/>
    </row>
    <row r="133" spans="3:6" ht="14.25">
      <c r="C133" t="s">
        <v>560</v>
      </c>
      <c r="D133" s="513">
        <v>1</v>
      </c>
      <c r="F133" s="315">
        <f>D133*E133</f>
        <v>0</v>
      </c>
    </row>
    <row r="135" spans="1:2" ht="14.25">
      <c r="A135">
        <f>COUNT($A$6:A134)+1</f>
        <v>19</v>
      </c>
      <c r="B135" s="852" t="s">
        <v>805</v>
      </c>
    </row>
    <row r="136" ht="14.25">
      <c r="B136" s="852"/>
    </row>
    <row r="137" ht="14.25">
      <c r="B137" s="852"/>
    </row>
    <row r="138" spans="3:6" ht="14.25">
      <c r="C138" t="s">
        <v>560</v>
      </c>
      <c r="D138" s="513">
        <v>1</v>
      </c>
      <c r="F138" s="315">
        <f>D138*E138</f>
        <v>0</v>
      </c>
    </row>
    <row r="140" spans="1:2" ht="14.25">
      <c r="A140">
        <f>COUNT($A$6:A139)+1</f>
        <v>20</v>
      </c>
      <c r="B140" s="852" t="s">
        <v>806</v>
      </c>
    </row>
    <row r="141" ht="14.25">
      <c r="B141" s="852"/>
    </row>
    <row r="142" spans="3:6" ht="14.25">
      <c r="C142" t="s">
        <v>560</v>
      </c>
      <c r="D142" s="513">
        <v>1</v>
      </c>
      <c r="F142" s="315">
        <f>D142*E142</f>
        <v>0</v>
      </c>
    </row>
    <row r="144" spans="1:2" ht="14.25">
      <c r="A144">
        <f>COUNT($A$6:A143)+1</f>
        <v>21</v>
      </c>
      <c r="B144" s="852" t="s">
        <v>807</v>
      </c>
    </row>
    <row r="145" ht="14.25">
      <c r="B145" s="852"/>
    </row>
    <row r="146" ht="14.25">
      <c r="B146" s="852"/>
    </row>
    <row r="147" spans="3:6" ht="14.25">
      <c r="C147" t="s">
        <v>560</v>
      </c>
      <c r="D147" s="513">
        <v>1</v>
      </c>
      <c r="F147" s="315">
        <f>D147*E147</f>
        <v>0</v>
      </c>
    </row>
    <row r="149" spans="1:2" ht="14.25">
      <c r="A149">
        <f>COUNT($A$6:A148)+1</f>
        <v>22</v>
      </c>
      <c r="B149" s="852" t="s">
        <v>808</v>
      </c>
    </row>
    <row r="150" ht="14.25">
      <c r="B150" s="852"/>
    </row>
    <row r="151" spans="3:6" ht="14.25">
      <c r="C151" t="s">
        <v>560</v>
      </c>
      <c r="D151" s="513">
        <v>1</v>
      </c>
      <c r="F151" s="315">
        <f>D151*E151</f>
        <v>0</v>
      </c>
    </row>
    <row r="153" spans="1:2" ht="14.25">
      <c r="A153">
        <f>COUNT($A$6:A152)+1</f>
        <v>23</v>
      </c>
      <c r="B153" s="852" t="s">
        <v>809</v>
      </c>
    </row>
    <row r="154" ht="14.25">
      <c r="B154" s="852"/>
    </row>
    <row r="155" spans="3:6" ht="14.25">
      <c r="C155" t="s">
        <v>560</v>
      </c>
      <c r="D155" s="513">
        <v>1</v>
      </c>
      <c r="F155" s="315">
        <f>D155*E155</f>
        <v>0</v>
      </c>
    </row>
    <row r="157" spans="1:2" ht="28.5">
      <c r="A157">
        <f>COUNT($A$6:A156)+1</f>
        <v>24</v>
      </c>
      <c r="B157" s="514" t="s">
        <v>810</v>
      </c>
    </row>
    <row r="158" spans="3:6" ht="14.25">
      <c r="C158" t="s">
        <v>560</v>
      </c>
      <c r="D158" s="513">
        <v>1</v>
      </c>
      <c r="F158" s="315">
        <f>D158*E158</f>
        <v>0</v>
      </c>
    </row>
    <row r="160" spans="1:2" ht="14.25">
      <c r="A160">
        <f>COUNT($A$6:A159)+1</f>
        <v>25</v>
      </c>
      <c r="B160" s="852" t="s">
        <v>811</v>
      </c>
    </row>
    <row r="161" ht="14.25">
      <c r="B161" s="852"/>
    </row>
    <row r="162" spans="3:6" ht="14.25">
      <c r="C162" t="s">
        <v>560</v>
      </c>
      <c r="D162" s="513">
        <v>1</v>
      </c>
      <c r="F162" s="315">
        <f>D162*E162</f>
        <v>0</v>
      </c>
    </row>
    <row r="164" spans="1:2" ht="14.25">
      <c r="A164">
        <f>COUNT($A$6:A163)+1</f>
        <v>26</v>
      </c>
      <c r="B164" s="853" t="s">
        <v>1037</v>
      </c>
    </row>
    <row r="165" ht="14.25">
      <c r="B165" s="852"/>
    </row>
    <row r="166" ht="14.25">
      <c r="B166" s="852"/>
    </row>
    <row r="167" ht="75.75" customHeight="1">
      <c r="B167" s="852"/>
    </row>
    <row r="168" spans="3:6" ht="14.25">
      <c r="C168" t="s">
        <v>560</v>
      </c>
      <c r="D168" s="513">
        <v>1</v>
      </c>
      <c r="F168" s="315">
        <f>D168*E168</f>
        <v>0</v>
      </c>
    </row>
    <row r="169" spans="1:6" ht="14.25">
      <c r="A169" s="335"/>
      <c r="B169" s="336"/>
      <c r="C169" s="335"/>
      <c r="D169" s="337"/>
      <c r="E169" s="773"/>
      <c r="F169" s="338"/>
    </row>
    <row r="170" spans="2:6" ht="14.25">
      <c r="B170" s="514" t="s">
        <v>812</v>
      </c>
      <c r="F170" s="315">
        <f>SUM(F75:F168)</f>
        <v>0</v>
      </c>
    </row>
    <row r="173" spans="1:6" s="326" customFormat="1" ht="14.25">
      <c r="A173" s="326" t="s">
        <v>813</v>
      </c>
      <c r="B173" s="327" t="s">
        <v>814</v>
      </c>
      <c r="D173" s="339"/>
      <c r="E173" s="771"/>
      <c r="F173" s="340"/>
    </row>
    <row r="175" ht="42.75">
      <c r="B175" s="514" t="s">
        <v>769</v>
      </c>
    </row>
    <row r="176" spans="1:6" ht="15" thickBot="1">
      <c r="A176" s="317" t="s">
        <v>476</v>
      </c>
      <c r="B176" s="328" t="s">
        <v>540</v>
      </c>
      <c r="C176" s="317" t="s">
        <v>19</v>
      </c>
      <c r="D176" s="318" t="s">
        <v>20</v>
      </c>
      <c r="E176" s="772" t="s">
        <v>508</v>
      </c>
      <c r="F176" s="319" t="s">
        <v>770</v>
      </c>
    </row>
    <row r="177" spans="1:2" ht="15" thickTop="1">
      <c r="A177">
        <f>COUNT($A$3:A176)+1</f>
        <v>27</v>
      </c>
      <c r="B177" s="514" t="s">
        <v>815</v>
      </c>
    </row>
    <row r="178" ht="28.5">
      <c r="B178" s="514" t="s">
        <v>816</v>
      </c>
    </row>
    <row r="179" ht="42.75">
      <c r="B179" s="514" t="s">
        <v>817</v>
      </c>
    </row>
    <row r="180" ht="42.75">
      <c r="B180" s="514" t="s">
        <v>818</v>
      </c>
    </row>
    <row r="181" ht="42.75">
      <c r="B181" s="514" t="s">
        <v>904</v>
      </c>
    </row>
    <row r="182" ht="28.5">
      <c r="B182" s="514" t="s">
        <v>819</v>
      </c>
    </row>
    <row r="183" ht="28.5">
      <c r="B183" s="514" t="s">
        <v>820</v>
      </c>
    </row>
    <row r="184" ht="28.5">
      <c r="B184" s="514" t="s">
        <v>821</v>
      </c>
    </row>
    <row r="185" spans="3:6" ht="14.25">
      <c r="C185" t="s">
        <v>560</v>
      </c>
      <c r="D185" s="513">
        <v>1</v>
      </c>
      <c r="F185" s="315">
        <f>D185*E185</f>
        <v>0</v>
      </c>
    </row>
    <row r="187" spans="1:2" ht="28.5">
      <c r="A187">
        <f>COUNT($A$3:A186)+1</f>
        <v>28</v>
      </c>
      <c r="B187" s="514" t="s">
        <v>822</v>
      </c>
    </row>
    <row r="188" ht="28.5">
      <c r="B188" s="514" t="s">
        <v>816</v>
      </c>
    </row>
    <row r="189" ht="57">
      <c r="B189" s="514" t="s">
        <v>823</v>
      </c>
    </row>
    <row r="190" ht="42.75">
      <c r="B190" s="514" t="s">
        <v>818</v>
      </c>
    </row>
    <row r="191" ht="42.75">
      <c r="B191" s="516" t="s">
        <v>912</v>
      </c>
    </row>
    <row r="192" ht="28.5">
      <c r="B192" s="514" t="s">
        <v>819</v>
      </c>
    </row>
    <row r="193" ht="28.5">
      <c r="B193" s="514" t="s">
        <v>820</v>
      </c>
    </row>
    <row r="194" ht="28.5">
      <c r="B194" s="514" t="s">
        <v>821</v>
      </c>
    </row>
    <row r="195" spans="3:6" ht="14.25">
      <c r="C195" t="s">
        <v>560</v>
      </c>
      <c r="D195" s="513">
        <v>1</v>
      </c>
      <c r="F195" s="315">
        <f>D195*E195</f>
        <v>0</v>
      </c>
    </row>
    <row r="197" spans="1:2" ht="28.5">
      <c r="A197">
        <f>COUNT($A$3:A196)+1</f>
        <v>29</v>
      </c>
      <c r="B197" s="514" t="s">
        <v>824</v>
      </c>
    </row>
    <row r="198" ht="14.25">
      <c r="B198" s="514" t="s">
        <v>825</v>
      </c>
    </row>
    <row r="199" ht="57">
      <c r="B199" s="514" t="s">
        <v>826</v>
      </c>
    </row>
    <row r="200" ht="28.5">
      <c r="B200" s="514" t="s">
        <v>827</v>
      </c>
    </row>
    <row r="201" ht="28.5">
      <c r="B201" s="514" t="s">
        <v>828</v>
      </c>
    </row>
    <row r="202" ht="28.5">
      <c r="B202" s="514" t="s">
        <v>821</v>
      </c>
    </row>
    <row r="203" spans="3:6" ht="14.25">
      <c r="C203" t="s">
        <v>560</v>
      </c>
      <c r="D203" s="513">
        <v>1</v>
      </c>
      <c r="F203" s="315">
        <f>D203*E203</f>
        <v>0</v>
      </c>
    </row>
    <row r="205" spans="1:2" ht="14.25">
      <c r="A205">
        <f>COUNT($A$3:A204)+1</f>
        <v>30</v>
      </c>
      <c r="B205" s="514" t="s">
        <v>829</v>
      </c>
    </row>
    <row r="206" ht="14.25">
      <c r="B206" s="514" t="s">
        <v>830</v>
      </c>
    </row>
    <row r="207" ht="28.5">
      <c r="B207" s="516" t="s">
        <v>913</v>
      </c>
    </row>
    <row r="208" ht="28.5">
      <c r="B208" s="516" t="s">
        <v>914</v>
      </c>
    </row>
    <row r="209" ht="42.75">
      <c r="B209" s="514" t="s">
        <v>831</v>
      </c>
    </row>
    <row r="210" ht="42.75">
      <c r="B210" s="514" t="s">
        <v>832</v>
      </c>
    </row>
    <row r="211" ht="28.5">
      <c r="B211" s="514" t="s">
        <v>821</v>
      </c>
    </row>
    <row r="212" spans="3:6" ht="14.25">
      <c r="C212" t="s">
        <v>560</v>
      </c>
      <c r="D212" s="513">
        <v>2</v>
      </c>
      <c r="F212" s="315">
        <f>D212*E212</f>
        <v>0</v>
      </c>
    </row>
    <row r="214" spans="1:2" ht="57">
      <c r="A214">
        <f>COUNT($A$3:A213)+1</f>
        <v>31</v>
      </c>
      <c r="B214" s="514" t="s">
        <v>833</v>
      </c>
    </row>
    <row r="215" spans="3:6" ht="14.25">
      <c r="C215" t="s">
        <v>560</v>
      </c>
      <c r="D215" s="513">
        <v>1</v>
      </c>
      <c r="F215" s="315">
        <f>D215*E215</f>
        <v>0</v>
      </c>
    </row>
    <row r="217" spans="1:2" ht="28.5">
      <c r="A217">
        <f>COUNT($A$3:A216)+1</f>
        <v>32</v>
      </c>
      <c r="B217" s="514" t="s">
        <v>834</v>
      </c>
    </row>
    <row r="218" ht="14.25">
      <c r="B218" s="514" t="s">
        <v>830</v>
      </c>
    </row>
    <row r="219" ht="28.5">
      <c r="B219" s="516" t="s">
        <v>913</v>
      </c>
    </row>
    <row r="220" ht="28.5">
      <c r="B220" s="516" t="s">
        <v>914</v>
      </c>
    </row>
    <row r="221" ht="42.75">
      <c r="B221" s="514" t="s">
        <v>831</v>
      </c>
    </row>
    <row r="222" ht="42.75">
      <c r="B222" s="514" t="s">
        <v>832</v>
      </c>
    </row>
    <row r="223" ht="28.5">
      <c r="B223" s="514" t="s">
        <v>821</v>
      </c>
    </row>
    <row r="224" spans="3:6" ht="14.25">
      <c r="C224" t="s">
        <v>560</v>
      </c>
      <c r="D224" s="513">
        <v>1</v>
      </c>
      <c r="F224" s="315">
        <f>D224*E224</f>
        <v>0</v>
      </c>
    </row>
    <row r="226" spans="1:2" ht="14.25">
      <c r="A226">
        <f>COUNT($A$3:A225)+1</f>
        <v>33</v>
      </c>
      <c r="B226" s="514" t="s">
        <v>835</v>
      </c>
    </row>
    <row r="227" ht="14.25">
      <c r="B227" s="514" t="s">
        <v>836</v>
      </c>
    </row>
    <row r="228" ht="14.25">
      <c r="B228" s="514" t="s">
        <v>837</v>
      </c>
    </row>
    <row r="229" ht="14.25">
      <c r="B229" s="514" t="s">
        <v>837</v>
      </c>
    </row>
    <row r="230" ht="14.25">
      <c r="B230" s="514" t="s">
        <v>838</v>
      </c>
    </row>
    <row r="231" ht="14.25">
      <c r="B231" s="514" t="s">
        <v>839</v>
      </c>
    </row>
    <row r="232" ht="28.5">
      <c r="B232" s="514" t="s">
        <v>840</v>
      </c>
    </row>
    <row r="233" ht="28.5">
      <c r="B233" s="514" t="s">
        <v>821</v>
      </c>
    </row>
    <row r="234" spans="3:6" ht="14.25">
      <c r="C234" t="s">
        <v>560</v>
      </c>
      <c r="D234" s="513">
        <v>1</v>
      </c>
      <c r="F234" s="315">
        <f>D234*E234</f>
        <v>0</v>
      </c>
    </row>
    <row r="236" spans="1:2" ht="14.25">
      <c r="A236">
        <f>COUNT($A$3:A235)+1</f>
        <v>34</v>
      </c>
      <c r="B236" s="514" t="s">
        <v>841</v>
      </c>
    </row>
    <row r="237" ht="28.5">
      <c r="B237" s="514" t="s">
        <v>842</v>
      </c>
    </row>
    <row r="238" ht="14.25">
      <c r="B238" s="514" t="s">
        <v>843</v>
      </c>
    </row>
    <row r="239" ht="28.5">
      <c r="B239" s="514" t="s">
        <v>844</v>
      </c>
    </row>
    <row r="240" ht="42.75">
      <c r="B240" s="514" t="s">
        <v>845</v>
      </c>
    </row>
    <row r="241" ht="14.25">
      <c r="B241" s="516" t="s">
        <v>915</v>
      </c>
    </row>
    <row r="242" ht="14.25">
      <c r="B242" s="514" t="s">
        <v>846</v>
      </c>
    </row>
    <row r="243" ht="28.5">
      <c r="B243" s="514" t="s">
        <v>821</v>
      </c>
    </row>
    <row r="244" spans="3:6" ht="14.25">
      <c r="C244" t="s">
        <v>560</v>
      </c>
      <c r="D244" s="513">
        <v>1</v>
      </c>
      <c r="F244" s="315">
        <f>D244*E244</f>
        <v>0</v>
      </c>
    </row>
    <row r="246" spans="1:2" ht="42.75">
      <c r="A246">
        <f>COUNT($A$3:A245)+1</f>
        <v>35</v>
      </c>
      <c r="B246" s="514" t="s">
        <v>847</v>
      </c>
    </row>
    <row r="247" spans="2:6" ht="14.25">
      <c r="B247" s="514" t="s">
        <v>848</v>
      </c>
      <c r="C247" t="s">
        <v>30</v>
      </c>
      <c r="D247" s="513">
        <v>3</v>
      </c>
      <c r="F247" s="315">
        <f>D247*E247</f>
        <v>0</v>
      </c>
    </row>
    <row r="249" spans="1:2" ht="28.5">
      <c r="A249">
        <f>COUNT($A$3:A248)+1</f>
        <v>36</v>
      </c>
      <c r="B249" s="514" t="s">
        <v>849</v>
      </c>
    </row>
    <row r="250" spans="2:6" ht="14.25">
      <c r="B250" s="514" t="s">
        <v>850</v>
      </c>
      <c r="C250" t="s">
        <v>30</v>
      </c>
      <c r="D250" s="513">
        <v>3</v>
      </c>
      <c r="F250" s="315">
        <f>D250*E250</f>
        <v>0</v>
      </c>
    </row>
    <row r="252" spans="1:2" ht="28.5">
      <c r="A252">
        <f>COUNT($A$3:A251)+1</f>
        <v>37</v>
      </c>
      <c r="B252" s="514" t="s">
        <v>851</v>
      </c>
    </row>
    <row r="253" spans="3:6" ht="14.25">
      <c r="C253" t="s">
        <v>30</v>
      </c>
      <c r="D253" s="513">
        <v>3</v>
      </c>
      <c r="F253" s="315">
        <f>D253*E253</f>
        <v>0</v>
      </c>
    </row>
    <row r="255" spans="1:2" ht="28.5">
      <c r="A255">
        <f>COUNT($A$3:A254)+1</f>
        <v>38</v>
      </c>
      <c r="B255" s="514" t="s">
        <v>852</v>
      </c>
    </row>
    <row r="256" spans="3:6" ht="14.25">
      <c r="C256" t="s">
        <v>30</v>
      </c>
      <c r="D256" s="513">
        <v>3</v>
      </c>
      <c r="F256" s="315">
        <f>D256*E256</f>
        <v>0</v>
      </c>
    </row>
    <row r="258" spans="1:2" ht="28.5">
      <c r="A258">
        <f>COUNT($A$3:A257)+1</f>
        <v>39</v>
      </c>
      <c r="B258" s="514" t="s">
        <v>853</v>
      </c>
    </row>
    <row r="259" spans="3:6" ht="14.25">
      <c r="C259" t="s">
        <v>30</v>
      </c>
      <c r="D259" s="513">
        <v>3</v>
      </c>
      <c r="F259" s="315">
        <f>D259*E259</f>
        <v>0</v>
      </c>
    </row>
    <row r="261" spans="1:2" ht="42.75">
      <c r="A261">
        <f>COUNT($A$3:A260)+1</f>
        <v>40</v>
      </c>
      <c r="B261" s="514" t="s">
        <v>854</v>
      </c>
    </row>
    <row r="262" spans="2:6" ht="14.25">
      <c r="B262" s="514" t="s">
        <v>855</v>
      </c>
      <c r="C262" t="s">
        <v>30</v>
      </c>
      <c r="D262" s="513">
        <v>2</v>
      </c>
      <c r="F262" s="315">
        <f>D262*E262</f>
        <v>0</v>
      </c>
    </row>
    <row r="264" spans="1:2" ht="144">
      <c r="A264">
        <f>COUNT($A$3:A263)+1</f>
        <v>41</v>
      </c>
      <c r="B264" s="514" t="s">
        <v>897</v>
      </c>
    </row>
    <row r="265" ht="42.75">
      <c r="B265" s="514" t="s">
        <v>856</v>
      </c>
    </row>
    <row r="266" spans="3:6" ht="14.25">
      <c r="C266" t="s">
        <v>560</v>
      </c>
      <c r="D266" s="513">
        <v>1</v>
      </c>
      <c r="F266" s="315">
        <f>D266*E266</f>
        <v>0</v>
      </c>
    </row>
    <row r="268" spans="1:2" ht="129">
      <c r="A268">
        <f>COUNT($A$3:A267)+1</f>
        <v>42</v>
      </c>
      <c r="B268" s="514" t="s">
        <v>898</v>
      </c>
    </row>
    <row r="269" ht="42.75">
      <c r="B269" s="809" t="s">
        <v>1072</v>
      </c>
    </row>
    <row r="270" spans="3:6" ht="14.25">
      <c r="C270" t="s">
        <v>560</v>
      </c>
      <c r="D270" s="513">
        <v>1</v>
      </c>
      <c r="F270" s="315">
        <f>D270*E270</f>
        <v>0</v>
      </c>
    </row>
    <row r="272" spans="1:2" ht="100.5">
      <c r="A272">
        <f>COUNT($A$3:A271)+1</f>
        <v>43</v>
      </c>
      <c r="B272" s="514" t="s">
        <v>899</v>
      </c>
    </row>
    <row r="273" spans="2:6" ht="42.75">
      <c r="B273" s="809" t="s">
        <v>1072</v>
      </c>
      <c r="C273" t="s">
        <v>560</v>
      </c>
      <c r="D273" s="513">
        <v>1</v>
      </c>
      <c r="F273" s="315">
        <f>D273*E273</f>
        <v>0</v>
      </c>
    </row>
    <row r="275" spans="1:2" ht="114.75">
      <c r="A275">
        <f>COUNT($A$3:A270)+1</f>
        <v>43</v>
      </c>
      <c r="B275" s="514" t="s">
        <v>900</v>
      </c>
    </row>
    <row r="276" spans="2:6" ht="14.25">
      <c r="B276" s="514" t="s">
        <v>857</v>
      </c>
      <c r="C276" t="s">
        <v>560</v>
      </c>
      <c r="D276" s="513">
        <v>1</v>
      </c>
      <c r="F276" s="315">
        <f>D276*E276</f>
        <v>0</v>
      </c>
    </row>
    <row r="278" spans="1:2" ht="72">
      <c r="A278">
        <f>COUNT($A$3:A277)+1</f>
        <v>45</v>
      </c>
      <c r="B278" s="516" t="s">
        <v>916</v>
      </c>
    </row>
    <row r="279" spans="3:6" ht="14.25">
      <c r="C279" t="s">
        <v>560</v>
      </c>
      <c r="D279" s="513">
        <v>1</v>
      </c>
      <c r="F279" s="315">
        <f>D279*E279</f>
        <v>0</v>
      </c>
    </row>
    <row r="281" spans="1:2" ht="57">
      <c r="A281">
        <f>COUNT($A$3:A280)+1</f>
        <v>46</v>
      </c>
      <c r="B281" s="516" t="s">
        <v>917</v>
      </c>
    </row>
    <row r="282" ht="28.5">
      <c r="B282" s="514" t="s">
        <v>858</v>
      </c>
    </row>
    <row r="283" spans="2:6" ht="14.25">
      <c r="B283" s="514" t="s">
        <v>859</v>
      </c>
      <c r="C283" t="s">
        <v>560</v>
      </c>
      <c r="D283" s="513">
        <v>13</v>
      </c>
      <c r="F283" s="315">
        <f>D283*E283</f>
        <v>0</v>
      </c>
    </row>
    <row r="285" spans="1:2" ht="72">
      <c r="A285">
        <f>COUNT($A$3:A284)+1</f>
        <v>47</v>
      </c>
      <c r="B285" s="516" t="s">
        <v>918</v>
      </c>
    </row>
    <row r="286" ht="28.5">
      <c r="B286" s="514" t="s">
        <v>860</v>
      </c>
    </row>
    <row r="287" spans="2:6" ht="14.25">
      <c r="B287" s="514" t="s">
        <v>861</v>
      </c>
      <c r="C287" t="s">
        <v>560</v>
      </c>
      <c r="D287" s="513">
        <v>1</v>
      </c>
      <c r="F287" s="315">
        <f>D287*E287</f>
        <v>0</v>
      </c>
    </row>
    <row r="289" spans="1:2" ht="198.75" customHeight="1">
      <c r="A289">
        <f>COUNT($A$3:A283)+1</f>
        <v>47</v>
      </c>
      <c r="B289" s="514" t="s">
        <v>901</v>
      </c>
    </row>
    <row r="290" ht="42.75">
      <c r="B290" s="514" t="s">
        <v>862</v>
      </c>
    </row>
    <row r="291" spans="2:6" ht="14.25">
      <c r="B291" s="514" t="s">
        <v>863</v>
      </c>
      <c r="C291" t="s">
        <v>512</v>
      </c>
      <c r="D291" s="513">
        <v>12</v>
      </c>
      <c r="F291" s="315">
        <f>D291*E291</f>
        <v>0</v>
      </c>
    </row>
    <row r="292" spans="2:6" ht="14.25">
      <c r="B292" s="514" t="s">
        <v>864</v>
      </c>
      <c r="C292" t="s">
        <v>512</v>
      </c>
      <c r="D292" s="513">
        <v>25</v>
      </c>
      <c r="F292" s="315">
        <f>D292*E292</f>
        <v>0</v>
      </c>
    </row>
    <row r="294" spans="1:2" ht="202.5" customHeight="1">
      <c r="A294">
        <f>COUNT($A$3:A293)+1</f>
        <v>49</v>
      </c>
      <c r="B294" s="514" t="s">
        <v>902</v>
      </c>
    </row>
    <row r="295" ht="42.75">
      <c r="B295" s="514" t="s">
        <v>862</v>
      </c>
    </row>
    <row r="296" spans="2:6" ht="14.25">
      <c r="B296" s="514" t="s">
        <v>863</v>
      </c>
      <c r="C296" t="s">
        <v>512</v>
      </c>
      <c r="D296" s="513">
        <v>16</v>
      </c>
      <c r="F296" s="315">
        <f>D296*E296</f>
        <v>0</v>
      </c>
    </row>
    <row r="298" spans="1:2" ht="42.75">
      <c r="A298">
        <f>COUNT($A$3:A297)+1</f>
        <v>50</v>
      </c>
      <c r="B298" s="515" t="s">
        <v>929</v>
      </c>
    </row>
    <row r="299" spans="2:6" ht="14.25">
      <c r="B299" s="514" t="s">
        <v>865</v>
      </c>
      <c r="C299" t="s">
        <v>512</v>
      </c>
      <c r="D299" s="513">
        <v>10</v>
      </c>
      <c r="F299" s="315">
        <f>D299*E299</f>
        <v>0</v>
      </c>
    </row>
    <row r="300" spans="2:6" ht="14.25">
      <c r="B300" s="514" t="s">
        <v>866</v>
      </c>
      <c r="C300" t="s">
        <v>512</v>
      </c>
      <c r="D300" s="513">
        <v>3</v>
      </c>
      <c r="F300" s="315">
        <f>D300*E300</f>
        <v>0</v>
      </c>
    </row>
    <row r="302" spans="1:2" ht="72">
      <c r="A302">
        <f>COUNT($A$3:A301)+1</f>
        <v>51</v>
      </c>
      <c r="B302" s="516" t="s">
        <v>919</v>
      </c>
    </row>
    <row r="303" spans="2:6" ht="14.25">
      <c r="B303" s="514" t="s">
        <v>867</v>
      </c>
      <c r="C303" t="s">
        <v>512</v>
      </c>
      <c r="D303" s="513">
        <v>870</v>
      </c>
      <c r="F303" s="315">
        <f>D303*E303</f>
        <v>0</v>
      </c>
    </row>
    <row r="304" spans="2:6" ht="14.25">
      <c r="B304" s="514" t="s">
        <v>868</v>
      </c>
      <c r="C304" t="s">
        <v>512</v>
      </c>
      <c r="D304" s="513">
        <v>4</v>
      </c>
      <c r="F304" s="315">
        <f>D304*E304</f>
        <v>0</v>
      </c>
    </row>
    <row r="305" spans="2:6" ht="14.25">
      <c r="B305" s="514" t="s">
        <v>869</v>
      </c>
      <c r="C305" t="s">
        <v>512</v>
      </c>
      <c r="D305" s="513">
        <v>80</v>
      </c>
      <c r="F305" s="315">
        <f>D305*E305</f>
        <v>0</v>
      </c>
    </row>
    <row r="306" spans="2:6" ht="14.25">
      <c r="B306" s="514" t="s">
        <v>870</v>
      </c>
      <c r="C306" t="s">
        <v>512</v>
      </c>
      <c r="D306" s="513">
        <v>4</v>
      </c>
      <c r="F306" s="315">
        <f>D306*E306</f>
        <v>0</v>
      </c>
    </row>
    <row r="308" spans="1:2" ht="144">
      <c r="A308">
        <f>COUNT($A$3:A307)+1</f>
        <v>52</v>
      </c>
      <c r="B308" s="514" t="s">
        <v>903</v>
      </c>
    </row>
    <row r="309" spans="2:6" ht="14.25">
      <c r="B309" s="514" t="s">
        <v>871</v>
      </c>
      <c r="C309" t="s">
        <v>512</v>
      </c>
      <c r="D309" s="513">
        <v>130</v>
      </c>
      <c r="F309" s="315">
        <f>D309*E309</f>
        <v>0</v>
      </c>
    </row>
    <row r="310" spans="2:6" ht="14.25">
      <c r="B310" s="514" t="s">
        <v>872</v>
      </c>
      <c r="C310" t="s">
        <v>512</v>
      </c>
      <c r="D310" s="513">
        <v>11</v>
      </c>
      <c r="F310" s="315">
        <f>D310*E310</f>
        <v>0</v>
      </c>
    </row>
    <row r="311" ht="42.75">
      <c r="B311" s="514" t="s">
        <v>873</v>
      </c>
    </row>
    <row r="312" ht="28.5">
      <c r="B312" s="514" t="s">
        <v>874</v>
      </c>
    </row>
    <row r="314" spans="1:2" ht="28.5">
      <c r="A314">
        <f>COUNT($A$3:A313)+1</f>
        <v>53</v>
      </c>
      <c r="B314" s="516" t="s">
        <v>920</v>
      </c>
    </row>
    <row r="315" spans="2:6" ht="14.25">
      <c r="B315" s="514" t="s">
        <v>875</v>
      </c>
      <c r="C315" t="s">
        <v>30</v>
      </c>
      <c r="D315" s="513">
        <v>13</v>
      </c>
      <c r="F315" s="315">
        <f>D315*E315</f>
        <v>0</v>
      </c>
    </row>
    <row r="316" spans="2:6" ht="14.25">
      <c r="B316" s="514" t="s">
        <v>876</v>
      </c>
      <c r="C316" t="s">
        <v>30</v>
      </c>
      <c r="D316" s="513">
        <v>1</v>
      </c>
      <c r="F316" s="315">
        <f>D316*E316</f>
        <v>0</v>
      </c>
    </row>
    <row r="318" spans="1:2" ht="28.5">
      <c r="A318">
        <f>COUNT($A$3:A317)+1</f>
        <v>54</v>
      </c>
      <c r="B318" s="516" t="s">
        <v>920</v>
      </c>
    </row>
    <row r="319" spans="2:6" ht="14.25">
      <c r="B319" s="514" t="s">
        <v>877</v>
      </c>
      <c r="C319" t="s">
        <v>30</v>
      </c>
      <c r="D319" s="513">
        <v>13</v>
      </c>
      <c r="F319" s="315">
        <f>D319*E319</f>
        <v>0</v>
      </c>
    </row>
    <row r="321" spans="1:2" ht="28.5">
      <c r="A321">
        <f>COUNT($A$3:A320)+1</f>
        <v>55</v>
      </c>
      <c r="B321" s="516" t="s">
        <v>920</v>
      </c>
    </row>
    <row r="322" spans="2:6" ht="14.25">
      <c r="B322" s="514" t="s">
        <v>878</v>
      </c>
      <c r="C322" t="s">
        <v>30</v>
      </c>
      <c r="D322" s="513">
        <v>13</v>
      </c>
      <c r="F322" s="315">
        <f>D322*E322</f>
        <v>0</v>
      </c>
    </row>
    <row r="323" spans="2:6" ht="14.25">
      <c r="B323" s="514" t="s">
        <v>879</v>
      </c>
      <c r="C323" t="s">
        <v>30</v>
      </c>
      <c r="D323" s="513">
        <v>1</v>
      </c>
      <c r="F323" s="315">
        <f>D323*E323</f>
        <v>0</v>
      </c>
    </row>
    <row r="325" spans="1:2" ht="42.75">
      <c r="A325">
        <f>COUNT($A$3:A324)+1</f>
        <v>56</v>
      </c>
      <c r="B325" s="516" t="s">
        <v>921</v>
      </c>
    </row>
    <row r="326" spans="2:6" ht="14.25">
      <c r="B326" s="514" t="s">
        <v>880</v>
      </c>
      <c r="C326" t="s">
        <v>512</v>
      </c>
      <c r="D326" s="513">
        <v>20</v>
      </c>
      <c r="F326" s="315">
        <f>D326*E326</f>
        <v>0</v>
      </c>
    </row>
    <row r="327" spans="2:6" ht="14.25">
      <c r="B327" s="514" t="s">
        <v>881</v>
      </c>
      <c r="C327" t="s">
        <v>512</v>
      </c>
      <c r="D327" s="513">
        <v>18</v>
      </c>
      <c r="F327" s="315">
        <f>D327*E327</f>
        <v>0</v>
      </c>
    </row>
    <row r="329" spans="1:2" ht="28.5">
      <c r="A329">
        <f>COUNT($A$3:A328)+1</f>
        <v>57</v>
      </c>
      <c r="B329" s="515" t="s">
        <v>922</v>
      </c>
    </row>
    <row r="330" spans="2:6" ht="14.25">
      <c r="B330" s="514" t="s">
        <v>882</v>
      </c>
      <c r="C330" t="s">
        <v>30</v>
      </c>
      <c r="D330" s="513">
        <v>2</v>
      </c>
      <c r="F330" s="315">
        <f>D330*E330</f>
        <v>0</v>
      </c>
    </row>
    <row r="332" spans="1:2" ht="75" customHeight="1">
      <c r="A332">
        <f>COUNT($A$3:A331)+1</f>
        <v>58</v>
      </c>
      <c r="B332" s="516" t="s">
        <v>923</v>
      </c>
    </row>
    <row r="333" spans="2:6" ht="14.25">
      <c r="B333" s="514" t="s">
        <v>883</v>
      </c>
      <c r="C333" t="s">
        <v>30</v>
      </c>
      <c r="D333" s="513">
        <v>2</v>
      </c>
      <c r="F333" s="315">
        <f>D333*E333</f>
        <v>0</v>
      </c>
    </row>
    <row r="335" spans="1:2" ht="42.75">
      <c r="A335">
        <f>COUNT($A$3:A334)+1</f>
        <v>59</v>
      </c>
      <c r="B335" s="516" t="s">
        <v>924</v>
      </c>
    </row>
    <row r="336" spans="2:6" ht="14.25">
      <c r="B336" s="514" t="s">
        <v>855</v>
      </c>
      <c r="C336" t="s">
        <v>30</v>
      </c>
      <c r="D336" s="513">
        <v>2</v>
      </c>
      <c r="F336" s="315">
        <f>D336*E336</f>
        <v>0</v>
      </c>
    </row>
    <row r="337" spans="2:6" ht="14.25">
      <c r="B337" s="514" t="s">
        <v>865</v>
      </c>
      <c r="C337" t="s">
        <v>30</v>
      </c>
      <c r="D337" s="513">
        <v>13</v>
      </c>
      <c r="F337" s="315">
        <f>D337*E337</f>
        <v>0</v>
      </c>
    </row>
    <row r="339" spans="1:2" ht="28.5">
      <c r="A339">
        <f>COUNT($A$3:A338)+1</f>
        <v>60</v>
      </c>
      <c r="B339" s="516" t="s">
        <v>925</v>
      </c>
    </row>
    <row r="340" spans="2:6" ht="14.25">
      <c r="B340" s="514" t="s">
        <v>855</v>
      </c>
      <c r="C340" t="s">
        <v>30</v>
      </c>
      <c r="D340" s="513">
        <v>1</v>
      </c>
      <c r="F340" s="315">
        <f>D340*E340</f>
        <v>0</v>
      </c>
    </row>
    <row r="342" spans="1:2" ht="42.75">
      <c r="A342">
        <f>COUNT($A$3:A341)+1</f>
        <v>61</v>
      </c>
      <c r="B342" s="516" t="s">
        <v>926</v>
      </c>
    </row>
    <row r="343" spans="2:6" ht="14.25">
      <c r="B343" s="514" t="s">
        <v>855</v>
      </c>
      <c r="C343" t="s">
        <v>30</v>
      </c>
      <c r="D343" s="513">
        <v>1</v>
      </c>
      <c r="F343" s="315">
        <f>D343*E343</f>
        <v>0</v>
      </c>
    </row>
    <row r="345" spans="1:2" ht="57">
      <c r="A345">
        <f>COUNT($A$3:A344)+1</f>
        <v>62</v>
      </c>
      <c r="B345" s="516" t="s">
        <v>927</v>
      </c>
    </row>
    <row r="346" spans="2:6" ht="14.25">
      <c r="B346" s="514" t="s">
        <v>855</v>
      </c>
      <c r="C346" t="s">
        <v>30</v>
      </c>
      <c r="D346" s="513">
        <v>13</v>
      </c>
      <c r="F346" s="315">
        <f>D346*E346</f>
        <v>0</v>
      </c>
    </row>
    <row r="347" spans="2:6" ht="14.25">
      <c r="B347" s="514" t="s">
        <v>865</v>
      </c>
      <c r="C347" t="s">
        <v>30</v>
      </c>
      <c r="D347" s="513">
        <v>14</v>
      </c>
      <c r="F347" s="315">
        <f>D347*E347</f>
        <v>0</v>
      </c>
    </row>
    <row r="349" spans="1:2" ht="14.25">
      <c r="A349">
        <f>COUNT($A$3:A348)+1</f>
        <v>63</v>
      </c>
      <c r="B349" s="514" t="s">
        <v>884</v>
      </c>
    </row>
    <row r="350" spans="3:6" ht="14.25">
      <c r="C350" t="s">
        <v>560</v>
      </c>
      <c r="D350" s="513">
        <v>1</v>
      </c>
      <c r="F350" s="315">
        <f>D350*E350</f>
        <v>0</v>
      </c>
    </row>
    <row r="352" spans="1:2" ht="28.5">
      <c r="A352">
        <f>COUNT($A$3:A350)+1</f>
        <v>64</v>
      </c>
      <c r="B352" s="514" t="s">
        <v>885</v>
      </c>
    </row>
    <row r="353" spans="3:6" ht="14.25">
      <c r="C353" t="s">
        <v>560</v>
      </c>
      <c r="D353" s="513">
        <v>1</v>
      </c>
      <c r="F353" s="315">
        <f>D353*E353</f>
        <v>0</v>
      </c>
    </row>
    <row r="355" spans="1:2" ht="42.75">
      <c r="A355">
        <f>COUNT($A$3:A353)+1</f>
        <v>65</v>
      </c>
      <c r="B355" s="514" t="s">
        <v>779</v>
      </c>
    </row>
    <row r="356" spans="3:6" ht="14.25">
      <c r="C356" t="s">
        <v>177</v>
      </c>
      <c r="D356" s="513">
        <v>8</v>
      </c>
      <c r="F356" s="315">
        <f>D356*E356</f>
        <v>0</v>
      </c>
    </row>
    <row r="358" spans="1:2" ht="57">
      <c r="A358">
        <f>COUNT($A$3:A357)+1</f>
        <v>66</v>
      </c>
      <c r="B358" s="514" t="s">
        <v>886</v>
      </c>
    </row>
    <row r="359" spans="3:6" ht="14.25">
      <c r="C359" t="s">
        <v>560</v>
      </c>
      <c r="D359" s="513">
        <v>1</v>
      </c>
      <c r="F359" s="315">
        <f>D359*E359</f>
        <v>0</v>
      </c>
    </row>
    <row r="361" spans="1:2" ht="57">
      <c r="A361">
        <f>COUNT($A$3:A359)+1</f>
        <v>67</v>
      </c>
      <c r="B361" s="514" t="s">
        <v>887</v>
      </c>
    </row>
    <row r="362" spans="3:6" ht="14.25">
      <c r="C362" t="s">
        <v>560</v>
      </c>
      <c r="D362" s="513">
        <v>1</v>
      </c>
      <c r="F362" s="315">
        <f>D362*E362</f>
        <v>0</v>
      </c>
    </row>
    <row r="364" spans="1:2" ht="42.75">
      <c r="A364">
        <f>COUNT($A$3:A363)+1</f>
        <v>68</v>
      </c>
      <c r="B364" s="514" t="s">
        <v>811</v>
      </c>
    </row>
    <row r="365" spans="3:6" ht="14.25">
      <c r="C365" t="s">
        <v>560</v>
      </c>
      <c r="D365" s="513">
        <v>1</v>
      </c>
      <c r="F365" s="315">
        <f>D365*E365</f>
        <v>0</v>
      </c>
    </row>
    <row r="367" spans="1:2" ht="100.5">
      <c r="A367">
        <f>COUNT($A$3:A366)+1</f>
        <v>69</v>
      </c>
      <c r="B367" s="514" t="s">
        <v>781</v>
      </c>
    </row>
    <row r="368" spans="1:6" ht="14.25">
      <c r="A368" s="335"/>
      <c r="B368" s="336"/>
      <c r="C368" s="335" t="s">
        <v>560</v>
      </c>
      <c r="D368" s="337">
        <v>1</v>
      </c>
      <c r="E368" s="773"/>
      <c r="F368" s="338">
        <f>D368*E368</f>
        <v>0</v>
      </c>
    </row>
    <row r="369" spans="2:6" ht="14.25">
      <c r="B369" s="514" t="s">
        <v>782</v>
      </c>
      <c r="F369" s="315">
        <f>SUM(F185:F368)</f>
        <v>0</v>
      </c>
    </row>
    <row r="373" spans="1:2" ht="14.25">
      <c r="A373" s="326" t="s">
        <v>888</v>
      </c>
      <c r="B373" s="327" t="s">
        <v>889</v>
      </c>
    </row>
    <row r="374" spans="1:6" ht="14.25">
      <c r="A374" s="320"/>
      <c r="B374" s="329"/>
      <c r="C374" s="320"/>
      <c r="D374" s="321"/>
      <c r="E374" s="774"/>
      <c r="F374" s="322"/>
    </row>
    <row r="375" spans="1:6" ht="15" thickBot="1">
      <c r="A375" s="323" t="s">
        <v>476</v>
      </c>
      <c r="B375" s="330" t="s">
        <v>540</v>
      </c>
      <c r="C375" s="323" t="s">
        <v>19</v>
      </c>
      <c r="D375" s="324" t="s">
        <v>20</v>
      </c>
      <c r="E375" s="775" t="s">
        <v>508</v>
      </c>
      <c r="F375" s="325" t="s">
        <v>770</v>
      </c>
    </row>
    <row r="376" spans="1:6" ht="87" thickTop="1">
      <c r="A376">
        <v>1</v>
      </c>
      <c r="B376" s="514" t="s">
        <v>543</v>
      </c>
      <c r="C376" t="s">
        <v>512</v>
      </c>
      <c r="D376" s="513">
        <v>205</v>
      </c>
      <c r="F376" s="315">
        <f>D376*E376</f>
        <v>0</v>
      </c>
    </row>
    <row r="378" spans="1:6" ht="42.75">
      <c r="A378">
        <v>2</v>
      </c>
      <c r="B378" s="514" t="s">
        <v>544</v>
      </c>
      <c r="C378" t="s">
        <v>30</v>
      </c>
      <c r="D378" s="513">
        <v>33</v>
      </c>
      <c r="F378" s="315">
        <f>D378*E378</f>
        <v>0</v>
      </c>
    </row>
    <row r="380" spans="1:6" ht="57">
      <c r="A380">
        <v>3</v>
      </c>
      <c r="B380" s="514" t="s">
        <v>483</v>
      </c>
      <c r="C380" t="s">
        <v>523</v>
      </c>
      <c r="D380" s="513">
        <v>1</v>
      </c>
      <c r="F380" s="315">
        <f>D380*E380</f>
        <v>0</v>
      </c>
    </row>
    <row r="382" spans="1:6" ht="72">
      <c r="A382">
        <v>4</v>
      </c>
      <c r="B382" s="514" t="s">
        <v>545</v>
      </c>
      <c r="C382" t="s">
        <v>890</v>
      </c>
      <c r="D382" s="513">
        <v>400</v>
      </c>
      <c r="F382" s="315">
        <f>D382*E382</f>
        <v>0</v>
      </c>
    </row>
    <row r="384" spans="1:6" ht="28.5">
      <c r="A384">
        <v>5</v>
      </c>
      <c r="B384" s="514" t="s">
        <v>489</v>
      </c>
      <c r="C384" t="s">
        <v>802</v>
      </c>
      <c r="D384" s="513">
        <v>102.5</v>
      </c>
      <c r="F384" s="315">
        <f>D384*E384</f>
        <v>0</v>
      </c>
    </row>
    <row r="386" spans="1:6" ht="86.25">
      <c r="A386">
        <v>6</v>
      </c>
      <c r="B386" s="514" t="s">
        <v>548</v>
      </c>
      <c r="C386" t="s">
        <v>890</v>
      </c>
      <c r="D386" s="513">
        <v>10.5</v>
      </c>
      <c r="F386" s="315">
        <f>D386*E386</f>
        <v>0</v>
      </c>
    </row>
    <row r="388" spans="1:6" ht="159.75" customHeight="1">
      <c r="A388">
        <v>7</v>
      </c>
      <c r="B388" s="514" t="s">
        <v>491</v>
      </c>
      <c r="C388" t="s">
        <v>890</v>
      </c>
      <c r="D388" s="513">
        <v>67</v>
      </c>
      <c r="F388" s="315">
        <f>D388*E388</f>
        <v>0</v>
      </c>
    </row>
    <row r="390" spans="1:6" ht="74.25" customHeight="1">
      <c r="A390">
        <v>8</v>
      </c>
      <c r="B390" s="516" t="s">
        <v>928</v>
      </c>
      <c r="C390" t="s">
        <v>890</v>
      </c>
      <c r="D390" s="513">
        <v>332</v>
      </c>
      <c r="F390" s="315">
        <f>D390*E390</f>
        <v>0</v>
      </c>
    </row>
    <row r="392" spans="1:6" ht="57">
      <c r="A392">
        <v>9</v>
      </c>
      <c r="B392" s="514" t="s">
        <v>550</v>
      </c>
      <c r="C392" t="s">
        <v>512</v>
      </c>
      <c r="D392" s="513">
        <v>205</v>
      </c>
      <c r="F392" s="315">
        <f>D392*E392</f>
        <v>0</v>
      </c>
    </row>
    <row r="394" spans="1:6" ht="28.5">
      <c r="A394">
        <v>10</v>
      </c>
      <c r="B394" s="514" t="s">
        <v>497</v>
      </c>
      <c r="C394" t="s">
        <v>890</v>
      </c>
      <c r="D394" s="513">
        <v>77</v>
      </c>
      <c r="F394" s="315">
        <f>D394*E394</f>
        <v>0</v>
      </c>
    </row>
    <row r="396" spans="1:6" ht="14.25">
      <c r="A396">
        <v>11</v>
      </c>
      <c r="B396" s="514" t="s">
        <v>498</v>
      </c>
      <c r="C396" t="s">
        <v>177</v>
      </c>
      <c r="D396" s="513">
        <v>25</v>
      </c>
      <c r="F396" s="315">
        <f>D396*E396</f>
        <v>0</v>
      </c>
    </row>
    <row r="397" spans="2:4" ht="14.25">
      <c r="B397" s="518"/>
      <c r="D397" s="517"/>
    </row>
    <row r="398" spans="1:6" ht="14.25">
      <c r="A398">
        <v>12</v>
      </c>
      <c r="B398" s="519" t="s">
        <v>1029</v>
      </c>
      <c r="C398" t="s">
        <v>177</v>
      </c>
      <c r="D398" s="517">
        <v>25</v>
      </c>
      <c r="F398" s="315">
        <f>D398*E398</f>
        <v>0</v>
      </c>
    </row>
    <row r="400" spans="1:6" ht="16.5">
      <c r="A400">
        <v>13</v>
      </c>
      <c r="B400" s="514" t="s">
        <v>499</v>
      </c>
      <c r="C400" t="s">
        <v>802</v>
      </c>
      <c r="D400" s="513">
        <v>330</v>
      </c>
      <c r="F400" s="315">
        <f>D400*E400</f>
        <v>0</v>
      </c>
    </row>
    <row r="402" spans="1:6" ht="28.5">
      <c r="A402" s="335">
        <v>14</v>
      </c>
      <c r="B402" s="336" t="s">
        <v>551</v>
      </c>
      <c r="C402" s="335" t="s">
        <v>512</v>
      </c>
      <c r="D402" s="337">
        <v>205</v>
      </c>
      <c r="E402" s="773"/>
      <c r="F402" s="338">
        <f>D402*E402</f>
        <v>0</v>
      </c>
    </row>
    <row r="403" spans="2:6" ht="14.25">
      <c r="B403" s="514" t="s">
        <v>782</v>
      </c>
      <c r="F403" s="315">
        <f>SUM(F376:F402)</f>
        <v>0</v>
      </c>
    </row>
    <row r="406" spans="1:6" ht="15">
      <c r="A406" s="350"/>
      <c r="B406" s="334"/>
      <c r="C406" s="350"/>
      <c r="D406" s="351"/>
      <c r="E406" s="776"/>
      <c r="F406" s="352"/>
    </row>
    <row r="407" spans="1:6" ht="15">
      <c r="A407" s="341"/>
      <c r="B407" s="353" t="s">
        <v>358</v>
      </c>
      <c r="C407" s="341"/>
      <c r="D407" s="342"/>
      <c r="E407" s="777"/>
      <c r="F407" s="343"/>
    </row>
    <row r="408" spans="1:6" ht="15">
      <c r="A408" s="341"/>
      <c r="B408" s="331"/>
      <c r="C408" s="341"/>
      <c r="D408" s="342"/>
      <c r="E408" s="777"/>
      <c r="F408" s="343"/>
    </row>
    <row r="409" spans="1:6" ht="15">
      <c r="A409" s="341" t="s">
        <v>767</v>
      </c>
      <c r="B409" s="331" t="s">
        <v>768</v>
      </c>
      <c r="C409" s="341"/>
      <c r="D409" s="342"/>
      <c r="E409" s="777"/>
      <c r="F409" s="343">
        <f>F55</f>
        <v>0</v>
      </c>
    </row>
    <row r="410" spans="1:6" ht="15">
      <c r="A410" s="341" t="s">
        <v>783</v>
      </c>
      <c r="B410" s="331" t="s">
        <v>784</v>
      </c>
      <c r="C410" s="341"/>
      <c r="D410" s="342"/>
      <c r="E410" s="777"/>
      <c r="F410" s="343">
        <f>F170</f>
        <v>0</v>
      </c>
    </row>
    <row r="411" spans="1:6" ht="15">
      <c r="A411" s="341" t="s">
        <v>813</v>
      </c>
      <c r="B411" s="331" t="s">
        <v>814</v>
      </c>
      <c r="C411" s="341"/>
      <c r="D411" s="342"/>
      <c r="E411" s="777"/>
      <c r="F411" s="343">
        <f>F369</f>
        <v>0</v>
      </c>
    </row>
    <row r="412" spans="1:6" ht="30.75">
      <c r="A412" s="341" t="s">
        <v>888</v>
      </c>
      <c r="B412" s="331" t="s">
        <v>889</v>
      </c>
      <c r="C412" s="341"/>
      <c r="D412" s="342"/>
      <c r="E412" s="777"/>
      <c r="F412" s="343">
        <f>F403</f>
        <v>0</v>
      </c>
    </row>
    <row r="413" spans="1:6" ht="15">
      <c r="A413" s="344" t="s">
        <v>892</v>
      </c>
      <c r="B413" s="332" t="s">
        <v>538</v>
      </c>
      <c r="C413" s="344"/>
      <c r="D413" s="345"/>
      <c r="E413" s="778"/>
      <c r="F413" s="346">
        <f>SUM(F409:F412)*0.1</f>
        <v>0</v>
      </c>
    </row>
    <row r="414" spans="1:6" ht="15">
      <c r="A414" s="341"/>
      <c r="B414" s="331"/>
      <c r="C414" s="341"/>
      <c r="D414" s="342"/>
      <c r="E414" s="777"/>
      <c r="F414" s="343"/>
    </row>
    <row r="415" spans="1:6" ht="15">
      <c r="A415" s="341"/>
      <c r="B415" s="331" t="s">
        <v>891</v>
      </c>
      <c r="C415" s="341"/>
      <c r="D415" s="342"/>
      <c r="E415" s="777"/>
      <c r="F415" s="343">
        <f>SUM(F409:F414)</f>
        <v>0</v>
      </c>
    </row>
    <row r="416" spans="1:6" ht="15">
      <c r="A416" s="344"/>
      <c r="B416" s="332" t="s">
        <v>152</v>
      </c>
      <c r="C416" s="344"/>
      <c r="D416" s="345"/>
      <c r="E416" s="778"/>
      <c r="F416" s="346">
        <f>F415*0.22</f>
        <v>0</v>
      </c>
    </row>
    <row r="417" spans="1:6" ht="15">
      <c r="A417" s="341"/>
      <c r="B417" s="331"/>
      <c r="C417" s="341"/>
      <c r="D417" s="342"/>
      <c r="E417" s="777"/>
      <c r="F417" s="343"/>
    </row>
    <row r="418" spans="1:6" s="316" customFormat="1" ht="15.75" thickBot="1">
      <c r="A418" s="347"/>
      <c r="B418" s="333" t="s">
        <v>153</v>
      </c>
      <c r="C418" s="347"/>
      <c r="D418" s="348"/>
      <c r="E418" s="779"/>
      <c r="F418" s="349">
        <f>F415+F416</f>
        <v>0</v>
      </c>
    </row>
    <row r="419" ht="15" thickTop="1"/>
  </sheetData>
  <sheetProtection password="C019" sheet="1" selectLockedCells="1"/>
  <mergeCells count="30">
    <mergeCell ref="B140:B141"/>
    <mergeCell ref="B144:B146"/>
    <mergeCell ref="B149:B150"/>
    <mergeCell ref="B153:B154"/>
    <mergeCell ref="B160:B161"/>
    <mergeCell ref="B164:B167"/>
    <mergeCell ref="B111:B113"/>
    <mergeCell ref="B116:B118"/>
    <mergeCell ref="B121:B123"/>
    <mergeCell ref="B126:B128"/>
    <mergeCell ref="B131:B132"/>
    <mergeCell ref="B135:B137"/>
    <mergeCell ref="B82:B85"/>
    <mergeCell ref="B86:B89"/>
    <mergeCell ref="B94:B96"/>
    <mergeCell ref="B97:B98"/>
    <mergeCell ref="B101:B103"/>
    <mergeCell ref="B106:B108"/>
    <mergeCell ref="B38:B39"/>
    <mergeCell ref="B43:B44"/>
    <mergeCell ref="B50:B53"/>
    <mergeCell ref="B65:B67"/>
    <mergeCell ref="B73:B74"/>
    <mergeCell ref="B77:B79"/>
    <mergeCell ref="B9:B12"/>
    <mergeCell ref="B16:B19"/>
    <mergeCell ref="B20:B23"/>
    <mergeCell ref="B24:B25"/>
    <mergeCell ref="B29:B33"/>
    <mergeCell ref="B34:B35"/>
  </mergeCells>
  <printOptions/>
  <pageMargins left="0.7" right="0.7" top="0.75" bottom="0.75" header="0.3" footer="0.3"/>
  <pageSetup horizontalDpi="600" verticalDpi="600" orientation="portrait" paperSize="9" r:id="rId1"/>
  <headerFooter>
    <oddHeader>&amp;CLjubljana za zeleno mobilnost – Ureditev brežin Grubarjevega kanala s postavitvijo pristanov</oddHeader>
    <oddFooter>&amp;C»POPISOV NI DOVOLJENO VSEBINSKO SPREMINJATI ALI NA KAKRŠEN KOLI DRUG NAČIN POSEGATI V NJIH.«</oddFooter>
  </headerFooter>
</worksheet>
</file>

<file path=xl/worksheets/sheet8.xml><?xml version="1.0" encoding="utf-8"?>
<worksheet xmlns="http://schemas.openxmlformats.org/spreadsheetml/2006/main" xmlns:r="http://schemas.openxmlformats.org/officeDocument/2006/relationships">
  <sheetPr>
    <tabColor rgb="FFFFFF00"/>
  </sheetPr>
  <dimension ref="A1:L50"/>
  <sheetViews>
    <sheetView view="pageLayout" workbookViewId="0" topLeftCell="A33">
      <selection activeCell="F35" sqref="F35"/>
    </sheetView>
  </sheetViews>
  <sheetFormatPr defaultColWidth="9.140625" defaultRowHeight="15"/>
  <cols>
    <col min="1" max="1" width="3.8515625" style="354" customWidth="1"/>
    <col min="2" max="2" width="8.7109375" style="355" hidden="1" customWidth="1"/>
    <col min="3" max="3" width="38.7109375" style="361" customWidth="1"/>
    <col min="4" max="4" width="8.28125" style="357" customWidth="1"/>
    <col min="5" max="5" width="5.8515625" style="358" customWidth="1"/>
    <col min="6" max="6" width="12.57421875" style="780" customWidth="1"/>
    <col min="7" max="7" width="15.421875" style="357" customWidth="1"/>
    <col min="8" max="16384" width="9.140625" style="359" customWidth="1"/>
  </cols>
  <sheetData>
    <row r="1" ht="13.5" thickBot="1">
      <c r="C1" s="356" t="s">
        <v>930</v>
      </c>
    </row>
    <row r="2" ht="12.75">
      <c r="C2" s="360"/>
    </row>
    <row r="3" spans="1:7" ht="13.5" thickBot="1">
      <c r="A3" s="409" t="s">
        <v>931</v>
      </c>
      <c r="B3" s="410" t="s">
        <v>932</v>
      </c>
      <c r="C3" s="411" t="s">
        <v>933</v>
      </c>
      <c r="D3" s="412" t="s">
        <v>934</v>
      </c>
      <c r="E3" s="412" t="s">
        <v>935</v>
      </c>
      <c r="F3" s="781" t="s">
        <v>936</v>
      </c>
      <c r="G3" s="412" t="s">
        <v>937</v>
      </c>
    </row>
    <row r="4" spans="1:7" s="362" customFormat="1" ht="13.5" thickTop="1">
      <c r="A4" s="354">
        <v>1</v>
      </c>
      <c r="B4" s="355" t="s">
        <v>938</v>
      </c>
      <c r="C4" s="361" t="s">
        <v>939</v>
      </c>
      <c r="D4" s="357">
        <v>189</v>
      </c>
      <c r="E4" s="358" t="s">
        <v>940</v>
      </c>
      <c r="F4" s="780"/>
      <c r="G4" s="357">
        <f>D4*F4</f>
        <v>0</v>
      </c>
    </row>
    <row r="5" spans="1:7" ht="12.75">
      <c r="A5" s="363"/>
      <c r="B5" s="364"/>
      <c r="C5" s="365" t="s">
        <v>941</v>
      </c>
      <c r="D5" s="366"/>
      <c r="E5" s="367"/>
      <c r="F5" s="782"/>
      <c r="G5" s="366">
        <f>SUM(G4:G4)</f>
        <v>0</v>
      </c>
    </row>
    <row r="6" spans="1:7" ht="12.75">
      <c r="A6" s="368"/>
      <c r="B6" s="369"/>
      <c r="C6" s="360"/>
      <c r="D6" s="370"/>
      <c r="E6" s="371"/>
      <c r="F6" s="783"/>
      <c r="G6" s="370"/>
    </row>
    <row r="7" spans="1:7" ht="13.5" thickBot="1">
      <c r="A7" s="368"/>
      <c r="B7" s="369"/>
      <c r="C7" s="360"/>
      <c r="D7" s="370"/>
      <c r="E7" s="371"/>
      <c r="F7" s="783"/>
      <c r="G7" s="370"/>
    </row>
    <row r="8" spans="3:7" ht="12.75" customHeight="1" thickBot="1">
      <c r="C8" s="372" t="s">
        <v>942</v>
      </c>
      <c r="D8" s="373"/>
      <c r="E8" s="373"/>
      <c r="F8" s="784"/>
      <c r="G8" s="373"/>
    </row>
    <row r="9" ht="12" customHeight="1">
      <c r="C9" s="359"/>
    </row>
    <row r="10" spans="1:7" s="374" customFormat="1" ht="10.5" thickBot="1">
      <c r="A10" s="409" t="s">
        <v>931</v>
      </c>
      <c r="B10" s="410" t="s">
        <v>932</v>
      </c>
      <c r="C10" s="411" t="s">
        <v>933</v>
      </c>
      <c r="D10" s="412" t="s">
        <v>934</v>
      </c>
      <c r="E10" s="412" t="s">
        <v>935</v>
      </c>
      <c r="F10" s="781" t="s">
        <v>936</v>
      </c>
      <c r="G10" s="412" t="s">
        <v>937</v>
      </c>
    </row>
    <row r="11" spans="1:7" ht="23.25" thickTop="1">
      <c r="A11" s="354">
        <v>1</v>
      </c>
      <c r="B11" s="355" t="s">
        <v>943</v>
      </c>
      <c r="C11" s="375" t="s">
        <v>944</v>
      </c>
      <c r="D11" s="357">
        <v>0.16</v>
      </c>
      <c r="E11" s="358" t="s">
        <v>945</v>
      </c>
      <c r="G11" s="357">
        <f>D11*F11</f>
        <v>0</v>
      </c>
    </row>
    <row r="12" spans="1:7" ht="24.75" customHeight="1">
      <c r="A12" s="354">
        <v>2</v>
      </c>
      <c r="B12" s="355" t="s">
        <v>946</v>
      </c>
      <c r="C12" s="361" t="s">
        <v>947</v>
      </c>
      <c r="D12" s="357">
        <v>1</v>
      </c>
      <c r="E12" s="358" t="s">
        <v>275</v>
      </c>
      <c r="G12" s="357">
        <f aca="true" t="shared" si="0" ref="G12:G25">D12*F12</f>
        <v>0</v>
      </c>
    </row>
    <row r="13" spans="1:7" ht="42" customHeight="1">
      <c r="A13" s="354">
        <v>3</v>
      </c>
      <c r="C13" s="376" t="s">
        <v>948</v>
      </c>
      <c r="D13" s="357">
        <v>1</v>
      </c>
      <c r="E13" s="358" t="s">
        <v>704</v>
      </c>
      <c r="G13" s="357">
        <f t="shared" si="0"/>
        <v>0</v>
      </c>
    </row>
    <row r="14" spans="1:7" ht="66.75" customHeight="1">
      <c r="A14" s="354">
        <v>4</v>
      </c>
      <c r="B14" s="377" t="s">
        <v>949</v>
      </c>
      <c r="C14" s="376" t="s">
        <v>950</v>
      </c>
      <c r="D14" s="357">
        <v>159</v>
      </c>
      <c r="E14" s="358" t="s">
        <v>940</v>
      </c>
      <c r="G14" s="357">
        <f t="shared" si="0"/>
        <v>0</v>
      </c>
    </row>
    <row r="15" spans="1:7" ht="69.75" customHeight="1">
      <c r="A15" s="354">
        <v>5</v>
      </c>
      <c r="B15" s="377" t="s">
        <v>949</v>
      </c>
      <c r="C15" s="376" t="s">
        <v>951</v>
      </c>
      <c r="D15" s="357">
        <v>5.2</v>
      </c>
      <c r="E15" s="358" t="s">
        <v>940</v>
      </c>
      <c r="G15" s="357">
        <f t="shared" si="0"/>
        <v>0</v>
      </c>
    </row>
    <row r="16" spans="1:7" ht="41.25" customHeight="1">
      <c r="A16" s="354">
        <v>6</v>
      </c>
      <c r="B16" s="377" t="s">
        <v>949</v>
      </c>
      <c r="C16" s="376" t="s">
        <v>952</v>
      </c>
      <c r="D16" s="357">
        <v>1</v>
      </c>
      <c r="E16" s="358" t="s">
        <v>275</v>
      </c>
      <c r="G16" s="357">
        <f t="shared" si="0"/>
        <v>0</v>
      </c>
    </row>
    <row r="17" spans="1:12" ht="29.25" customHeight="1">
      <c r="A17" s="354">
        <v>7</v>
      </c>
      <c r="B17" s="377" t="s">
        <v>949</v>
      </c>
      <c r="C17" s="376" t="s">
        <v>953</v>
      </c>
      <c r="D17" s="357">
        <v>164</v>
      </c>
      <c r="E17" s="358" t="s">
        <v>940</v>
      </c>
      <c r="G17" s="357">
        <f t="shared" si="0"/>
        <v>0</v>
      </c>
      <c r="K17" s="378"/>
      <c r="L17" s="378"/>
    </row>
    <row r="18" spans="1:7" ht="29.25" customHeight="1">
      <c r="A18" s="354">
        <v>8</v>
      </c>
      <c r="B18" s="377" t="s">
        <v>954</v>
      </c>
      <c r="C18" s="379" t="s">
        <v>955</v>
      </c>
      <c r="D18" s="357">
        <v>4</v>
      </c>
      <c r="E18" s="358" t="s">
        <v>704</v>
      </c>
      <c r="G18" s="357">
        <f t="shared" si="0"/>
        <v>0</v>
      </c>
    </row>
    <row r="19" spans="1:7" ht="39">
      <c r="A19" s="354">
        <v>9</v>
      </c>
      <c r="B19" s="377" t="s">
        <v>954</v>
      </c>
      <c r="C19" s="379" t="s">
        <v>956</v>
      </c>
      <c r="D19" s="357">
        <v>13</v>
      </c>
      <c r="E19" s="358" t="s">
        <v>704</v>
      </c>
      <c r="G19" s="357">
        <f t="shared" si="0"/>
        <v>0</v>
      </c>
    </row>
    <row r="20" spans="1:7" ht="39">
      <c r="A20" s="354">
        <v>10</v>
      </c>
      <c r="C20" s="380" t="s">
        <v>957</v>
      </c>
      <c r="D20" s="357">
        <v>1</v>
      </c>
      <c r="E20" s="358" t="s">
        <v>704</v>
      </c>
      <c r="G20" s="357">
        <f t="shared" si="0"/>
        <v>0</v>
      </c>
    </row>
    <row r="21" spans="1:7" ht="12.75">
      <c r="A21" s="354">
        <v>11</v>
      </c>
      <c r="C21" s="380" t="s">
        <v>958</v>
      </c>
      <c r="D21" s="357">
        <v>1</v>
      </c>
      <c r="E21" s="358" t="s">
        <v>704</v>
      </c>
      <c r="G21" s="357">
        <f t="shared" si="0"/>
        <v>0</v>
      </c>
    </row>
    <row r="22" spans="1:7" ht="26.25">
      <c r="A22" s="354">
        <v>12</v>
      </c>
      <c r="B22" s="355" t="s">
        <v>959</v>
      </c>
      <c r="C22" s="380" t="s">
        <v>960</v>
      </c>
      <c r="D22" s="357">
        <v>1</v>
      </c>
      <c r="E22" s="358" t="s">
        <v>704</v>
      </c>
      <c r="G22" s="357">
        <f t="shared" si="0"/>
        <v>0</v>
      </c>
    </row>
    <row r="23" spans="1:7" ht="15" customHeight="1">
      <c r="A23" s="354">
        <v>13</v>
      </c>
      <c r="B23" s="355" t="s">
        <v>959</v>
      </c>
      <c r="C23" s="380" t="s">
        <v>1036</v>
      </c>
      <c r="D23" s="357">
        <v>1</v>
      </c>
      <c r="E23" s="358" t="s">
        <v>704</v>
      </c>
      <c r="G23" s="357">
        <f t="shared" si="0"/>
        <v>0</v>
      </c>
    </row>
    <row r="24" spans="1:7" ht="12.75">
      <c r="A24" s="354">
        <v>14</v>
      </c>
      <c r="C24" s="380" t="s">
        <v>1027</v>
      </c>
      <c r="D24" s="357">
        <v>15</v>
      </c>
      <c r="E24" s="358" t="s">
        <v>1028</v>
      </c>
      <c r="G24" s="357">
        <f>D24*F24</f>
        <v>0</v>
      </c>
    </row>
    <row r="25" spans="1:7" ht="26.25">
      <c r="A25" s="354">
        <v>15</v>
      </c>
      <c r="B25" s="355" t="s">
        <v>961</v>
      </c>
      <c r="C25" s="380" t="s">
        <v>962</v>
      </c>
      <c r="D25" s="357">
        <v>15</v>
      </c>
      <c r="E25" s="358" t="s">
        <v>1028</v>
      </c>
      <c r="G25" s="357">
        <f t="shared" si="0"/>
        <v>0</v>
      </c>
    </row>
    <row r="26" spans="1:7" s="384" customFormat="1" ht="12.75">
      <c r="A26" s="381"/>
      <c r="B26" s="382"/>
      <c r="C26" s="383" t="s">
        <v>941</v>
      </c>
      <c r="D26" s="366"/>
      <c r="E26" s="367"/>
      <c r="F26" s="782"/>
      <c r="G26" s="366">
        <f>SUM(G11:G25)</f>
        <v>0</v>
      </c>
    </row>
    <row r="28" ht="13.5" thickBot="1"/>
    <row r="29" spans="2:7" ht="12.75">
      <c r="B29" s="369"/>
      <c r="C29" s="413" t="s">
        <v>963</v>
      </c>
      <c r="D29" s="370"/>
      <c r="E29" s="371"/>
      <c r="F29" s="783"/>
      <c r="G29" s="370"/>
    </row>
    <row r="30" spans="1:7" ht="12" customHeight="1" thickBot="1">
      <c r="A30" s="409" t="s">
        <v>931</v>
      </c>
      <c r="B30" s="410" t="s">
        <v>932</v>
      </c>
      <c r="C30" s="411" t="s">
        <v>933</v>
      </c>
      <c r="D30" s="412" t="s">
        <v>934</v>
      </c>
      <c r="E30" s="412" t="s">
        <v>935</v>
      </c>
      <c r="F30" s="781" t="s">
        <v>964</v>
      </c>
      <c r="G30" s="412" t="s">
        <v>937</v>
      </c>
    </row>
    <row r="31" spans="1:7" ht="27.75" customHeight="1" thickTop="1">
      <c r="A31" s="354">
        <v>1</v>
      </c>
      <c r="B31" s="385" t="s">
        <v>965</v>
      </c>
      <c r="C31" s="361" t="s">
        <v>966</v>
      </c>
      <c r="D31" s="386">
        <v>189</v>
      </c>
      <c r="E31" s="387" t="s">
        <v>940</v>
      </c>
      <c r="F31" s="785"/>
      <c r="G31" s="357">
        <f>D31*F31</f>
        <v>0</v>
      </c>
    </row>
    <row r="32" spans="1:7" ht="28.5" customHeight="1">
      <c r="A32" s="354">
        <v>2</v>
      </c>
      <c r="B32" s="385" t="s">
        <v>965</v>
      </c>
      <c r="C32" s="388" t="s">
        <v>967</v>
      </c>
      <c r="D32" s="386">
        <v>189</v>
      </c>
      <c r="E32" s="387" t="s">
        <v>940</v>
      </c>
      <c r="F32" s="785"/>
      <c r="G32" s="357">
        <f aca="true" t="shared" si="1" ref="G32:G39">D32*F32</f>
        <v>0</v>
      </c>
    </row>
    <row r="33" spans="1:9" s="374" customFormat="1" ht="29.25" customHeight="1">
      <c r="A33" s="354">
        <v>3</v>
      </c>
      <c r="B33" s="389"/>
      <c r="C33" s="379" t="s">
        <v>968</v>
      </c>
      <c r="D33" s="390">
        <v>6</v>
      </c>
      <c r="E33" s="358" t="s">
        <v>969</v>
      </c>
      <c r="F33" s="786"/>
      <c r="G33" s="357">
        <f t="shared" si="1"/>
        <v>0</v>
      </c>
      <c r="I33" s="384"/>
    </row>
    <row r="34" spans="1:9" s="374" customFormat="1" ht="26.25">
      <c r="A34" s="354">
        <v>4</v>
      </c>
      <c r="B34" s="389"/>
      <c r="C34" s="379" t="s">
        <v>970</v>
      </c>
      <c r="D34" s="390">
        <v>6</v>
      </c>
      <c r="E34" s="358" t="s">
        <v>969</v>
      </c>
      <c r="F34" s="786"/>
      <c r="G34" s="357">
        <f t="shared" si="1"/>
        <v>0</v>
      </c>
      <c r="I34" s="384"/>
    </row>
    <row r="35" spans="1:9" s="362" customFormat="1" ht="29.25" customHeight="1">
      <c r="A35" s="354">
        <v>5</v>
      </c>
      <c r="B35" s="389"/>
      <c r="C35" s="379" t="s">
        <v>971</v>
      </c>
      <c r="D35" s="390">
        <v>6</v>
      </c>
      <c r="E35" s="358" t="s">
        <v>969</v>
      </c>
      <c r="F35" s="786"/>
      <c r="G35" s="357">
        <f t="shared" si="1"/>
        <v>0</v>
      </c>
      <c r="I35" s="359"/>
    </row>
    <row r="36" spans="1:7" s="362" customFormat="1" ht="51.75" customHeight="1">
      <c r="A36" s="354">
        <v>6</v>
      </c>
      <c r="B36" s="389"/>
      <c r="C36" s="379" t="s">
        <v>972</v>
      </c>
      <c r="D36" s="390">
        <v>1</v>
      </c>
      <c r="E36" s="358" t="s">
        <v>704</v>
      </c>
      <c r="F36" s="786"/>
      <c r="G36" s="357">
        <f t="shared" si="1"/>
        <v>0</v>
      </c>
    </row>
    <row r="37" spans="1:11" s="362" customFormat="1" ht="39">
      <c r="A37" s="354">
        <v>7</v>
      </c>
      <c r="B37" s="385" t="s">
        <v>973</v>
      </c>
      <c r="C37" s="391" t="s">
        <v>974</v>
      </c>
      <c r="D37" s="386">
        <v>1</v>
      </c>
      <c r="E37" s="387" t="s">
        <v>704</v>
      </c>
      <c r="F37" s="785"/>
      <c r="G37" s="357">
        <f t="shared" si="1"/>
        <v>0</v>
      </c>
      <c r="J37" s="392"/>
      <c r="K37" s="392"/>
    </row>
    <row r="38" spans="1:7" ht="12.75">
      <c r="A38" s="354">
        <v>8</v>
      </c>
      <c r="C38" s="380" t="s">
        <v>958</v>
      </c>
      <c r="D38" s="357">
        <v>1</v>
      </c>
      <c r="E38" s="358" t="s">
        <v>704</v>
      </c>
      <c r="G38" s="357">
        <f t="shared" si="1"/>
        <v>0</v>
      </c>
    </row>
    <row r="39" spans="1:7" s="362" customFormat="1" ht="26.25">
      <c r="A39" s="354">
        <v>9</v>
      </c>
      <c r="B39" s="393"/>
      <c r="C39" s="379" t="s">
        <v>975</v>
      </c>
      <c r="D39" s="394">
        <v>1</v>
      </c>
      <c r="E39" s="387" t="s">
        <v>704</v>
      </c>
      <c r="F39" s="784"/>
      <c r="G39" s="357">
        <f t="shared" si="1"/>
        <v>0</v>
      </c>
    </row>
    <row r="40" spans="1:7" s="362" customFormat="1" ht="12.75">
      <c r="A40" s="363"/>
      <c r="B40" s="364"/>
      <c r="C40" s="365" t="s">
        <v>941</v>
      </c>
      <c r="D40" s="366"/>
      <c r="E40" s="367"/>
      <c r="F40" s="782"/>
      <c r="G40" s="366">
        <f>SUM(G31:G39)</f>
        <v>0</v>
      </c>
    </row>
    <row r="41" spans="1:7" s="362" customFormat="1" ht="12.75">
      <c r="A41" s="368"/>
      <c r="B41" s="369"/>
      <c r="C41" s="360"/>
      <c r="D41" s="370"/>
      <c r="E41" s="371"/>
      <c r="F41" s="783"/>
      <c r="G41" s="370"/>
    </row>
    <row r="42" spans="1:7" ht="25.5" customHeight="1">
      <c r="A42" s="395"/>
      <c r="B42" s="396"/>
      <c r="C42" s="397" t="s">
        <v>358</v>
      </c>
      <c r="D42" s="398"/>
      <c r="E42" s="399"/>
      <c r="F42" s="787"/>
      <c r="G42" s="398"/>
    </row>
    <row r="43" spans="4:7" s="362" customFormat="1" ht="22.5" customHeight="1">
      <c r="D43" s="386"/>
      <c r="E43" s="386"/>
      <c r="F43" s="785"/>
      <c r="G43" s="386"/>
    </row>
    <row r="44" spans="1:7" ht="15.75" customHeight="1">
      <c r="A44" s="368"/>
      <c r="B44" s="369"/>
      <c r="C44" s="360" t="s">
        <v>930</v>
      </c>
      <c r="D44" s="370"/>
      <c r="E44" s="371"/>
      <c r="F44" s="783"/>
      <c r="G44" s="370">
        <f>G5</f>
        <v>0</v>
      </c>
    </row>
    <row r="45" spans="1:7" ht="15.75" customHeight="1">
      <c r="A45" s="368"/>
      <c r="B45" s="369"/>
      <c r="C45" s="360" t="s">
        <v>976</v>
      </c>
      <c r="D45" s="370"/>
      <c r="E45" s="371"/>
      <c r="F45" s="783"/>
      <c r="G45" s="370">
        <f>G26</f>
        <v>0</v>
      </c>
    </row>
    <row r="46" spans="1:7" ht="15.75" customHeight="1">
      <c r="A46" s="368"/>
      <c r="B46" s="369"/>
      <c r="C46" s="360" t="s">
        <v>963</v>
      </c>
      <c r="D46" s="370"/>
      <c r="E46" s="371"/>
      <c r="F46" s="783"/>
      <c r="G46" s="370">
        <f>G40</f>
        <v>0</v>
      </c>
    </row>
    <row r="47" spans="1:7" ht="15.75" customHeight="1">
      <c r="A47" s="368"/>
      <c r="B47" s="369"/>
      <c r="C47" s="400" t="s">
        <v>977</v>
      </c>
      <c r="D47" s="401"/>
      <c r="E47" s="402"/>
      <c r="F47" s="788"/>
      <c r="G47" s="401">
        <f>SUM(G44:G46)*0.1</f>
        <v>0</v>
      </c>
    </row>
    <row r="48" spans="1:7" ht="15.75" customHeight="1" thickBot="1">
      <c r="A48" s="368"/>
      <c r="B48" s="369"/>
      <c r="C48" s="403" t="s">
        <v>978</v>
      </c>
      <c r="D48" s="404"/>
      <c r="E48" s="405"/>
      <c r="F48" s="789"/>
      <c r="G48" s="404">
        <f>SUM(G44:G47)</f>
        <v>0</v>
      </c>
    </row>
    <row r="49" spans="1:7" s="384" customFormat="1" ht="13.5" thickTop="1">
      <c r="A49" s="368"/>
      <c r="B49" s="369"/>
      <c r="C49" s="360" t="s">
        <v>979</v>
      </c>
      <c r="D49" s="370"/>
      <c r="E49" s="371"/>
      <c r="F49" s="783"/>
      <c r="G49" s="370">
        <f>0.22*G48</f>
        <v>0</v>
      </c>
    </row>
    <row r="50" spans="1:7" s="384" customFormat="1" ht="13.5" thickBot="1">
      <c r="A50" s="368"/>
      <c r="B50" s="369"/>
      <c r="C50" s="406" t="s">
        <v>539</v>
      </c>
      <c r="D50" s="407"/>
      <c r="E50" s="408"/>
      <c r="F50" s="790"/>
      <c r="G50" s="407">
        <f>G48+G49</f>
        <v>0</v>
      </c>
    </row>
    <row r="51" ht="13.5" thickTop="1"/>
  </sheetData>
  <sheetProtection password="C019" sheet="1" selectLockedCells="1"/>
  <printOptions/>
  <pageMargins left="0.7" right="0.7" top="0.75" bottom="0.75" header="0.3" footer="0.3"/>
  <pageSetup horizontalDpi="600" verticalDpi="600" orientation="portrait" paperSize="9" r:id="rId1"/>
  <headerFooter>
    <oddHeader>&amp;CLjubljana za zeleno mobilnost – Ureditev brežin Grubarjevega kanala s postavitvijo pristanov</oddHeader>
    <oddFooter>&amp;C»POPISOV NI DOVOLJENO VSEBINSKO SPREMINJATI ALI NA KAKRŠEN KOLI DRUG NAČIN POSEGATI V NJIH.«</oddFooter>
  </headerFooter>
</worksheet>
</file>

<file path=xl/worksheets/sheet9.xml><?xml version="1.0" encoding="utf-8"?>
<worksheet xmlns="http://schemas.openxmlformats.org/spreadsheetml/2006/main" xmlns:r="http://schemas.openxmlformats.org/officeDocument/2006/relationships">
  <sheetPr>
    <tabColor theme="5" tint="0.39998000860214233"/>
  </sheetPr>
  <dimension ref="A1:I85"/>
  <sheetViews>
    <sheetView view="pageLayout" workbookViewId="0" topLeftCell="A25">
      <selection activeCell="E27" sqref="E27"/>
    </sheetView>
  </sheetViews>
  <sheetFormatPr defaultColWidth="9.140625" defaultRowHeight="15"/>
  <cols>
    <col min="1" max="1" width="3.7109375" style="0" customWidth="1"/>
    <col min="2" max="2" width="30.7109375" style="0" customWidth="1"/>
    <col min="3" max="3" width="5.8515625" style="808" customWidth="1"/>
    <col min="4" max="4" width="6.7109375" style="808" customWidth="1"/>
    <col min="5" max="5" width="18.421875" style="513" customWidth="1"/>
    <col min="6" max="6" width="21.421875" style="808" customWidth="1"/>
    <col min="9" max="9" width="8.8515625" style="0" customWidth="1"/>
  </cols>
  <sheetData>
    <row r="1" spans="1:6" ht="14.25" customHeight="1">
      <c r="A1" s="35"/>
      <c r="B1" s="35"/>
      <c r="C1" s="414"/>
      <c r="D1" s="414"/>
      <c r="E1" s="414"/>
      <c r="F1" s="414"/>
    </row>
    <row r="2" spans="1:6" ht="14.25" customHeight="1">
      <c r="A2" s="415"/>
      <c r="B2" s="416" t="s">
        <v>980</v>
      </c>
      <c r="C2" s="112"/>
      <c r="D2" s="112"/>
      <c r="E2" s="112"/>
      <c r="F2" s="417"/>
    </row>
    <row r="3" spans="1:6" ht="14.25" customHeight="1">
      <c r="A3" s="415"/>
      <c r="B3" s="416"/>
      <c r="C3" s="112"/>
      <c r="D3" s="112"/>
      <c r="E3" s="112"/>
      <c r="F3" s="417"/>
    </row>
    <row r="4" spans="1:6" ht="24" customHeight="1">
      <c r="A4" s="418"/>
      <c r="B4" s="855" t="s">
        <v>981</v>
      </c>
      <c r="C4" s="856"/>
      <c r="D4" s="856"/>
      <c r="E4" s="856"/>
      <c r="F4" s="856"/>
    </row>
    <row r="5" spans="1:6" ht="14.25" customHeight="1">
      <c r="A5" s="418"/>
      <c r="B5" s="857" t="s">
        <v>1071</v>
      </c>
      <c r="C5" s="857"/>
      <c r="D5" s="857"/>
      <c r="E5" s="857"/>
      <c r="F5" s="421"/>
    </row>
    <row r="6" spans="1:6" ht="14.25" customHeight="1">
      <c r="A6" s="35"/>
      <c r="B6" s="35"/>
      <c r="C6" s="414"/>
      <c r="D6" s="414"/>
      <c r="E6" s="414"/>
      <c r="F6" s="414"/>
    </row>
    <row r="7" spans="1:6" ht="14.25" customHeight="1">
      <c r="A7" s="418"/>
      <c r="B7" s="422" t="s">
        <v>1043</v>
      </c>
      <c r="C7" s="419"/>
      <c r="D7" s="414"/>
      <c r="E7" s="420"/>
      <c r="F7" s="423" t="s">
        <v>1044</v>
      </c>
    </row>
    <row r="8" spans="1:6" ht="29.25" customHeight="1">
      <c r="A8" s="418"/>
      <c r="B8" s="424"/>
      <c r="C8" s="419"/>
      <c r="D8" s="414"/>
      <c r="E8" s="420"/>
      <c r="F8" s="421"/>
    </row>
    <row r="9" spans="1:6" ht="14.25" customHeight="1" thickBot="1">
      <c r="A9" s="425"/>
      <c r="B9" s="426" t="s">
        <v>507</v>
      </c>
      <c r="C9" s="426" t="s">
        <v>982</v>
      </c>
      <c r="D9" s="426" t="s">
        <v>983</v>
      </c>
      <c r="E9" s="811" t="s">
        <v>1045</v>
      </c>
      <c r="F9" s="427" t="s">
        <v>984</v>
      </c>
    </row>
    <row r="10" spans="1:6" ht="23.25" customHeight="1" thickTop="1">
      <c r="A10" s="428"/>
      <c r="B10" s="429" t="s">
        <v>156</v>
      </c>
      <c r="C10" s="30"/>
      <c r="D10" s="30"/>
      <c r="E10" s="821"/>
      <c r="F10" s="430"/>
    </row>
    <row r="11" spans="1:6" ht="69.75" customHeight="1">
      <c r="A11" s="431">
        <v>1</v>
      </c>
      <c r="B11" s="432" t="s">
        <v>1046</v>
      </c>
      <c r="C11" s="42">
        <v>3</v>
      </c>
      <c r="D11" s="42" t="s">
        <v>30</v>
      </c>
      <c r="E11" s="822"/>
      <c r="F11" s="434">
        <f>C11*E11</f>
        <v>0</v>
      </c>
    </row>
    <row r="12" spans="1:6" ht="105">
      <c r="A12" s="435">
        <v>2</v>
      </c>
      <c r="B12" s="436" t="s">
        <v>1047</v>
      </c>
      <c r="C12" s="30"/>
      <c r="D12" s="30"/>
      <c r="E12" s="823"/>
      <c r="F12" s="434"/>
    </row>
    <row r="13" spans="1:6" ht="14.25">
      <c r="A13" s="437"/>
      <c r="B13" s="438" t="s">
        <v>1048</v>
      </c>
      <c r="C13" s="439">
        <v>320</v>
      </c>
      <c r="D13" s="30" t="s">
        <v>512</v>
      </c>
      <c r="E13" s="823"/>
      <c r="F13" s="434">
        <f aca="true" t="shared" si="0" ref="F13:F19">C13*E13</f>
        <v>0</v>
      </c>
    </row>
    <row r="14" spans="1:6" ht="12.75" customHeight="1">
      <c r="A14" s="437"/>
      <c r="B14" s="438" t="s">
        <v>1049</v>
      </c>
      <c r="C14" s="439">
        <v>50</v>
      </c>
      <c r="D14" s="30" t="s">
        <v>512</v>
      </c>
      <c r="E14" s="823"/>
      <c r="F14" s="434">
        <f>C14*E14</f>
        <v>0</v>
      </c>
    </row>
    <row r="15" spans="1:6" ht="14.25">
      <c r="A15" s="437"/>
      <c r="B15" s="438" t="s">
        <v>1050</v>
      </c>
      <c r="C15" s="439">
        <v>100</v>
      </c>
      <c r="D15" s="30" t="s">
        <v>512</v>
      </c>
      <c r="E15" s="823"/>
      <c r="F15" s="434">
        <f t="shared" si="0"/>
        <v>0</v>
      </c>
    </row>
    <row r="16" spans="1:6" ht="52.5" customHeight="1">
      <c r="A16" s="431">
        <v>3</v>
      </c>
      <c r="B16" s="440" t="s">
        <v>1051</v>
      </c>
      <c r="C16" s="441">
        <v>3</v>
      </c>
      <c r="D16" s="442" t="s">
        <v>30</v>
      </c>
      <c r="E16" s="824"/>
      <c r="F16" s="434">
        <f t="shared" si="0"/>
        <v>0</v>
      </c>
    </row>
    <row r="17" spans="1:6" ht="39.75" customHeight="1">
      <c r="A17" s="431">
        <v>4</v>
      </c>
      <c r="B17" s="440" t="s">
        <v>1052</v>
      </c>
      <c r="C17" s="441">
        <v>2</v>
      </c>
      <c r="D17" s="442" t="s">
        <v>30</v>
      </c>
      <c r="E17" s="824"/>
      <c r="F17" s="434">
        <f t="shared" si="0"/>
        <v>0</v>
      </c>
    </row>
    <row r="18" spans="1:6" ht="30" customHeight="1">
      <c r="A18" s="431">
        <v>5</v>
      </c>
      <c r="B18" s="440" t="s">
        <v>1053</v>
      </c>
      <c r="C18" s="441">
        <v>36</v>
      </c>
      <c r="D18" s="442" t="s">
        <v>560</v>
      </c>
      <c r="E18" s="824"/>
      <c r="F18" s="434">
        <f t="shared" si="0"/>
        <v>0</v>
      </c>
    </row>
    <row r="19" spans="1:6" ht="26.25">
      <c r="A19" s="431">
        <v>6</v>
      </c>
      <c r="B19" s="440" t="s">
        <v>985</v>
      </c>
      <c r="C19" s="441">
        <v>1</v>
      </c>
      <c r="D19" s="442" t="s">
        <v>560</v>
      </c>
      <c r="E19" s="824"/>
      <c r="F19" s="434">
        <f t="shared" si="0"/>
        <v>0</v>
      </c>
    </row>
    <row r="20" spans="1:6" ht="14.25">
      <c r="A20" s="443"/>
      <c r="B20" s="444"/>
      <c r="C20" s="112"/>
      <c r="D20" s="112"/>
      <c r="E20" s="812" t="s">
        <v>986</v>
      </c>
      <c r="F20" s="445">
        <f>SUM(F11:F19)</f>
        <v>0</v>
      </c>
    </row>
    <row r="21" spans="1:6" ht="14.25">
      <c r="A21" s="443"/>
      <c r="B21" s="444"/>
      <c r="C21" s="112"/>
      <c r="D21" s="112"/>
      <c r="E21" s="812"/>
      <c r="F21" s="445"/>
    </row>
    <row r="22" spans="1:6" ht="14.25">
      <c r="A22" s="443"/>
      <c r="B22" s="444"/>
      <c r="C22" s="112"/>
      <c r="D22" s="112"/>
      <c r="E22" s="812"/>
      <c r="F22" s="445"/>
    </row>
    <row r="23" spans="1:6" ht="14.25">
      <c r="A23" s="443"/>
      <c r="B23" s="444"/>
      <c r="C23" s="112"/>
      <c r="D23" s="112"/>
      <c r="E23" s="812"/>
      <c r="F23" s="445"/>
    </row>
    <row r="24" spans="1:6" ht="29.25" customHeight="1" thickBot="1">
      <c r="A24" s="443"/>
      <c r="B24" s="426" t="s">
        <v>507</v>
      </c>
      <c r="C24" s="426" t="s">
        <v>982</v>
      </c>
      <c r="D24" s="426" t="s">
        <v>983</v>
      </c>
      <c r="E24" s="811" t="s">
        <v>1045</v>
      </c>
      <c r="F24" s="427" t="s">
        <v>984</v>
      </c>
    </row>
    <row r="25" spans="1:9" ht="18" customHeight="1" thickTop="1">
      <c r="A25" s="446"/>
      <c r="B25" s="447" t="s">
        <v>987</v>
      </c>
      <c r="C25" s="30"/>
      <c r="D25" s="30"/>
      <c r="E25" s="822"/>
      <c r="F25" s="433"/>
      <c r="I25" s="450"/>
    </row>
    <row r="26" spans="1:6" ht="104.25" customHeight="1">
      <c r="A26" s="431">
        <v>1</v>
      </c>
      <c r="B26" s="448" t="s">
        <v>1054</v>
      </c>
      <c r="C26" s="449">
        <v>3</v>
      </c>
      <c r="D26" s="30" t="s">
        <v>30</v>
      </c>
      <c r="E26" s="825"/>
      <c r="F26" s="434">
        <f>C26*E26</f>
        <v>0</v>
      </c>
    </row>
    <row r="27" spans="1:6" ht="105">
      <c r="A27" s="431">
        <v>2</v>
      </c>
      <c r="B27" s="448" t="s">
        <v>1055</v>
      </c>
      <c r="C27" s="449">
        <v>36</v>
      </c>
      <c r="D27" s="30" t="s">
        <v>30</v>
      </c>
      <c r="E27" s="825"/>
      <c r="F27" s="434">
        <f>C27*E27</f>
        <v>0</v>
      </c>
    </row>
    <row r="28" spans="1:6" ht="105">
      <c r="A28" s="431">
        <v>3</v>
      </c>
      <c r="B28" s="458" t="s">
        <v>1056</v>
      </c>
      <c r="C28" s="449">
        <v>15</v>
      </c>
      <c r="D28" s="30" t="s">
        <v>30</v>
      </c>
      <c r="E28" s="826"/>
      <c r="F28" s="434">
        <f>C28*E28</f>
        <v>0</v>
      </c>
    </row>
    <row r="29" spans="1:6" ht="78.75">
      <c r="A29" s="431">
        <v>4</v>
      </c>
      <c r="B29" s="458" t="s">
        <v>1057</v>
      </c>
      <c r="C29" s="449">
        <v>15</v>
      </c>
      <c r="D29" s="30" t="s">
        <v>30</v>
      </c>
      <c r="E29" s="826"/>
      <c r="F29" s="434">
        <f>C29*E29</f>
        <v>0</v>
      </c>
    </row>
    <row r="30" spans="1:6" ht="14.25">
      <c r="A30" s="451"/>
      <c r="B30" s="452"/>
      <c r="C30" s="112"/>
      <c r="D30" s="112"/>
      <c r="E30" s="827" t="s">
        <v>986</v>
      </c>
      <c r="F30" s="445">
        <f>SUM(F26:F29)</f>
        <v>0</v>
      </c>
    </row>
    <row r="31" spans="1:6" ht="14.25">
      <c r="A31" s="451"/>
      <c r="B31" s="452"/>
      <c r="C31" s="112"/>
      <c r="D31" s="112"/>
      <c r="E31" s="827"/>
      <c r="F31" s="445"/>
    </row>
    <row r="32" spans="1:6" ht="14.25">
      <c r="A32" s="454"/>
      <c r="B32" s="447" t="s">
        <v>988</v>
      </c>
      <c r="C32" s="30"/>
      <c r="D32" s="30"/>
      <c r="E32" s="828"/>
      <c r="F32" s="455"/>
    </row>
    <row r="33" spans="1:6" ht="26.25">
      <c r="A33" s="431">
        <v>1</v>
      </c>
      <c r="B33" s="436" t="s">
        <v>989</v>
      </c>
      <c r="C33" s="30">
        <v>150</v>
      </c>
      <c r="D33" s="30" t="s">
        <v>512</v>
      </c>
      <c r="E33" s="829"/>
      <c r="F33" s="456">
        <f>C33*E33</f>
        <v>0</v>
      </c>
    </row>
    <row r="34" spans="1:6" ht="42">
      <c r="A34" s="431">
        <v>2</v>
      </c>
      <c r="B34" s="436" t="s">
        <v>1058</v>
      </c>
      <c r="C34" s="30">
        <v>110</v>
      </c>
      <c r="D34" s="30" t="s">
        <v>512</v>
      </c>
      <c r="E34" s="829"/>
      <c r="F34" s="456">
        <f>C34*E34</f>
        <v>0</v>
      </c>
    </row>
    <row r="35" spans="1:6" ht="42">
      <c r="A35" s="431">
        <v>3</v>
      </c>
      <c r="B35" s="436" t="s">
        <v>1059</v>
      </c>
      <c r="C35" s="30">
        <v>260</v>
      </c>
      <c r="D35" s="30" t="s">
        <v>512</v>
      </c>
      <c r="E35" s="829"/>
      <c r="F35" s="456">
        <f>C35*E35</f>
        <v>0</v>
      </c>
    </row>
    <row r="36" spans="1:6" ht="42">
      <c r="A36" s="431">
        <v>4</v>
      </c>
      <c r="B36" s="436" t="s">
        <v>1060</v>
      </c>
      <c r="C36" s="30">
        <v>175</v>
      </c>
      <c r="D36" s="30" t="s">
        <v>512</v>
      </c>
      <c r="E36" s="829"/>
      <c r="F36" s="456">
        <f>C36*E36</f>
        <v>0</v>
      </c>
    </row>
    <row r="37" spans="1:6" ht="42">
      <c r="A37" s="431">
        <v>5</v>
      </c>
      <c r="B37" s="436" t="s">
        <v>1061</v>
      </c>
      <c r="C37" s="30">
        <v>200</v>
      </c>
      <c r="D37" s="30" t="s">
        <v>512</v>
      </c>
      <c r="E37" s="829"/>
      <c r="F37" s="456">
        <f>C37*E37</f>
        <v>0</v>
      </c>
    </row>
    <row r="38" spans="1:6" ht="28.5" customHeight="1">
      <c r="A38" s="453"/>
      <c r="B38" s="424"/>
      <c r="C38" s="414"/>
      <c r="D38" s="414"/>
      <c r="E38" s="830" t="s">
        <v>986</v>
      </c>
      <c r="F38" s="457">
        <f>SUM(F33:F37)</f>
        <v>0</v>
      </c>
    </row>
    <row r="39" spans="1:6" ht="27" thickBot="1">
      <c r="A39" s="453"/>
      <c r="B39" s="426" t="s">
        <v>507</v>
      </c>
      <c r="C39" s="426" t="s">
        <v>982</v>
      </c>
      <c r="D39" s="426" t="s">
        <v>983</v>
      </c>
      <c r="E39" s="831" t="s">
        <v>1045</v>
      </c>
      <c r="F39" s="427" t="s">
        <v>984</v>
      </c>
    </row>
    <row r="40" spans="1:6" ht="15" thickTop="1">
      <c r="A40" s="446"/>
      <c r="B40" s="447" t="s">
        <v>990</v>
      </c>
      <c r="C40" s="30"/>
      <c r="D40" s="30"/>
      <c r="E40" s="822"/>
      <c r="F40" s="433"/>
    </row>
    <row r="41" spans="1:6" ht="39">
      <c r="A41" s="431">
        <v>1</v>
      </c>
      <c r="B41" s="458" t="s">
        <v>1062</v>
      </c>
      <c r="C41" s="30">
        <v>1</v>
      </c>
      <c r="D41" s="30" t="s">
        <v>30</v>
      </c>
      <c r="E41" s="829"/>
      <c r="F41" s="456">
        <f>C41*E41</f>
        <v>0</v>
      </c>
    </row>
    <row r="42" spans="1:6" ht="26.25">
      <c r="A42" s="431">
        <v>2</v>
      </c>
      <c r="B42" s="436" t="s">
        <v>1063</v>
      </c>
      <c r="C42" s="30">
        <v>56</v>
      </c>
      <c r="D42" s="30" t="s">
        <v>30</v>
      </c>
      <c r="E42" s="829"/>
      <c r="F42" s="456">
        <f>C42*E42</f>
        <v>0</v>
      </c>
    </row>
    <row r="43" spans="1:6" ht="26.25">
      <c r="A43" s="431">
        <v>3</v>
      </c>
      <c r="B43" s="436" t="s">
        <v>1064</v>
      </c>
      <c r="C43" s="30">
        <v>3</v>
      </c>
      <c r="D43" s="30" t="s">
        <v>30</v>
      </c>
      <c r="E43" s="829"/>
      <c r="F43" s="456">
        <f>C43*E43</f>
        <v>0</v>
      </c>
    </row>
    <row r="44" spans="1:6" ht="66">
      <c r="A44" s="431">
        <v>4</v>
      </c>
      <c r="B44" s="436" t="s">
        <v>1065</v>
      </c>
      <c r="C44" s="30">
        <v>200</v>
      </c>
      <c r="D44" s="30" t="s">
        <v>512</v>
      </c>
      <c r="E44" s="829"/>
      <c r="F44" s="456">
        <f>C44*E44</f>
        <v>0</v>
      </c>
    </row>
    <row r="45" spans="1:6" ht="66">
      <c r="A45" s="431">
        <v>5</v>
      </c>
      <c r="B45" s="458" t="s">
        <v>1066</v>
      </c>
      <c r="C45" s="30">
        <v>1</v>
      </c>
      <c r="D45" s="30" t="s">
        <v>30</v>
      </c>
      <c r="E45" s="829"/>
      <c r="F45" s="456">
        <f>C45*E45</f>
        <v>0</v>
      </c>
    </row>
    <row r="46" spans="1:6" ht="14.25">
      <c r="A46" s="453"/>
      <c r="B46" s="424"/>
      <c r="C46" s="414"/>
      <c r="D46" s="414"/>
      <c r="E46" s="832" t="s">
        <v>986</v>
      </c>
      <c r="F46" s="457">
        <f>SUM(F41:F45)</f>
        <v>0</v>
      </c>
    </row>
    <row r="47" spans="1:6" ht="14.25">
      <c r="A47" s="453"/>
      <c r="B47" s="424"/>
      <c r="C47" s="414"/>
      <c r="D47" s="414"/>
      <c r="E47" s="832"/>
      <c r="F47" s="457"/>
    </row>
    <row r="48" spans="1:6" ht="14.25">
      <c r="A48" s="453"/>
      <c r="B48" s="424"/>
      <c r="C48" s="414"/>
      <c r="D48" s="414"/>
      <c r="E48" s="832"/>
      <c r="F48" s="457"/>
    </row>
    <row r="49" spans="1:6" ht="14.25">
      <c r="A49" s="454"/>
      <c r="B49" s="447" t="s">
        <v>991</v>
      </c>
      <c r="C49" s="30"/>
      <c r="D49" s="30"/>
      <c r="E49" s="822"/>
      <c r="F49" s="433"/>
    </row>
    <row r="50" spans="1:6" ht="26.25">
      <c r="A50" s="431">
        <v>1</v>
      </c>
      <c r="B50" s="436" t="s">
        <v>992</v>
      </c>
      <c r="C50" s="30">
        <v>670</v>
      </c>
      <c r="D50" s="30" t="s">
        <v>512</v>
      </c>
      <c r="E50" s="829"/>
      <c r="F50" s="456">
        <f aca="true" t="shared" si="1" ref="F50:F58">C50*E50</f>
        <v>0</v>
      </c>
    </row>
    <row r="51" spans="1:6" ht="14.25">
      <c r="A51" s="431">
        <v>2</v>
      </c>
      <c r="B51" s="436" t="s">
        <v>993</v>
      </c>
      <c r="C51" s="30">
        <v>1</v>
      </c>
      <c r="D51" s="30" t="s">
        <v>560</v>
      </c>
      <c r="E51" s="829"/>
      <c r="F51" s="456">
        <f t="shared" si="1"/>
        <v>0</v>
      </c>
    </row>
    <row r="52" spans="1:6" ht="14.25">
      <c r="A52" s="431">
        <v>3</v>
      </c>
      <c r="B52" s="436" t="s">
        <v>994</v>
      </c>
      <c r="C52" s="30">
        <v>1</v>
      </c>
      <c r="D52" s="30" t="s">
        <v>560</v>
      </c>
      <c r="E52" s="829"/>
      <c r="F52" s="456">
        <f t="shared" si="1"/>
        <v>0</v>
      </c>
    </row>
    <row r="53" spans="1:6" ht="39">
      <c r="A53" s="431">
        <v>4</v>
      </c>
      <c r="B53" s="436" t="s">
        <v>1067</v>
      </c>
      <c r="C53" s="30">
        <v>1</v>
      </c>
      <c r="D53" s="30" t="s">
        <v>560</v>
      </c>
      <c r="E53" s="829"/>
      <c r="F53" s="456">
        <f>C53*E53</f>
        <v>0</v>
      </c>
    </row>
    <row r="54" spans="1:6" ht="26.25">
      <c r="A54" s="431">
        <v>5</v>
      </c>
      <c r="B54" s="436" t="s">
        <v>1068</v>
      </c>
      <c r="C54" s="30">
        <v>1</v>
      </c>
      <c r="D54" s="30" t="s">
        <v>560</v>
      </c>
      <c r="E54" s="829"/>
      <c r="F54" s="456">
        <f>C54*E54</f>
        <v>0</v>
      </c>
    </row>
    <row r="55" spans="1:6" ht="26.25">
      <c r="A55" s="431">
        <v>6</v>
      </c>
      <c r="B55" s="436" t="s">
        <v>1069</v>
      </c>
      <c r="C55" s="30">
        <v>1</v>
      </c>
      <c r="D55" s="30" t="s">
        <v>560</v>
      </c>
      <c r="E55" s="829"/>
      <c r="F55" s="456">
        <f>C55*E55</f>
        <v>0</v>
      </c>
    </row>
    <row r="56" spans="1:6" ht="26.25">
      <c r="A56" s="431">
        <v>7</v>
      </c>
      <c r="B56" s="436" t="s">
        <v>995</v>
      </c>
      <c r="C56" s="30">
        <v>670</v>
      </c>
      <c r="D56" s="30" t="s">
        <v>512</v>
      </c>
      <c r="E56" s="829"/>
      <c r="F56" s="456">
        <f t="shared" si="1"/>
        <v>0</v>
      </c>
    </row>
    <row r="57" spans="1:6" ht="14.25">
      <c r="A57" s="431">
        <v>8</v>
      </c>
      <c r="B57" s="436" t="s">
        <v>996</v>
      </c>
      <c r="C57" s="30">
        <v>6</v>
      </c>
      <c r="D57" s="30" t="s">
        <v>997</v>
      </c>
      <c r="E57" s="829"/>
      <c r="F57" s="456">
        <f t="shared" si="1"/>
        <v>0</v>
      </c>
    </row>
    <row r="58" spans="1:6" ht="26.25">
      <c r="A58" s="431">
        <v>9</v>
      </c>
      <c r="B58" s="436" t="s">
        <v>1074</v>
      </c>
      <c r="C58" s="30">
        <v>1</v>
      </c>
      <c r="D58" s="30" t="s">
        <v>560</v>
      </c>
      <c r="E58" s="829"/>
      <c r="F58" s="456">
        <f t="shared" si="1"/>
        <v>0</v>
      </c>
    </row>
    <row r="59" spans="1:6" ht="14.25">
      <c r="A59" s="460"/>
      <c r="B59" s="424"/>
      <c r="C59" s="414"/>
      <c r="D59" s="414"/>
      <c r="E59" s="459" t="s">
        <v>986</v>
      </c>
      <c r="F59" s="457">
        <f>SUM(F50:F58)</f>
        <v>0</v>
      </c>
    </row>
    <row r="60" spans="1:6" ht="14.25">
      <c r="A60" s="460"/>
      <c r="B60" s="424"/>
      <c r="C60" s="414"/>
      <c r="D60" s="414"/>
      <c r="E60" s="459"/>
      <c r="F60" s="457"/>
    </row>
    <row r="61" spans="1:6" ht="14.25">
      <c r="A61" s="460"/>
      <c r="B61" s="424"/>
      <c r="C61" s="414"/>
      <c r="D61" s="414"/>
      <c r="E61" s="459"/>
      <c r="F61" s="457"/>
    </row>
    <row r="62" spans="1:9" ht="14.25">
      <c r="A62" s="460"/>
      <c r="B62" s="424"/>
      <c r="C62" s="414"/>
      <c r="D62" s="414"/>
      <c r="E62" s="459"/>
      <c r="F62" s="457"/>
      <c r="I62" s="471"/>
    </row>
    <row r="63" spans="1:9" ht="14.25">
      <c r="A63" s="460"/>
      <c r="B63" s="424"/>
      <c r="C63" s="414"/>
      <c r="D63" s="414"/>
      <c r="E63" s="459"/>
      <c r="F63" s="457"/>
      <c r="I63" s="471"/>
    </row>
    <row r="64" spans="1:9" ht="14.25">
      <c r="A64" s="460"/>
      <c r="B64" s="424"/>
      <c r="C64" s="414"/>
      <c r="D64" s="414"/>
      <c r="E64" s="459"/>
      <c r="F64" s="457"/>
      <c r="I64" s="471"/>
    </row>
    <row r="65" spans="1:6" ht="14.25">
      <c r="A65" s="460"/>
      <c r="B65" s="424"/>
      <c r="C65" s="414"/>
      <c r="D65" s="414"/>
      <c r="E65" s="459"/>
      <c r="F65" s="457"/>
    </row>
    <row r="66" spans="1:6" ht="14.25">
      <c r="A66" s="460"/>
      <c r="B66" s="424"/>
      <c r="C66" s="414"/>
      <c r="D66" s="414"/>
      <c r="E66" s="459"/>
      <c r="F66" s="457"/>
    </row>
    <row r="67" spans="1:6" ht="14.25">
      <c r="A67" s="460"/>
      <c r="B67" s="424"/>
      <c r="C67" s="414"/>
      <c r="D67" s="414"/>
      <c r="E67" s="459"/>
      <c r="F67" s="457"/>
    </row>
    <row r="68" spans="1:6" ht="14.25">
      <c r="A68" s="460"/>
      <c r="B68" s="424"/>
      <c r="C68" s="414"/>
      <c r="D68" s="414"/>
      <c r="E68" s="459"/>
      <c r="F68" s="457"/>
    </row>
    <row r="69" spans="1:6" ht="14.25">
      <c r="A69" s="460"/>
      <c r="B69" s="424"/>
      <c r="C69" s="414"/>
      <c r="D69" s="414"/>
      <c r="E69" s="459"/>
      <c r="F69" s="457"/>
    </row>
    <row r="70" spans="1:6" ht="14.25">
      <c r="A70" s="460"/>
      <c r="B70" s="424"/>
      <c r="C70" s="414"/>
      <c r="D70" s="414"/>
      <c r="E70" s="459"/>
      <c r="F70" s="457"/>
    </row>
    <row r="71" spans="1:6" ht="14.25">
      <c r="A71" s="460"/>
      <c r="B71" s="424"/>
      <c r="C71" s="414"/>
      <c r="D71" s="414"/>
      <c r="E71" s="459"/>
      <c r="F71" s="457"/>
    </row>
    <row r="72" spans="1:6" ht="15">
      <c r="A72" s="460"/>
      <c r="B72" s="461" t="s">
        <v>998</v>
      </c>
      <c r="C72" s="462"/>
      <c r="D72" s="462"/>
      <c r="E72" s="463"/>
      <c r="F72" s="464"/>
    </row>
    <row r="73" spans="1:6" ht="15">
      <c r="A73" s="35"/>
      <c r="B73" s="465" t="s">
        <v>999</v>
      </c>
      <c r="C73" s="414"/>
      <c r="D73" s="414"/>
      <c r="E73" s="459"/>
      <c r="F73" s="466">
        <f>F20</f>
        <v>0</v>
      </c>
    </row>
    <row r="74" spans="1:6" ht="15">
      <c r="A74" s="35"/>
      <c r="B74" s="465" t="s">
        <v>1000</v>
      </c>
      <c r="C74" s="414"/>
      <c r="D74" s="414"/>
      <c r="E74" s="459"/>
      <c r="F74" s="467">
        <f>F30</f>
        <v>0</v>
      </c>
    </row>
    <row r="75" spans="1:6" ht="15">
      <c r="A75" s="35"/>
      <c r="B75" s="465" t="s">
        <v>1001</v>
      </c>
      <c r="C75" s="414"/>
      <c r="D75" s="414"/>
      <c r="E75" s="459"/>
      <c r="F75" s="467">
        <f>F38</f>
        <v>0</v>
      </c>
    </row>
    <row r="76" spans="1:6" ht="15">
      <c r="A76" s="35"/>
      <c r="B76" s="465" t="s">
        <v>1002</v>
      </c>
      <c r="C76" s="414"/>
      <c r="D76" s="414"/>
      <c r="E76" s="459"/>
      <c r="F76" s="467">
        <f>F46</f>
        <v>0</v>
      </c>
    </row>
    <row r="77" spans="1:6" ht="15" thickBot="1">
      <c r="A77" s="35"/>
      <c r="B77" s="813" t="s">
        <v>1003</v>
      </c>
      <c r="C77" s="112"/>
      <c r="D77" s="112"/>
      <c r="E77" s="814"/>
      <c r="F77" s="468">
        <f>F59</f>
        <v>0</v>
      </c>
    </row>
    <row r="78" spans="1:6" ht="15">
      <c r="A78" s="35"/>
      <c r="B78" s="465"/>
      <c r="C78" s="469"/>
      <c r="E78" s="470"/>
      <c r="F78" s="457">
        <f>SUM(F73:F77)</f>
        <v>0</v>
      </c>
    </row>
    <row r="79" spans="1:6" ht="15">
      <c r="A79" s="35"/>
      <c r="B79" s="465"/>
      <c r="C79" s="469"/>
      <c r="E79" s="470"/>
      <c r="F79" s="457"/>
    </row>
    <row r="80" spans="1:6" ht="15">
      <c r="A80" s="35"/>
      <c r="B80" s="472" t="s">
        <v>1004</v>
      </c>
      <c r="E80" s="470"/>
      <c r="F80" s="457">
        <f>F78*0.1</f>
        <v>0</v>
      </c>
    </row>
    <row r="81" spans="1:6" ht="15">
      <c r="A81" s="35"/>
      <c r="B81" s="465"/>
      <c r="C81" s="469"/>
      <c r="D81" s="469"/>
      <c r="E81" s="470"/>
      <c r="F81" s="459"/>
    </row>
    <row r="82" spans="1:6" ht="15">
      <c r="A82" s="35"/>
      <c r="B82" s="465"/>
      <c r="C82" s="472" t="s">
        <v>1005</v>
      </c>
      <c r="D82" s="469"/>
      <c r="E82" s="470"/>
      <c r="F82" s="473">
        <f>SUM(F78:F81)</f>
        <v>0</v>
      </c>
    </row>
    <row r="83" spans="1:6" ht="15">
      <c r="A83" s="35"/>
      <c r="B83" s="465"/>
      <c r="C83" s="469"/>
      <c r="D83" s="469"/>
      <c r="E83" s="470"/>
      <c r="F83" s="459"/>
    </row>
    <row r="84" spans="1:6" ht="15">
      <c r="A84" s="474"/>
      <c r="B84" s="465"/>
      <c r="C84" s="815" t="s">
        <v>1070</v>
      </c>
      <c r="D84" s="475"/>
      <c r="E84" s="476"/>
      <c r="F84" s="464">
        <f>F82*0.22</f>
        <v>0</v>
      </c>
    </row>
    <row r="85" spans="1:6" ht="15">
      <c r="A85" s="474"/>
      <c r="B85" s="465"/>
      <c r="C85" s="472" t="s">
        <v>1006</v>
      </c>
      <c r="E85" s="477"/>
      <c r="F85" s="457">
        <f>SUM(F82:F84)</f>
        <v>0</v>
      </c>
    </row>
  </sheetData>
  <sheetProtection password="C019" sheet="1" selectLockedCells="1"/>
  <mergeCells count="2">
    <mergeCell ref="B4:F4"/>
    <mergeCell ref="B5:E5"/>
  </mergeCells>
  <printOptions/>
  <pageMargins left="0.7" right="0.7" top="0.75" bottom="0.75" header="0.3" footer="0.3"/>
  <pageSetup horizontalDpi="600" verticalDpi="600" orientation="portrait" paperSize="9" r:id="rId1"/>
  <headerFooter>
    <oddHeader>&amp;CLjubljana za zeleno mobilnost – Ureditev brežin Grubarjevega kanala s postavitvijo pristanov</oddHeader>
    <oddFooter>&amp;C»POPISOV NI DOVOLJENO VSEBINSKO SPREMINJATI ALI NA KAKRŠEN KOLI DRUG NAČIN POSEGATI V NJIH.«</oddFooter>
  </headerFooter>
  <rowBreaks count="1" manualBreakCount="1">
    <brk id="2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LG inzeniring</dc:creator>
  <cp:keywords/>
  <dc:description/>
  <cp:lastModifiedBy>LG inzeniring</cp:lastModifiedBy>
  <cp:lastPrinted>2014-01-22T07:15:46Z</cp:lastPrinted>
  <dcterms:created xsi:type="dcterms:W3CDTF">2013-10-16T09:24:05Z</dcterms:created>
  <dcterms:modified xsi:type="dcterms:W3CDTF">2014-01-30T07:31:16Z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