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640" tabRatio="956" activeTab="0"/>
  </bookViews>
  <sheets>
    <sheet name="Rekapitulacija" sheetId="1" r:id="rId1"/>
    <sheet name="N-13135_GD" sheetId="2" r:id="rId2"/>
    <sheet name="N-13137_GD" sheetId="3" r:id="rId3"/>
    <sheet name="N-13135_SD" sheetId="4" r:id="rId4"/>
    <sheet name="N-13137_SD" sheetId="5" r:id="rId5"/>
  </sheets>
  <definedNames>
    <definedName name="investicija">'Rekapitulacija'!#REF!</definedName>
    <definedName name="_xlnm.Print_Area" localSheetId="1">'N-13135_GD'!$A$1:$F$78</definedName>
    <definedName name="_xlnm.Print_Area" localSheetId="3">'N-13135_SD'!$A$1:$F$90</definedName>
    <definedName name="_xlnm.Print_Area" localSheetId="2">'N-13137_GD'!$A$1:$F$78</definedName>
    <definedName name="_xlnm.Print_Area" localSheetId="4">'N-13137_SD'!$A$1:$F$95</definedName>
    <definedName name="_xlnm.Print_Area" localSheetId="0">'Rekapitulacija'!$A$1:$G$41</definedName>
    <definedName name="_xlnm.Print_Titles" localSheetId="1">'N-13135_GD'!$5:$6</definedName>
    <definedName name="_xlnm.Print_Titles" localSheetId="3">'N-13135_SD'!$5:$6</definedName>
    <definedName name="_xlnm.Print_Titles" localSheetId="2">'N-13137_GD'!$5:$6</definedName>
    <definedName name="_xlnm.Print_Titles" localSheetId="4">'N-13137_SD'!$5:$6</definedName>
  </definedNames>
  <calcPr fullCalcOnLoad="1"/>
</workbook>
</file>

<file path=xl/sharedStrings.xml><?xml version="1.0" encoding="utf-8"?>
<sst xmlns="http://schemas.openxmlformats.org/spreadsheetml/2006/main" count="372" uniqueCount="149">
  <si>
    <t>Z. ŠT.</t>
  </si>
  <si>
    <t>PE 63</t>
  </si>
  <si>
    <t>PE 160</t>
  </si>
  <si>
    <t>kos</t>
  </si>
  <si>
    <t>SKUPAJ:</t>
  </si>
  <si>
    <t>PE 110</t>
  </si>
  <si>
    <t>SKUPAJ</t>
  </si>
  <si>
    <t xml:space="preserve"> ki prečkajo ali kako drugače segajo v profil izkopa (glede na obsežnost objekta in po računu upravljalca).</t>
  </si>
  <si>
    <t xml:space="preserve">R E K A P I T U L A C I J A </t>
  </si>
  <si>
    <t>št.
popisa</t>
  </si>
  <si>
    <t>ulica</t>
  </si>
  <si>
    <t>šifra plinovoda</t>
  </si>
  <si>
    <t>material plinovoda</t>
  </si>
  <si>
    <t>dimenzija
plinovoda</t>
  </si>
  <si>
    <t>dolžina trase
plinovoda</t>
  </si>
  <si>
    <t>investicija</t>
  </si>
  <si>
    <t>( m )</t>
  </si>
  <si>
    <t xml:space="preserve">POPIS MATERIALA IN DEL S PREDRAČUNOM </t>
  </si>
  <si>
    <t>GRADBENA DELA</t>
  </si>
  <si>
    <t>KOLIČINA</t>
  </si>
  <si>
    <t>ENOTA</t>
  </si>
  <si>
    <t xml:space="preserve"> PE 100</t>
  </si>
  <si>
    <t>Zakoličba trase, zavarovanje zakoličbe in izdelava zakoličbenega načrta.</t>
  </si>
  <si>
    <t>Zakoličba</t>
  </si>
  <si>
    <t xml:space="preserve">Kombinirani izkop </t>
  </si>
  <si>
    <t>Izkop ročni - poglobitev jarka</t>
  </si>
  <si>
    <t>Ročni izkop jarka za cevovod v območju varjenja cevovoda, v terenu III kategorije, z odmetom na rob jarka (0,2 m3/varjeni spoj).</t>
  </si>
  <si>
    <t>Planiranje dna jarka z natančnostjo +,- 3 cm.</t>
  </si>
  <si>
    <t>Planiranje dna jarka</t>
  </si>
  <si>
    <t>Odvoz odvečnega izkopanega materiala, z vsemi manipulacijami na stalno deponijo, vključno s pristojbino.</t>
  </si>
  <si>
    <t>Odvoz materiala</t>
  </si>
  <si>
    <t>Izdelava posteljice in ročni obsip cevi z dopeljanim peskom zrnatosti od 0 do 6 mm (po detajlu iz projekta), ter ročno nabijanje v slojih do potrebne zbitosti.</t>
  </si>
  <si>
    <t>Zasip - posteljica / plinovodi</t>
  </si>
  <si>
    <t>Opozorilni trak</t>
  </si>
  <si>
    <t>Prehod za pešce in osebna vozila</t>
  </si>
  <si>
    <t xml:space="preserve">obeh straneh prehoda in signalizacijo v skladu z veljavnimi predpisi. Izvajalec mora predložiti ustrezni statični izračun prehoda.   </t>
  </si>
  <si>
    <t>Zasip jarka tamponskim materialom, zrnatosti od 0 do 60 mm, s komprimiranjem po slojih do predpisane zbitosti.</t>
  </si>
  <si>
    <t>Zasip - tamponski material</t>
  </si>
  <si>
    <t>AB plošča</t>
  </si>
  <si>
    <t>Dobava montažne armiranobetonske plošče iz MB 20 za cestno kapo in postavitev na niveleto.</t>
  </si>
  <si>
    <t>Postavitev in obbetoniranje litoželezne kape.</t>
  </si>
  <si>
    <t>Obbetoniranje LŽ kape</t>
  </si>
  <si>
    <t>Fizična zaščita podzemnih instalacij (zaščitna cev l = 2,0m na obeh straneh zaprta s polstjo in objemko ter njeno obsutje).</t>
  </si>
  <si>
    <t>Zaščita podzemnih instalacij-plinovodi</t>
  </si>
  <si>
    <t>Zakoličba in nadzor upravljalca podzemnih instalacij (vodovod, kanalizacija, plin, vročevod, elektro, javna razsvetljava, informacijski vodi),</t>
  </si>
  <si>
    <t>Zavarovanje in nadzor podzemnih instalacij</t>
  </si>
  <si>
    <t>Stroški zapore ceste, prometna signalizacija in osvetlitev zapore - ocena.
(obračun po dejanskih stroških oz. po m)</t>
  </si>
  <si>
    <t>Zapora ceste - signalizacija / plinovodi</t>
  </si>
  <si>
    <t>Nepredvidena dela odobrena s strani nadzora in obračunana po analizi cen v skladu s kalkulativnimi elementi.</t>
  </si>
  <si>
    <t>Nepredvidena  dela</t>
  </si>
  <si>
    <t>Geodetski posnetek</t>
  </si>
  <si>
    <t>Geodetski posnetki s kartiranjem.</t>
  </si>
  <si>
    <r>
      <t>Kombinirani izkop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jarka za cevovod v terenu III kategorije, globine do 2,0 m.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</si>
  <si>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5.1 GRADBENA DELA - plinovodi</t>
  </si>
  <si>
    <t>5.1.1</t>
  </si>
  <si>
    <t>5.1.2</t>
  </si>
  <si>
    <t>5.0</t>
  </si>
  <si>
    <t>5.1</t>
  </si>
  <si>
    <t>a) strojni izkop</t>
  </si>
  <si>
    <t>b) ročni izkop</t>
  </si>
  <si>
    <t xml:space="preserve">
OPIS POSTAVKE
</t>
  </si>
  <si>
    <t>5.2.1</t>
  </si>
  <si>
    <t>5.2.2</t>
  </si>
  <si>
    <t>5.2</t>
  </si>
  <si>
    <t>STROJNA DELA</t>
  </si>
  <si>
    <t>Cev iz materiala PE 100 - SDR 11</t>
  </si>
  <si>
    <t xml:space="preserve">PE 63x5,8    </t>
  </si>
  <si>
    <t>Cev iz materiala PE 100- SDR 17</t>
  </si>
  <si>
    <t>PE 110x6,6</t>
  </si>
  <si>
    <t>T-kos iz materiala PE 100</t>
  </si>
  <si>
    <t>Odcepni T-kos iz materiala PE 100.</t>
  </si>
  <si>
    <t xml:space="preserve">PE 63/63      </t>
  </si>
  <si>
    <t xml:space="preserve">PE 63           </t>
  </si>
  <si>
    <t xml:space="preserve">PE 110         </t>
  </si>
  <si>
    <t>Reducirni kos iz materiala PE 100</t>
  </si>
  <si>
    <t>Reducirni kos iz materiala PE 100.</t>
  </si>
  <si>
    <t xml:space="preserve">PE 110/63    </t>
  </si>
  <si>
    <t>Obojka iz materiala PE 100</t>
  </si>
  <si>
    <t>Obojka  iz  PE 100 z vgrajeno elektro-uporovno žico, skupaj z varjenjem.</t>
  </si>
  <si>
    <t>Sedlo   z  obojko iz materiala PE 100</t>
  </si>
  <si>
    <t>Elektrovarilno  sedlo   z  obojko  iz materiala PE 100 z vgrajeno elektro-uporovno žico, skupaj z varjenjem.</t>
  </si>
  <si>
    <t xml:space="preserve">PE 160/63    </t>
  </si>
  <si>
    <t>Cestna  kapa</t>
  </si>
  <si>
    <t>Litoželezna zaščitna cestna kapa, material SL 18, z napisom plin na pokrovu, zaščitena z bitumnom.</t>
  </si>
  <si>
    <t xml:space="preserve">DN 190        </t>
  </si>
  <si>
    <t>PE sifon - kondenčna cev iz materiala PE 100</t>
  </si>
  <si>
    <t>PE sifon - kondenčna cev, izdelana iz materiala PE 100 dimenzije PE 63, dveh kolen dimenzije PE 63, reducirnega kosa PE 63/32,</t>
  </si>
  <si>
    <t>čepom, skupaj s PVC cevjo, mivko potrebno za zapolnitev PVC cevi, dolžine cca 1,5m,  ki se prilagodi na mestu vgradnje, ter varilnim, tesnilnim in vijačnim materialom (izdelan po priloženi skici)</t>
  </si>
  <si>
    <t>PE izpihovalna cev iz materiala PE 100</t>
  </si>
  <si>
    <t xml:space="preserve">PE izpihovalna cev, izdelana iz cevi PE 100, dimenzije PE 63, kolena PE 63, reducirnega kosa PE 63/32, </t>
  </si>
  <si>
    <t>čepom, skupaj s PVC cevjo, mivko potrebno za zapolnitev PVC cevi, dolžine cca 1,5m, ki se prilagodi na mestu vgradnje, ter varilnim, tesnilnim in vijačnim materialom (izdelan po priloženi skici)</t>
  </si>
  <si>
    <t>Zaščitna cev iz PE</t>
  </si>
  <si>
    <t>PVC distančnik</t>
  </si>
  <si>
    <t>PVC distančnik med zaščitno in plinovodno cevjo.</t>
  </si>
  <si>
    <t xml:space="preserve">DN  50/100             </t>
  </si>
  <si>
    <t xml:space="preserve">DN  100/150    </t>
  </si>
  <si>
    <t>Tesnilna gumijasta manšeta</t>
  </si>
  <si>
    <t>Gumijasta manšeta za zaprtje odprtine med plinovodno cevjo in zaščitno cevjo, vključno s pritrdilnim materialom.</t>
  </si>
  <si>
    <t xml:space="preserve">PE vohalna cev iz trdega PE </t>
  </si>
  <si>
    <t>Vohalna cev izdelana iz  trdega PE (dimenzije PE 32) in navojnega prehodnega kosa DN 25 (ustreza GF koda 724 920 258)</t>
  </si>
  <si>
    <t>z elektrovarilno obojko PE 32, zaprto z navojnim čepom, skupaj s PVC cevjo,</t>
  </si>
  <si>
    <t>mivko potrebno za zapolnitev PVC cevi,dolžine cca 1,5m,  ki se prilagodi na mestu vgradnje ter varilnim, tesnilnim in  vijačnim  materialom (izdelan po priloženi skici).</t>
  </si>
  <si>
    <t>Pozicijska tablica-armatura</t>
  </si>
  <si>
    <t>Pozicijska tablica po DIN 4065 za  oznako armatur plinovoda, skupaj s pritrdilnim materialom in izmero.</t>
  </si>
  <si>
    <t>Tlačni preizkusi</t>
  </si>
  <si>
    <t>Tlačni preizkusi  plinovoda, izvedeni po navodilih  iz  projekta,  skupaj z izdelavo zapisnikov o preizkusih.</t>
  </si>
  <si>
    <t>Spuščanje plina</t>
  </si>
  <si>
    <t>Spuščanje plina v plinovod, ki ga opravi distributer plina.</t>
  </si>
  <si>
    <t>Prekinitev dobave plina</t>
  </si>
  <si>
    <t>Prekinitev dobave plina, ki ga opravi distributer plina.</t>
  </si>
  <si>
    <t>Prevezava plinovoda</t>
  </si>
  <si>
    <t>Prevezava novoprojektiranega plinovoda na obstoječe plinovodno omrežje, ki ga opravi distributer plina.  (Obračun po dejanskih stroških distributerja!)</t>
  </si>
  <si>
    <t>Nepredvidena  dela:</t>
  </si>
  <si>
    <r>
      <t>Lok iz materiala PE 100-45</t>
    </r>
    <r>
      <rPr>
        <b/>
        <vertAlign val="superscript"/>
        <sz val="10"/>
        <rFont val="Arial"/>
        <family val="2"/>
      </rPr>
      <t>0</t>
    </r>
  </si>
  <si>
    <r>
      <t>Lok iz materiala PE 100, 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.</t>
    </r>
  </si>
  <si>
    <r>
      <t>Lok iz materiala PE 100-90</t>
    </r>
    <r>
      <rPr>
        <b/>
        <vertAlign val="superscript"/>
        <sz val="10"/>
        <rFont val="Arial"/>
        <family val="2"/>
      </rPr>
      <t>0</t>
    </r>
  </si>
  <si>
    <r>
      <t>Lok iz materiala PE 100,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.</t>
    </r>
  </si>
  <si>
    <r>
      <t xml:space="preserve">Dobava in polaganje opozorilnega PVC traku, rumene barve z oznako </t>
    </r>
    <r>
      <rPr>
        <b/>
        <sz val="10"/>
        <rFont val="Arial"/>
        <family val="2"/>
      </rPr>
      <t>POZOR PLINOVOD</t>
    </r>
    <r>
      <rPr>
        <sz val="10"/>
        <rFont val="Arial"/>
        <family val="2"/>
      </rPr>
      <t>.</t>
    </r>
  </si>
  <si>
    <t>zdelava, vzdrževanje med gradnjo in odstranitev začasnih lesenih prehodov širine 3.0 za pešce  in motorna osebna vozila do nosilnosti 2000 kg, z zaščitno ograjo na</t>
  </si>
  <si>
    <t>plinovod PE 63 - Z.C. PE 110</t>
  </si>
  <si>
    <r>
      <t>m</t>
    </r>
    <r>
      <rPr>
        <vertAlign val="superscript"/>
        <sz val="10"/>
        <rFont val="Arial"/>
        <family val="2"/>
      </rPr>
      <t>1</t>
    </r>
  </si>
  <si>
    <r>
      <t xml:space="preserve">prehodnega kosa PE 32/DN 25, z </t>
    </r>
    <r>
      <rPr>
        <b/>
        <sz val="10"/>
        <rFont val="Arial"/>
        <family val="2"/>
      </rPr>
      <t>jekleno</t>
    </r>
    <r>
      <rPr>
        <sz val="10"/>
        <rFont val="Arial"/>
        <family val="2"/>
      </rPr>
      <t xml:space="preserve"> krogelno pipo DN 25 tlačne stopnje PN 4, z navojnima priključkoma in zaprto z  navojnim </t>
    </r>
  </si>
  <si>
    <t>CENA/ENOTO [EUR]</t>
  </si>
  <si>
    <t>CENA
[EUR]</t>
  </si>
  <si>
    <t>( EUR )</t>
  </si>
  <si>
    <t>EUR</t>
  </si>
  <si>
    <t>Cev iz materiala PE 100, po SIST EN 12007-2,  SDR 11 skupaj z dodatkom  za razrez.</t>
  </si>
  <si>
    <t>Cev iz materiala PE 100, po SIST EN 12007-2, SDR 17 skupaj z dodatkom  za razrez.</t>
  </si>
  <si>
    <t>Cev iz materiala PE 100, po SIST EN 12007-2, skupaj z dodatkom  za razrez.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</si>
  <si>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</si>
  <si>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</si>
  <si>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PLINOVOD N-13135, PE 63x5.8</t>
  </si>
  <si>
    <t>U4 (del), U3 in obrobje Šmartinske ceste</t>
  </si>
  <si>
    <t>U2 (del) in U5</t>
  </si>
  <si>
    <t>OBMOČJE - A: U4 (del), U3 in obrobje Šmartinske ceste</t>
  </si>
  <si>
    <t>SKUPAJ OBMOČJE - A :</t>
  </si>
  <si>
    <t>OBMOČJE - B: U2 (del) in U5</t>
  </si>
  <si>
    <t>SKUPAJ OBMOČJE - B :</t>
  </si>
  <si>
    <t xml:space="preserve"> N-13135</t>
  </si>
  <si>
    <t>PE 63x5.8</t>
  </si>
  <si>
    <t xml:space="preserve"> N-13137</t>
  </si>
  <si>
    <t>PE 110x6.6</t>
  </si>
  <si>
    <t>S K U P A J ( A in B) :</t>
  </si>
  <si>
    <t>5.2 STROJNA DELA - plinovodi</t>
  </si>
  <si>
    <t>GFRADBENA DELA</t>
  </si>
  <si>
    <t>PLINOVOD N-13135, PE 110x6.6 / 63x5.8</t>
  </si>
  <si>
    <t>OPOMBA:</t>
  </si>
  <si>
    <t>Gradbena dela znotraj meje območja rekonstrukcije zajemajo samo izkope in zasutje do zgornjega ustroja. Preostale količine bodo zajete v načrtu obnove zgornjega ustroja.</t>
  </si>
  <si>
    <t>S K U P A J  5.1  in  5.2 :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</si>
</sst>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;"/>
    <numFmt numFmtId="181" formatCode="0.0"/>
    <numFmt numFmtId="182" formatCode="0000"/>
    <numFmt numFmtId="183" formatCode="#,##0.00\ _S_I_T"/>
    <numFmt numFmtId="184" formatCode="0.000"/>
    <numFmt numFmtId="185" formatCode="#,##0.00\ &quot;SIT&quot;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 CE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7" fillId="0" borderId="1" xfId="0" applyNumberFormat="1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5" fillId="0" borderId="2" xfId="0" applyFont="1" applyBorder="1" applyAlignment="1" applyProtection="1">
      <alignment horizontal="center" vertical="center"/>
      <protection/>
    </xf>
    <xf numFmtId="4" fontId="8" fillId="0" borderId="2" xfId="18" applyNumberFormat="1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" fontId="17" fillId="0" borderId="4" xfId="18" applyNumberFormat="1" applyFont="1" applyBorder="1" applyAlignment="1" applyProtection="1">
      <alignment horizontal="center"/>
      <protection/>
    </xf>
    <xf numFmtId="4" fontId="5" fillId="0" borderId="3" xfId="18" applyNumberFormat="1" applyFont="1" applyBorder="1" applyAlignment="1" applyProtection="1">
      <alignment horizontal="center" vertical="center"/>
      <protection/>
    </xf>
    <xf numFmtId="4" fontId="5" fillId="0" borderId="1" xfId="18" applyNumberFormat="1" applyFont="1" applyBorder="1" applyAlignment="1" applyProtection="1">
      <alignment horizontal="center" vertical="center"/>
      <protection/>
    </xf>
    <xf numFmtId="4" fontId="5" fillId="0" borderId="2" xfId="18" applyNumberFormat="1" applyFont="1" applyBorder="1" applyAlignment="1" applyProtection="1">
      <alignment horizontal="center"/>
      <protection/>
    </xf>
    <xf numFmtId="4" fontId="5" fillId="0" borderId="5" xfId="18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9" fontId="20" fillId="0" borderId="6" xfId="0" applyNumberFormat="1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1" fillId="0" borderId="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8" fillId="0" borderId="7" xfId="18" applyNumberFormat="1" applyFont="1" applyBorder="1" applyAlignment="1" applyProtection="1">
      <alignment horizontal="center"/>
      <protection/>
    </xf>
    <xf numFmtId="4" fontId="8" fillId="0" borderId="8" xfId="18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top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5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right"/>
      <protection/>
    </xf>
    <xf numFmtId="0" fontId="7" fillId="0" borderId="5" xfId="0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21" fillId="0" borderId="6" xfId="0" applyFont="1" applyBorder="1" applyAlignment="1" applyProtection="1">
      <alignment horizontal="left" vertical="top" wrapText="1"/>
      <protection/>
    </xf>
    <xf numFmtId="0" fontId="19" fillId="0" borderId="0" xfId="0" applyFont="1" applyAlignment="1" applyProtection="1">
      <alignment/>
      <protection/>
    </xf>
    <xf numFmtId="0" fontId="7" fillId="0" borderId="7" xfId="0" applyFont="1" applyBorder="1" applyAlignment="1" applyProtection="1">
      <alignment horizontal="right"/>
      <protection/>
    </xf>
    <xf numFmtId="0" fontId="7" fillId="0" borderId="8" xfId="0" applyFont="1" applyBorder="1" applyAlignment="1" applyProtection="1">
      <alignment horizontal="right"/>
      <protection/>
    </xf>
    <xf numFmtId="0" fontId="17" fillId="0" borderId="11" xfId="0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 vertical="top"/>
      <protection/>
    </xf>
    <xf numFmtId="0" fontId="8" fillId="0" borderId="0" xfId="0" applyFont="1" applyAlignment="1" applyProtection="1">
      <alignment horizontal="centerContinuous" vertical="top"/>
      <protection/>
    </xf>
    <xf numFmtId="4" fontId="18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49" fontId="7" fillId="0" borderId="13" xfId="0" applyNumberFormat="1" applyFont="1" applyBorder="1" applyAlignment="1" applyProtection="1">
      <alignment horizontal="center" vertical="center" textRotation="90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right" vertical="center" textRotation="90"/>
      <protection/>
    </xf>
    <xf numFmtId="0" fontId="7" fillId="0" borderId="13" xfId="0" applyFont="1" applyBorder="1" applyAlignment="1" applyProtection="1">
      <alignment horizontal="left" vertical="center" textRotation="90"/>
      <protection/>
    </xf>
    <xf numFmtId="4" fontId="7" fillId="0" borderId="13" xfId="0" applyNumberFormat="1" applyFont="1" applyBorder="1" applyAlignment="1" applyProtection="1">
      <alignment horizontal="right" vertical="center" textRotation="90" wrapText="1"/>
      <protection/>
    </xf>
    <xf numFmtId="0" fontId="5" fillId="0" borderId="0" xfId="0" applyFont="1" applyAlignment="1" applyProtection="1">
      <alignment vertical="top" wrapText="1"/>
      <protection/>
    </xf>
    <xf numFmtId="180" fontId="7" fillId="0" borderId="6" xfId="0" applyNumberFormat="1" applyFont="1" applyBorder="1" applyAlignment="1" applyProtection="1">
      <alignment vertical="top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vertical="top"/>
      <protection/>
    </xf>
    <xf numFmtId="4" fontId="9" fillId="0" borderId="6" xfId="0" applyNumberFormat="1" applyFont="1" applyBorder="1" applyAlignment="1" applyProtection="1">
      <alignment horizontal="right" vertical="top"/>
      <protection/>
    </xf>
    <xf numFmtId="0" fontId="5" fillId="0" borderId="6" xfId="0" applyFont="1" applyBorder="1" applyAlignment="1" applyProtection="1">
      <alignment horizontal="right" vertical="top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justify"/>
      <protection/>
    </xf>
    <xf numFmtId="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wrapText="1"/>
      <protection/>
    </xf>
    <xf numFmtId="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justify"/>
      <protection/>
    </xf>
    <xf numFmtId="9" fontId="5" fillId="0" borderId="0" xfId="0" applyNumberFormat="1" applyFont="1" applyAlignment="1" applyProtection="1">
      <alignment horizontal="justify"/>
      <protection/>
    </xf>
    <xf numFmtId="0" fontId="7" fillId="0" borderId="0" xfId="0" applyFont="1" applyAlignment="1" applyProtection="1">
      <alignment horizontal="justify" vertical="top"/>
      <protection/>
    </xf>
    <xf numFmtId="0" fontId="5" fillId="0" borderId="0" xfId="0" applyFont="1" applyAlignment="1" applyProtection="1">
      <alignment horizontal="left"/>
      <protection/>
    </xf>
    <xf numFmtId="0" fontId="7" fillId="0" borderId="14" xfId="0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vertical="top"/>
      <protection/>
    </xf>
    <xf numFmtId="4" fontId="7" fillId="0" borderId="14" xfId="0" applyNumberFormat="1" applyFont="1" applyBorder="1" applyAlignment="1" applyProtection="1">
      <alignment horizontal="right" vertical="top"/>
      <protection/>
    </xf>
    <xf numFmtId="0" fontId="7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vertical="top" wrapText="1"/>
      <protection/>
    </xf>
    <xf numFmtId="4" fontId="5" fillId="0" borderId="2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5" fillId="0" borderId="0" xfId="16" applyFont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 wrapText="1" readingOrder="1"/>
      <protection/>
    </xf>
    <xf numFmtId="0" fontId="5" fillId="0" borderId="0" xfId="15" applyFont="1" applyAlignment="1" applyProtection="1">
      <alignment horizontal="right"/>
      <protection/>
    </xf>
    <xf numFmtId="0" fontId="5" fillId="0" borderId="0" xfId="15" applyFont="1" applyAlignment="1" applyProtection="1">
      <alignment/>
      <protection/>
    </xf>
    <xf numFmtId="4" fontId="5" fillId="0" borderId="0" xfId="15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vertical="top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0" borderId="0" xfId="15" applyNumberFormat="1" applyFont="1" applyAlignment="1" applyProtection="1">
      <alignment/>
      <protection/>
    </xf>
    <xf numFmtId="0" fontId="5" fillId="0" borderId="0" xfId="15" applyFont="1" applyAlignment="1" applyProtection="1">
      <alignment vertical="top"/>
      <protection/>
    </xf>
    <xf numFmtId="0" fontId="7" fillId="0" borderId="0" xfId="15" applyFont="1" applyAlignment="1" applyProtection="1">
      <alignment vertical="top"/>
      <protection/>
    </xf>
    <xf numFmtId="9" fontId="5" fillId="0" borderId="0" xfId="0" applyNumberFormat="1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4" fontId="7" fillId="0" borderId="14" xfId="0" applyNumberFormat="1" applyFont="1" applyBorder="1" applyAlignment="1" applyProtection="1">
      <alignment horizontal="right"/>
      <protection/>
    </xf>
    <xf numFmtId="4" fontId="7" fillId="0" borderId="14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</cellXfs>
  <cellStyles count="8">
    <cellStyle name="Normal" xfId="0"/>
    <cellStyle name="Normal_N36023 (2)" xfId="15"/>
    <cellStyle name="Normal_PL_SD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.125" style="2" customWidth="1"/>
    <col min="2" max="2" width="20.25390625" style="2" customWidth="1"/>
    <col min="3" max="3" width="10.75390625" style="2" customWidth="1"/>
    <col min="4" max="4" width="10.375" style="2" customWidth="1"/>
    <col min="5" max="5" width="12.75390625" style="2" customWidth="1"/>
    <col min="6" max="6" width="11.75390625" style="2" customWidth="1"/>
    <col min="7" max="7" width="17.25390625" style="2" customWidth="1"/>
    <col min="8" max="16384" width="8.875" style="2" customWidth="1"/>
  </cols>
  <sheetData>
    <row r="1" spans="1:4" ht="26.25">
      <c r="A1" s="1"/>
      <c r="C1" s="5"/>
      <c r="D1" s="5"/>
    </row>
    <row r="2" spans="1:4" ht="26.25">
      <c r="A2" s="1"/>
      <c r="C2" s="5" t="s">
        <v>8</v>
      </c>
      <c r="D2" s="5"/>
    </row>
    <row r="3" spans="1:4" ht="23.25">
      <c r="A3" s="1"/>
      <c r="C3" s="6"/>
      <c r="D3" s="6"/>
    </row>
    <row r="4" spans="1:7" s="21" customFormat="1" ht="11.25">
      <c r="A4" s="25"/>
      <c r="B4" s="26"/>
      <c r="C4" s="27"/>
      <c r="D4" s="27"/>
      <c r="E4" s="26"/>
      <c r="F4" s="26"/>
      <c r="G4" s="26"/>
    </row>
    <row r="5" spans="1:7" ht="23.25">
      <c r="A5" s="22" t="s">
        <v>53</v>
      </c>
      <c r="B5" s="23"/>
      <c r="C5" s="24"/>
      <c r="D5" s="24"/>
      <c r="E5" s="23"/>
      <c r="F5" s="23"/>
      <c r="G5" s="23"/>
    </row>
    <row r="6" spans="1:10" s="33" customFormat="1" ht="12.75">
      <c r="A6" s="2"/>
      <c r="B6" s="2"/>
      <c r="C6" s="2"/>
      <c r="D6" s="2"/>
      <c r="E6" s="2"/>
      <c r="F6" s="2"/>
      <c r="G6" s="31"/>
      <c r="H6" s="32"/>
      <c r="I6" s="32"/>
      <c r="J6" s="32"/>
    </row>
    <row r="7" spans="1:10" s="31" customFormat="1" ht="38.25">
      <c r="A7" s="34" t="s">
        <v>9</v>
      </c>
      <c r="B7" s="34" t="s">
        <v>10</v>
      </c>
      <c r="C7" s="34" t="s">
        <v>11</v>
      </c>
      <c r="D7" s="34" t="s">
        <v>12</v>
      </c>
      <c r="E7" s="34" t="s">
        <v>13</v>
      </c>
      <c r="F7" s="35" t="s">
        <v>14</v>
      </c>
      <c r="G7" s="35" t="s">
        <v>15</v>
      </c>
      <c r="H7" s="36"/>
      <c r="I7" s="36"/>
      <c r="J7" s="36"/>
    </row>
    <row r="8" spans="1:7" ht="12.75">
      <c r="A8" s="34"/>
      <c r="B8" s="34"/>
      <c r="C8" s="34"/>
      <c r="D8" s="34"/>
      <c r="E8" s="34"/>
      <c r="F8" s="3" t="s">
        <v>16</v>
      </c>
      <c r="G8" s="3" t="s">
        <v>124</v>
      </c>
    </row>
    <row r="9" spans="1:7" ht="12.75">
      <c r="A9" s="37" t="s">
        <v>134</v>
      </c>
      <c r="B9" s="38"/>
      <c r="C9" s="38"/>
      <c r="D9" s="38"/>
      <c r="E9" s="38"/>
      <c r="F9" s="38"/>
      <c r="G9" s="39"/>
    </row>
    <row r="10" spans="1:7" ht="15" customHeight="1">
      <c r="A10" s="14" t="s">
        <v>54</v>
      </c>
      <c r="B10" s="12" t="s">
        <v>132</v>
      </c>
      <c r="C10" s="10" t="s">
        <v>138</v>
      </c>
      <c r="D10" s="10" t="s">
        <v>21</v>
      </c>
      <c r="E10" s="10" t="s">
        <v>139</v>
      </c>
      <c r="F10" s="10">
        <v>90</v>
      </c>
      <c r="G10" s="17">
        <f>'N-13135_GD'!F73</f>
        <v>0</v>
      </c>
    </row>
    <row r="11" spans="1:7" ht="15" customHeight="1">
      <c r="A11" s="15"/>
      <c r="B11" s="13"/>
      <c r="C11" s="11"/>
      <c r="D11" s="11"/>
      <c r="E11" s="11"/>
      <c r="F11" s="11"/>
      <c r="G11" s="18"/>
    </row>
    <row r="12" spans="1:7" ht="12.75">
      <c r="A12" s="40" t="s">
        <v>135</v>
      </c>
      <c r="B12" s="40"/>
      <c r="C12" s="40"/>
      <c r="D12" s="40"/>
      <c r="E12" s="40"/>
      <c r="F12" s="40"/>
      <c r="G12" s="19">
        <f>SUM(G10)</f>
        <v>0</v>
      </c>
    </row>
    <row r="13" spans="1:7" ht="12.75">
      <c r="A13" s="37" t="s">
        <v>136</v>
      </c>
      <c r="B13" s="38"/>
      <c r="C13" s="38"/>
      <c r="D13" s="38"/>
      <c r="E13" s="38"/>
      <c r="F13" s="38"/>
      <c r="G13" s="39"/>
    </row>
    <row r="14" spans="1:7" ht="15" customHeight="1">
      <c r="A14" s="14" t="s">
        <v>55</v>
      </c>
      <c r="B14" s="10" t="s">
        <v>133</v>
      </c>
      <c r="C14" s="10" t="s">
        <v>140</v>
      </c>
      <c r="D14" s="10" t="s">
        <v>21</v>
      </c>
      <c r="E14" s="4" t="s">
        <v>139</v>
      </c>
      <c r="F14" s="8">
        <v>26</v>
      </c>
      <c r="G14" s="17">
        <f>'N-13137_GD'!F73</f>
        <v>0</v>
      </c>
    </row>
    <row r="15" spans="1:7" ht="15" customHeight="1">
      <c r="A15" s="15"/>
      <c r="B15" s="11"/>
      <c r="C15" s="11"/>
      <c r="D15" s="11"/>
      <c r="E15" s="4" t="s">
        <v>141</v>
      </c>
      <c r="F15" s="8">
        <v>10</v>
      </c>
      <c r="G15" s="18"/>
    </row>
    <row r="16" spans="1:7" ht="12.75">
      <c r="A16" s="40" t="s">
        <v>137</v>
      </c>
      <c r="B16" s="40"/>
      <c r="C16" s="40"/>
      <c r="D16" s="40"/>
      <c r="E16" s="40"/>
      <c r="F16" s="40"/>
      <c r="G16" s="19">
        <f>SUM(G14)</f>
        <v>0</v>
      </c>
    </row>
    <row r="17" spans="1:7" s="23" customFormat="1" ht="12.75">
      <c r="A17" s="41"/>
      <c r="B17" s="41"/>
      <c r="C17" s="41"/>
      <c r="D17" s="41"/>
      <c r="E17" s="41"/>
      <c r="F17" s="41"/>
      <c r="G17" s="20"/>
    </row>
    <row r="18" spans="1:7" ht="15.75">
      <c r="A18" s="42" t="s">
        <v>142</v>
      </c>
      <c r="B18" s="42"/>
      <c r="C18" s="42"/>
      <c r="D18" s="42"/>
      <c r="E18" s="42"/>
      <c r="F18" s="42"/>
      <c r="G18" s="9">
        <f>G12+G16</f>
        <v>0</v>
      </c>
    </row>
    <row r="19" ht="12.75">
      <c r="G19" s="31"/>
    </row>
    <row r="20" spans="1:5" ht="12.75">
      <c r="A20" s="43" t="s">
        <v>146</v>
      </c>
      <c r="B20" s="44"/>
      <c r="C20" s="44"/>
      <c r="D20" s="44"/>
      <c r="E20" s="45"/>
    </row>
    <row r="21" spans="1:7" ht="12.75" customHeight="1">
      <c r="A21" s="46" t="s">
        <v>147</v>
      </c>
      <c r="B21" s="46"/>
      <c r="C21" s="46"/>
      <c r="D21" s="46"/>
      <c r="E21" s="46"/>
      <c r="F21" s="46"/>
      <c r="G21" s="46"/>
    </row>
    <row r="22" spans="1:7" ht="12.75">
      <c r="A22" s="46"/>
      <c r="B22" s="46"/>
      <c r="C22" s="46"/>
      <c r="D22" s="46"/>
      <c r="E22" s="46"/>
      <c r="F22" s="46"/>
      <c r="G22" s="46"/>
    </row>
    <row r="23" spans="1:7" ht="12.75">
      <c r="A23" s="46"/>
      <c r="B23" s="46"/>
      <c r="C23" s="46"/>
      <c r="D23" s="46"/>
      <c r="E23" s="46"/>
      <c r="F23" s="46"/>
      <c r="G23" s="46"/>
    </row>
    <row r="24" spans="1:7" s="21" customFormat="1" ht="11.25">
      <c r="A24" s="47"/>
      <c r="B24" s="47"/>
      <c r="C24" s="47"/>
      <c r="D24" s="47"/>
      <c r="E24" s="47"/>
      <c r="F24" s="47"/>
      <c r="G24" s="47"/>
    </row>
    <row r="25" spans="1:7" s="48" customFormat="1" ht="18">
      <c r="A25" s="22" t="s">
        <v>143</v>
      </c>
      <c r="B25" s="28"/>
      <c r="C25" s="22"/>
      <c r="D25" s="22"/>
      <c r="E25" s="28"/>
      <c r="F25" s="28"/>
      <c r="G25" s="28"/>
    </row>
    <row r="26" ht="12.75">
      <c r="G26" s="31"/>
    </row>
    <row r="27" spans="1:7" ht="38.25">
      <c r="A27" s="34" t="s">
        <v>9</v>
      </c>
      <c r="B27" s="34" t="s">
        <v>10</v>
      </c>
      <c r="C27" s="34" t="s">
        <v>11</v>
      </c>
      <c r="D27" s="34" t="s">
        <v>12</v>
      </c>
      <c r="E27" s="34" t="s">
        <v>13</v>
      </c>
      <c r="F27" s="35" t="s">
        <v>14</v>
      </c>
      <c r="G27" s="35" t="s">
        <v>15</v>
      </c>
    </row>
    <row r="28" spans="1:7" ht="12.75">
      <c r="A28" s="34"/>
      <c r="B28" s="34"/>
      <c r="C28" s="34"/>
      <c r="D28" s="34"/>
      <c r="E28" s="34"/>
      <c r="F28" s="3" t="s">
        <v>16</v>
      </c>
      <c r="G28" s="3" t="s">
        <v>124</v>
      </c>
    </row>
    <row r="29" spans="1:7" ht="12.75">
      <c r="A29" s="37" t="s">
        <v>134</v>
      </c>
      <c r="B29" s="38"/>
      <c r="C29" s="38"/>
      <c r="D29" s="38"/>
      <c r="E29" s="38"/>
      <c r="F29" s="38"/>
      <c r="G29" s="39"/>
    </row>
    <row r="30" spans="1:7" ht="12.75">
      <c r="A30" s="14" t="s">
        <v>61</v>
      </c>
      <c r="B30" s="12" t="s">
        <v>132</v>
      </c>
      <c r="C30" s="10" t="s">
        <v>138</v>
      </c>
      <c r="D30" s="10" t="s">
        <v>21</v>
      </c>
      <c r="E30" s="10" t="s">
        <v>139</v>
      </c>
      <c r="F30" s="10">
        <v>90</v>
      </c>
      <c r="G30" s="17">
        <f>'N-13135_SD'!F90</f>
        <v>0</v>
      </c>
    </row>
    <row r="31" spans="1:7" ht="12.75">
      <c r="A31" s="15"/>
      <c r="B31" s="13"/>
      <c r="C31" s="11"/>
      <c r="D31" s="11"/>
      <c r="E31" s="11"/>
      <c r="F31" s="11"/>
      <c r="G31" s="18"/>
    </row>
    <row r="32" spans="1:7" ht="12.75">
      <c r="A32" s="40" t="s">
        <v>135</v>
      </c>
      <c r="B32" s="40"/>
      <c r="C32" s="40"/>
      <c r="D32" s="40"/>
      <c r="E32" s="40"/>
      <c r="F32" s="40"/>
      <c r="G32" s="19">
        <f>SUM(G30)</f>
        <v>0</v>
      </c>
    </row>
    <row r="33" spans="1:7" ht="12.75">
      <c r="A33" s="37" t="s">
        <v>136</v>
      </c>
      <c r="B33" s="38"/>
      <c r="C33" s="38"/>
      <c r="D33" s="38"/>
      <c r="E33" s="38"/>
      <c r="F33" s="38"/>
      <c r="G33" s="39"/>
    </row>
    <row r="34" spans="1:7" ht="12.75">
      <c r="A34" s="14" t="s">
        <v>62</v>
      </c>
      <c r="B34" s="10" t="s">
        <v>133</v>
      </c>
      <c r="C34" s="10" t="s">
        <v>140</v>
      </c>
      <c r="D34" s="10" t="s">
        <v>21</v>
      </c>
      <c r="E34" s="4" t="s">
        <v>139</v>
      </c>
      <c r="F34" s="8">
        <v>26</v>
      </c>
      <c r="G34" s="17">
        <f>'N-13137_SD'!F95</f>
        <v>0</v>
      </c>
    </row>
    <row r="35" spans="1:7" ht="12.75">
      <c r="A35" s="15"/>
      <c r="B35" s="11"/>
      <c r="C35" s="11"/>
      <c r="D35" s="11"/>
      <c r="E35" s="4" t="s">
        <v>141</v>
      </c>
      <c r="F35" s="8">
        <v>10</v>
      </c>
      <c r="G35" s="18"/>
    </row>
    <row r="36" spans="1:7" ht="12.75">
      <c r="A36" s="40" t="s">
        <v>137</v>
      </c>
      <c r="B36" s="40"/>
      <c r="C36" s="40"/>
      <c r="D36" s="40"/>
      <c r="E36" s="40"/>
      <c r="F36" s="40"/>
      <c r="G36" s="19">
        <f>SUM(G34)</f>
        <v>0</v>
      </c>
    </row>
    <row r="37" spans="1:7" s="23" customFormat="1" ht="12.75">
      <c r="A37" s="41"/>
      <c r="B37" s="41"/>
      <c r="C37" s="41"/>
      <c r="D37" s="41"/>
      <c r="E37" s="41"/>
      <c r="F37" s="41"/>
      <c r="G37" s="20"/>
    </row>
    <row r="38" spans="1:7" ht="15.75">
      <c r="A38" s="42" t="s">
        <v>142</v>
      </c>
      <c r="B38" s="42"/>
      <c r="C38" s="42"/>
      <c r="D38" s="42"/>
      <c r="E38" s="42"/>
      <c r="F38" s="42"/>
      <c r="G38" s="9">
        <f>G32+G36</f>
        <v>0</v>
      </c>
    </row>
    <row r="39" spans="1:7" ht="15.75">
      <c r="A39" s="49"/>
      <c r="B39" s="49"/>
      <c r="C39" s="49"/>
      <c r="D39" s="49"/>
      <c r="E39" s="49"/>
      <c r="F39" s="49"/>
      <c r="G39" s="29"/>
    </row>
    <row r="40" spans="1:7" ht="16.5" thickBot="1">
      <c r="A40" s="50"/>
      <c r="B40" s="50"/>
      <c r="C40" s="50"/>
      <c r="D40" s="50"/>
      <c r="E40" s="50"/>
      <c r="F40" s="50"/>
      <c r="G40" s="30"/>
    </row>
    <row r="41" spans="1:7" ht="18.75" thickBot="1">
      <c r="A41" s="51" t="s">
        <v>148</v>
      </c>
      <c r="B41" s="52"/>
      <c r="C41" s="52"/>
      <c r="D41" s="52"/>
      <c r="E41" s="52"/>
      <c r="F41" s="52"/>
      <c r="G41" s="16">
        <f>G18+G38</f>
        <v>0</v>
      </c>
    </row>
  </sheetData>
  <sheetProtection password="CEA8" sheet="1" formatCells="0" formatColumns="0" formatRows="0" insertColumns="0" insertRows="0" insertHyperlinks="0" deleteColumns="0" deleteRows="0" sort="0" autoFilter="0" pivotTables="0"/>
  <mergeCells count="46">
    <mergeCell ref="A36:F36"/>
    <mergeCell ref="A38:F38"/>
    <mergeCell ref="A21:G23"/>
    <mergeCell ref="A41:F41"/>
    <mergeCell ref="A32:F32"/>
    <mergeCell ref="A33:G33"/>
    <mergeCell ref="A34:A35"/>
    <mergeCell ref="B34:B35"/>
    <mergeCell ref="C34:C35"/>
    <mergeCell ref="D34:D35"/>
    <mergeCell ref="G34:G35"/>
    <mergeCell ref="E27:E28"/>
    <mergeCell ref="A29:G29"/>
    <mergeCell ref="A30:A31"/>
    <mergeCell ref="B30:B31"/>
    <mergeCell ref="C30:C31"/>
    <mergeCell ref="D30:D31"/>
    <mergeCell ref="E30:E31"/>
    <mergeCell ref="F30:F31"/>
    <mergeCell ref="G30:G31"/>
    <mergeCell ref="A27:A28"/>
    <mergeCell ref="B27:B28"/>
    <mergeCell ref="C27:C28"/>
    <mergeCell ref="D27:D28"/>
    <mergeCell ref="A7:A8"/>
    <mergeCell ref="A9:G9"/>
    <mergeCell ref="A13:G13"/>
    <mergeCell ref="A16:F16"/>
    <mergeCell ref="E7:E8"/>
    <mergeCell ref="D7:D8"/>
    <mergeCell ref="C7:C8"/>
    <mergeCell ref="B7:B8"/>
    <mergeCell ref="C10:C11"/>
    <mergeCell ref="A18:F18"/>
    <mergeCell ref="F10:F11"/>
    <mergeCell ref="E10:E11"/>
    <mergeCell ref="A12:F12"/>
    <mergeCell ref="A14:A15"/>
    <mergeCell ref="A10:A11"/>
    <mergeCell ref="B14:B15"/>
    <mergeCell ref="G10:G11"/>
    <mergeCell ref="C14:C15"/>
    <mergeCell ref="D14:D15"/>
    <mergeCell ref="G14:G15"/>
    <mergeCell ref="B10:B11"/>
    <mergeCell ref="D10:D11"/>
  </mergeCells>
  <printOptions/>
  <pageMargins left="0.984251968503937" right="0.22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 - PLINOVODNA OMREŽJA
                    št. projekta: 12-1335</oddHeader>
    <oddFooter>&amp;C&amp;"Arial,Navadno"&amp;P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87" bestFit="1" customWidth="1"/>
    <col min="2" max="2" width="37.25390625" style="82" customWidth="1"/>
    <col min="3" max="3" width="6.00390625" style="44" bestFit="1" customWidth="1"/>
    <col min="4" max="4" width="4.75390625" style="44" bestFit="1" customWidth="1"/>
    <col min="5" max="5" width="16.875" style="45" customWidth="1"/>
    <col min="6" max="6" width="16.875" style="88" customWidth="1"/>
    <col min="7" max="16384" width="9.125" style="44" customWidth="1"/>
  </cols>
  <sheetData>
    <row r="1" spans="1:6" s="57" customFormat="1" ht="15.75">
      <c r="A1" s="53" t="s">
        <v>56</v>
      </c>
      <c r="B1" s="7" t="s">
        <v>17</v>
      </c>
      <c r="C1" s="54"/>
      <c r="D1" s="54"/>
      <c r="E1" s="55"/>
      <c r="F1" s="56"/>
    </row>
    <row r="2" spans="1:6" s="57" customFormat="1" ht="15.75">
      <c r="A2" s="53" t="s">
        <v>57</v>
      </c>
      <c r="B2" s="7" t="s">
        <v>18</v>
      </c>
      <c r="C2" s="54"/>
      <c r="D2" s="54"/>
      <c r="E2" s="55"/>
      <c r="F2" s="56"/>
    </row>
    <row r="3" spans="1:6" s="57" customFormat="1" ht="15.75">
      <c r="A3" s="53" t="s">
        <v>54</v>
      </c>
      <c r="B3" s="7" t="s">
        <v>131</v>
      </c>
      <c r="C3" s="54"/>
      <c r="D3" s="54"/>
      <c r="E3" s="55"/>
      <c r="F3" s="56"/>
    </row>
    <row r="4" spans="1:6" s="57" customFormat="1" ht="15.75">
      <c r="A4" s="53"/>
      <c r="B4" s="7" t="s">
        <v>132</v>
      </c>
      <c r="C4" s="54"/>
      <c r="D4" s="54"/>
      <c r="E4" s="55"/>
      <c r="F4" s="56"/>
    </row>
    <row r="5" spans="1:7" ht="76.5">
      <c r="A5" s="58" t="s">
        <v>0</v>
      </c>
      <c r="B5" s="59" t="s">
        <v>60</v>
      </c>
      <c r="C5" s="60" t="s">
        <v>19</v>
      </c>
      <c r="D5" s="61" t="s">
        <v>20</v>
      </c>
      <c r="E5" s="62" t="s">
        <v>122</v>
      </c>
      <c r="F5" s="62" t="s">
        <v>123</v>
      </c>
      <c r="G5" s="63"/>
    </row>
    <row r="6" spans="1:6" ht="12.75">
      <c r="A6" s="64">
        <v>1</v>
      </c>
      <c r="B6" s="65"/>
      <c r="C6" s="66"/>
      <c r="D6" s="66"/>
      <c r="E6" s="67"/>
      <c r="F6" s="68"/>
    </row>
    <row r="7" spans="1:6" ht="12.75">
      <c r="A7" s="69">
        <f>COUNT(A6+1)</f>
        <v>1</v>
      </c>
      <c r="B7" s="70" t="s">
        <v>23</v>
      </c>
      <c r="C7" s="71"/>
      <c r="D7" s="71"/>
      <c r="E7" s="72"/>
      <c r="F7" s="72"/>
    </row>
    <row r="8" spans="1:6" ht="25.5">
      <c r="A8" s="69"/>
      <c r="B8" s="73" t="s">
        <v>22</v>
      </c>
      <c r="C8" s="71"/>
      <c r="D8" s="71"/>
      <c r="E8" s="72"/>
      <c r="F8" s="72"/>
    </row>
    <row r="9" spans="1:6" ht="14.25">
      <c r="A9" s="69"/>
      <c r="B9" s="73"/>
      <c r="C9" s="71">
        <v>90</v>
      </c>
      <c r="D9" s="71" t="s">
        <v>120</v>
      </c>
      <c r="E9" s="90"/>
      <c r="F9" s="72">
        <f>C9*E9</f>
        <v>0</v>
      </c>
    </row>
    <row r="10" spans="1:6" ht="12.75">
      <c r="A10" s="69"/>
      <c r="B10" s="73"/>
      <c r="C10" s="71"/>
      <c r="D10" s="71"/>
      <c r="E10" s="72"/>
      <c r="F10" s="72"/>
    </row>
    <row r="11" spans="1:6" ht="12.75">
      <c r="A11" s="69">
        <f>COUNT($A$7:A10)+1</f>
        <v>2</v>
      </c>
      <c r="B11" s="70" t="s">
        <v>24</v>
      </c>
      <c r="C11" s="71"/>
      <c r="D11" s="71"/>
      <c r="E11" s="72"/>
      <c r="F11" s="74"/>
    </row>
    <row r="12" spans="1:6" ht="25.5">
      <c r="A12" s="75"/>
      <c r="B12" s="76" t="s">
        <v>52</v>
      </c>
      <c r="C12" s="71"/>
      <c r="D12" s="71"/>
      <c r="E12" s="72"/>
      <c r="F12" s="74"/>
    </row>
    <row r="13" spans="1:6" ht="14.25">
      <c r="A13" s="69"/>
      <c r="B13" s="76" t="s">
        <v>58</v>
      </c>
      <c r="C13" s="71">
        <v>99</v>
      </c>
      <c r="D13" s="71" t="s">
        <v>129</v>
      </c>
      <c r="E13" s="90"/>
      <c r="F13" s="72">
        <f>C13*E13</f>
        <v>0</v>
      </c>
    </row>
    <row r="14" spans="1:6" ht="14.25">
      <c r="A14" s="69"/>
      <c r="B14" s="76" t="s">
        <v>59</v>
      </c>
      <c r="C14" s="71">
        <v>25</v>
      </c>
      <c r="D14" s="71" t="s">
        <v>129</v>
      </c>
      <c r="E14" s="90"/>
      <c r="F14" s="72">
        <f>C14*E14</f>
        <v>0</v>
      </c>
    </row>
    <row r="15" spans="1:6" ht="12.75">
      <c r="A15" s="69"/>
      <c r="B15" s="73"/>
      <c r="C15" s="71"/>
      <c r="D15" s="71"/>
      <c r="E15" s="72"/>
      <c r="F15" s="74"/>
    </row>
    <row r="16" spans="1:6" ht="12.75">
      <c r="A16" s="69">
        <f>COUNT($A$7:A14)+1</f>
        <v>3</v>
      </c>
      <c r="B16" s="70" t="s">
        <v>25</v>
      </c>
      <c r="C16" s="71"/>
      <c r="D16" s="71"/>
      <c r="E16" s="72"/>
      <c r="F16" s="74"/>
    </row>
    <row r="17" spans="1:6" ht="51">
      <c r="A17" s="75"/>
      <c r="B17" s="73" t="s">
        <v>26</v>
      </c>
      <c r="C17" s="71"/>
      <c r="D17" s="71"/>
      <c r="E17" s="72"/>
      <c r="F17" s="74"/>
    </row>
    <row r="18" spans="1:6" ht="14.25">
      <c r="A18" s="69"/>
      <c r="B18" s="73"/>
      <c r="C18" s="71">
        <v>20</v>
      </c>
      <c r="D18" s="71" t="s">
        <v>129</v>
      </c>
      <c r="E18" s="90"/>
      <c r="F18" s="72">
        <f>C18*E18</f>
        <v>0</v>
      </c>
    </row>
    <row r="19" spans="1:6" ht="12.75">
      <c r="A19" s="69"/>
      <c r="B19" s="73"/>
      <c r="C19" s="71"/>
      <c r="D19" s="71"/>
      <c r="E19" s="72"/>
      <c r="F19" s="74"/>
    </row>
    <row r="20" spans="1:6" ht="12.75">
      <c r="A20" s="69">
        <f>COUNT($A$7:A19)+1</f>
        <v>4</v>
      </c>
      <c r="B20" s="70" t="s">
        <v>28</v>
      </c>
      <c r="C20" s="71"/>
      <c r="D20" s="71"/>
      <c r="E20" s="72"/>
      <c r="F20" s="72"/>
    </row>
    <row r="21" spans="1:6" ht="25.5">
      <c r="A21" s="75"/>
      <c r="B21" s="73" t="s">
        <v>27</v>
      </c>
      <c r="C21" s="71"/>
      <c r="D21" s="71"/>
      <c r="E21" s="72"/>
      <c r="F21" s="74"/>
    </row>
    <row r="22" spans="1:6" ht="14.25">
      <c r="A22" s="69"/>
      <c r="B22" s="73"/>
      <c r="C22" s="71">
        <v>45</v>
      </c>
      <c r="D22" s="71" t="s">
        <v>130</v>
      </c>
      <c r="E22" s="90"/>
      <c r="F22" s="72">
        <f>C22*E22</f>
        <v>0</v>
      </c>
    </row>
    <row r="23" spans="1:6" ht="12.75">
      <c r="A23" s="69"/>
      <c r="B23" s="73"/>
      <c r="C23" s="71"/>
      <c r="D23" s="71"/>
      <c r="E23" s="72"/>
      <c r="F23" s="74"/>
    </row>
    <row r="24" spans="1:6" ht="12.75">
      <c r="A24" s="69">
        <f>COUNT($A$7:A23)+1</f>
        <v>5</v>
      </c>
      <c r="B24" s="77" t="s">
        <v>30</v>
      </c>
      <c r="C24" s="71"/>
      <c r="D24" s="71"/>
      <c r="E24" s="72"/>
      <c r="F24" s="72"/>
    </row>
    <row r="25" spans="1:6" ht="38.25">
      <c r="A25" s="75"/>
      <c r="B25" s="76" t="s">
        <v>29</v>
      </c>
      <c r="C25" s="71"/>
      <c r="D25" s="71"/>
      <c r="E25" s="72"/>
      <c r="F25" s="74"/>
    </row>
    <row r="26" spans="1:6" ht="14.25">
      <c r="A26" s="69"/>
      <c r="B26" s="73"/>
      <c r="C26" s="71">
        <v>155</v>
      </c>
      <c r="D26" s="71" t="s">
        <v>129</v>
      </c>
      <c r="E26" s="90"/>
      <c r="F26" s="72">
        <f>C26*E26</f>
        <v>0</v>
      </c>
    </row>
    <row r="27" spans="1:6" ht="12.75">
      <c r="A27" s="75"/>
      <c r="B27" s="73"/>
      <c r="C27" s="71"/>
      <c r="D27" s="71"/>
      <c r="E27" s="72"/>
      <c r="F27" s="74"/>
    </row>
    <row r="28" spans="1:6" ht="12.75">
      <c r="A28" s="69">
        <f>COUNT($A$7:A27)+1</f>
        <v>6</v>
      </c>
      <c r="B28" s="70" t="s">
        <v>32</v>
      </c>
      <c r="C28" s="71"/>
      <c r="D28" s="71"/>
      <c r="E28" s="72"/>
      <c r="F28" s="74"/>
    </row>
    <row r="29" spans="1:6" ht="51">
      <c r="A29" s="75"/>
      <c r="B29" s="73" t="s">
        <v>31</v>
      </c>
      <c r="C29" s="71"/>
      <c r="D29" s="71"/>
      <c r="E29" s="72"/>
      <c r="F29" s="72"/>
    </row>
    <row r="30" spans="1:6" ht="14.25">
      <c r="A30" s="69"/>
      <c r="B30" s="73"/>
      <c r="C30" s="71">
        <v>14</v>
      </c>
      <c r="D30" s="71" t="s">
        <v>129</v>
      </c>
      <c r="E30" s="90"/>
      <c r="F30" s="72">
        <f>C30*E30</f>
        <v>0</v>
      </c>
    </row>
    <row r="31" spans="1:6" ht="12.75">
      <c r="A31" s="69"/>
      <c r="B31" s="73"/>
      <c r="C31" s="71"/>
      <c r="D31" s="71"/>
      <c r="E31" s="72"/>
      <c r="F31" s="72"/>
    </row>
    <row r="32" spans="1:6" ht="12.75">
      <c r="A32" s="69">
        <f>COUNT($A$7:A31)+1</f>
        <v>7</v>
      </c>
      <c r="B32" s="70" t="s">
        <v>33</v>
      </c>
      <c r="C32" s="71"/>
      <c r="D32" s="71"/>
      <c r="E32" s="72"/>
      <c r="F32" s="72"/>
    </row>
    <row r="33" spans="1:6" ht="38.25">
      <c r="A33" s="75"/>
      <c r="B33" s="73" t="s">
        <v>117</v>
      </c>
      <c r="C33" s="71"/>
      <c r="D33" s="71"/>
      <c r="E33" s="72"/>
      <c r="F33" s="74"/>
    </row>
    <row r="34" spans="1:6" ht="14.25">
      <c r="A34" s="69"/>
      <c r="B34" s="73"/>
      <c r="C34" s="71">
        <f>C9</f>
        <v>90</v>
      </c>
      <c r="D34" s="71" t="s">
        <v>120</v>
      </c>
      <c r="E34" s="90"/>
      <c r="F34" s="72">
        <f>C34*E34</f>
        <v>0</v>
      </c>
    </row>
    <row r="35" spans="1:6" ht="12.75">
      <c r="A35" s="69"/>
      <c r="B35" s="73"/>
      <c r="C35" s="71"/>
      <c r="D35" s="71"/>
      <c r="E35" s="72"/>
      <c r="F35" s="74"/>
    </row>
    <row r="36" spans="1:6" ht="12.75">
      <c r="A36" s="69">
        <f>COUNT($A$7:A35)+1</f>
        <v>8</v>
      </c>
      <c r="B36" s="70" t="s">
        <v>34</v>
      </c>
      <c r="C36" s="71"/>
      <c r="D36" s="71"/>
      <c r="E36" s="72"/>
      <c r="F36" s="74"/>
    </row>
    <row r="37" spans="1:6" ht="63.75">
      <c r="A37" s="75"/>
      <c r="B37" s="73" t="s">
        <v>118</v>
      </c>
      <c r="C37" s="71"/>
      <c r="D37" s="71"/>
      <c r="E37" s="72"/>
      <c r="F37" s="74"/>
    </row>
    <row r="38" spans="1:6" ht="38.25">
      <c r="A38" s="69"/>
      <c r="B38" s="73" t="s">
        <v>35</v>
      </c>
      <c r="C38" s="71"/>
      <c r="D38" s="71"/>
      <c r="E38" s="72"/>
      <c r="F38" s="74"/>
    </row>
    <row r="39" spans="1:6" ht="12.75">
      <c r="A39" s="75"/>
      <c r="B39" s="73"/>
      <c r="C39" s="71">
        <v>1</v>
      </c>
      <c r="D39" s="71" t="s">
        <v>3</v>
      </c>
      <c r="E39" s="90"/>
      <c r="F39" s="72">
        <f>C39*E39</f>
        <v>0</v>
      </c>
    </row>
    <row r="40" spans="1:6" ht="12.75">
      <c r="A40" s="69"/>
      <c r="B40" s="73"/>
      <c r="C40" s="71"/>
      <c r="D40" s="71"/>
      <c r="E40" s="72"/>
      <c r="F40" s="74"/>
    </row>
    <row r="41" spans="1:6" ht="12.75">
      <c r="A41" s="69">
        <f>COUNT($A$7:A40)+1</f>
        <v>9</v>
      </c>
      <c r="B41" s="77" t="s">
        <v>37</v>
      </c>
      <c r="C41" s="71"/>
      <c r="D41" s="71"/>
      <c r="E41" s="72"/>
      <c r="F41" s="74"/>
    </row>
    <row r="42" spans="1:6" ht="51">
      <c r="A42" s="75"/>
      <c r="B42" s="76" t="s">
        <v>36</v>
      </c>
      <c r="C42" s="71"/>
      <c r="D42" s="71"/>
      <c r="E42" s="72"/>
      <c r="F42" s="74"/>
    </row>
    <row r="43" spans="1:6" ht="14.25">
      <c r="A43" s="69"/>
      <c r="B43" s="76"/>
      <c r="C43" s="71">
        <v>110</v>
      </c>
      <c r="D43" s="71" t="s">
        <v>129</v>
      </c>
      <c r="E43" s="90"/>
      <c r="F43" s="72">
        <f>C43*E43</f>
        <v>0</v>
      </c>
    </row>
    <row r="44" spans="1:6" ht="12.75">
      <c r="A44" s="69"/>
      <c r="B44" s="76"/>
      <c r="C44" s="71"/>
      <c r="D44" s="71"/>
      <c r="E44" s="72"/>
      <c r="F44" s="72"/>
    </row>
    <row r="45" spans="1:6" ht="12.75">
      <c r="A45" s="69">
        <f>COUNT($A$7:A44)+1</f>
        <v>10</v>
      </c>
      <c r="B45" s="77" t="s">
        <v>38</v>
      </c>
      <c r="C45" s="71"/>
      <c r="D45" s="71"/>
      <c r="E45" s="72"/>
      <c r="F45" s="74"/>
    </row>
    <row r="46" spans="1:6" ht="38.25">
      <c r="A46" s="75"/>
      <c r="B46" s="76" t="s">
        <v>39</v>
      </c>
      <c r="C46" s="71"/>
      <c r="D46" s="71"/>
      <c r="E46" s="72"/>
      <c r="F46" s="74"/>
    </row>
    <row r="47" spans="1:6" ht="12.75">
      <c r="A47" s="69"/>
      <c r="B47" s="76"/>
      <c r="C47" s="71">
        <v>4</v>
      </c>
      <c r="D47" s="71" t="s">
        <v>3</v>
      </c>
      <c r="E47" s="90"/>
      <c r="F47" s="72">
        <f>C47*E47</f>
        <v>0</v>
      </c>
    </row>
    <row r="48" spans="1:6" ht="12.75">
      <c r="A48" s="69"/>
      <c r="B48" s="76"/>
      <c r="C48" s="71"/>
      <c r="D48" s="71"/>
      <c r="E48" s="72"/>
      <c r="F48" s="72"/>
    </row>
    <row r="49" spans="1:6" ht="12.75">
      <c r="A49" s="69">
        <f>COUNT($A$7:A47)+1</f>
        <v>11</v>
      </c>
      <c r="B49" s="77" t="s">
        <v>41</v>
      </c>
      <c r="C49" s="71"/>
      <c r="D49" s="71"/>
      <c r="E49" s="72"/>
      <c r="F49" s="72"/>
    </row>
    <row r="50" spans="1:6" ht="25.5">
      <c r="A50" s="75"/>
      <c r="B50" s="76" t="s">
        <v>40</v>
      </c>
      <c r="C50" s="71"/>
      <c r="D50" s="71"/>
      <c r="E50" s="72"/>
      <c r="F50" s="74"/>
    </row>
    <row r="51" spans="1:6" ht="12.75">
      <c r="A51" s="69"/>
      <c r="B51" s="73"/>
      <c r="C51" s="71">
        <f>C47</f>
        <v>4</v>
      </c>
      <c r="D51" s="71" t="s">
        <v>3</v>
      </c>
      <c r="E51" s="90"/>
      <c r="F51" s="72">
        <f>C51*E51</f>
        <v>0</v>
      </c>
    </row>
    <row r="52" spans="1:6" ht="12.75">
      <c r="A52" s="69"/>
      <c r="B52" s="73"/>
      <c r="C52" s="71"/>
      <c r="D52" s="71"/>
      <c r="E52" s="72"/>
      <c r="F52" s="74"/>
    </row>
    <row r="53" spans="1:6" ht="12.75">
      <c r="A53" s="69">
        <f>COUNT($A$7:A52)+1</f>
        <v>12</v>
      </c>
      <c r="B53" s="77" t="s">
        <v>43</v>
      </c>
      <c r="C53" s="71"/>
      <c r="D53" s="71"/>
      <c r="E53" s="72"/>
      <c r="F53" s="74"/>
    </row>
    <row r="54" spans="1:6" ht="51">
      <c r="A54" s="75"/>
      <c r="B54" s="76" t="s">
        <v>42</v>
      </c>
      <c r="C54" s="71"/>
      <c r="D54" s="71"/>
      <c r="E54" s="72"/>
      <c r="F54" s="74"/>
    </row>
    <row r="55" spans="1:6" ht="12.75">
      <c r="A55" s="69"/>
      <c r="B55" s="73" t="s">
        <v>119</v>
      </c>
      <c r="C55" s="71">
        <v>10</v>
      </c>
      <c r="D55" s="71" t="s">
        <v>3</v>
      </c>
      <c r="E55" s="90"/>
      <c r="F55" s="72">
        <f>C55*E55</f>
        <v>0</v>
      </c>
    </row>
    <row r="56" spans="1:6" ht="12.75">
      <c r="A56" s="69"/>
      <c r="B56" s="76"/>
      <c r="C56" s="71"/>
      <c r="D56" s="71"/>
      <c r="E56" s="72"/>
      <c r="F56" s="72"/>
    </row>
    <row r="57" spans="1:6" ht="12.75">
      <c r="A57" s="69">
        <f>COUNT($A$7:A56)+1</f>
        <v>13</v>
      </c>
      <c r="B57" s="70" t="s">
        <v>50</v>
      </c>
      <c r="C57" s="71"/>
      <c r="D57" s="71"/>
      <c r="E57" s="72"/>
      <c r="F57" s="74"/>
    </row>
    <row r="58" spans="1:6" ht="12.75">
      <c r="A58" s="75"/>
      <c r="B58" s="76" t="s">
        <v>51</v>
      </c>
      <c r="C58" s="71"/>
      <c r="D58" s="71"/>
      <c r="E58" s="72"/>
      <c r="F58" s="74"/>
    </row>
    <row r="59" spans="1:6" ht="14.25">
      <c r="A59" s="69"/>
      <c r="B59" s="76"/>
      <c r="C59" s="71">
        <f>C9</f>
        <v>90</v>
      </c>
      <c r="D59" s="71" t="s">
        <v>120</v>
      </c>
      <c r="E59" s="90"/>
      <c r="F59" s="72">
        <f>C59*E59</f>
        <v>0</v>
      </c>
    </row>
    <row r="60" spans="1:6" ht="12.75">
      <c r="A60" s="69"/>
      <c r="B60" s="76"/>
      <c r="C60" s="71"/>
      <c r="D60" s="71"/>
      <c r="E60" s="78"/>
      <c r="F60" s="74"/>
    </row>
    <row r="61" spans="1:6" ht="25.5">
      <c r="A61" s="69">
        <f>COUNT($A$7:A60)+1</f>
        <v>14</v>
      </c>
      <c r="B61" s="77" t="s">
        <v>45</v>
      </c>
      <c r="C61" s="71"/>
      <c r="D61" s="71"/>
      <c r="E61" s="78"/>
      <c r="F61" s="74"/>
    </row>
    <row r="62" spans="1:6" ht="51">
      <c r="A62" s="75"/>
      <c r="B62" s="76" t="s">
        <v>44</v>
      </c>
      <c r="C62" s="71"/>
      <c r="D62" s="71"/>
      <c r="E62" s="72"/>
      <c r="F62" s="74"/>
    </row>
    <row r="63" spans="1:6" ht="38.25">
      <c r="A63" s="69"/>
      <c r="B63" s="76" t="s">
        <v>7</v>
      </c>
      <c r="C63" s="71"/>
      <c r="D63" s="71"/>
      <c r="E63" s="72"/>
      <c r="F63" s="72"/>
    </row>
    <row r="64" spans="1:6" ht="12.75">
      <c r="A64" s="69"/>
      <c r="B64" s="76"/>
      <c r="C64" s="79"/>
      <c r="D64" s="80">
        <v>0.02</v>
      </c>
      <c r="E64" s="74"/>
      <c r="F64" s="72">
        <f>ROUND(SUM(F7:F63)*D64,0)</f>
        <v>0</v>
      </c>
    </row>
    <row r="65" spans="1:6" ht="12.75">
      <c r="A65" s="75"/>
      <c r="B65" s="76"/>
      <c r="C65" s="71"/>
      <c r="D65" s="71"/>
      <c r="E65" s="78"/>
      <c r="F65" s="72"/>
    </row>
    <row r="66" spans="1:6" ht="12.75">
      <c r="A66" s="69">
        <f>COUNT($A$7:A61)+1</f>
        <v>15</v>
      </c>
      <c r="B66" s="77" t="s">
        <v>47</v>
      </c>
      <c r="C66" s="71"/>
      <c r="D66" s="71"/>
      <c r="E66" s="78"/>
      <c r="F66" s="72"/>
    </row>
    <row r="67" spans="1:6" ht="38.25">
      <c r="A67" s="75"/>
      <c r="B67" s="76" t="s">
        <v>46</v>
      </c>
      <c r="C67" s="71"/>
      <c r="D67" s="71"/>
      <c r="E67" s="74"/>
      <c r="F67" s="72"/>
    </row>
    <row r="68" spans="1:6" ht="12.75">
      <c r="A68" s="75"/>
      <c r="B68" s="73"/>
      <c r="C68" s="79"/>
      <c r="D68" s="80">
        <v>0.06</v>
      </c>
      <c r="E68" s="74"/>
      <c r="F68" s="72">
        <f>ROUND(SUM(F7:F63)*D68,0)</f>
        <v>0</v>
      </c>
    </row>
    <row r="69" spans="1:6" ht="12.75">
      <c r="A69" s="75"/>
      <c r="B69" s="73"/>
      <c r="C69" s="71"/>
      <c r="D69" s="71"/>
      <c r="E69" s="74"/>
      <c r="F69" s="74"/>
    </row>
    <row r="70" spans="1:6" ht="12.75">
      <c r="A70" s="69">
        <f>COUNT($A$7:A69)+1</f>
        <v>16</v>
      </c>
      <c r="B70" s="70" t="s">
        <v>49</v>
      </c>
      <c r="C70" s="71"/>
      <c r="D70" s="71"/>
      <c r="E70" s="74"/>
      <c r="F70" s="74"/>
    </row>
    <row r="71" spans="1:6" ht="38.25">
      <c r="A71" s="75"/>
      <c r="B71" s="73" t="s">
        <v>48</v>
      </c>
      <c r="C71" s="79"/>
      <c r="D71" s="80">
        <v>0.1</v>
      </c>
      <c r="E71" s="74"/>
      <c r="F71" s="72">
        <f>ROUND(SUM(F7:F63)*D71,0)</f>
        <v>0</v>
      </c>
    </row>
    <row r="72" spans="1:6" ht="12.75">
      <c r="A72" s="81"/>
      <c r="C72" s="71"/>
      <c r="D72" s="71"/>
      <c r="E72" s="78"/>
      <c r="F72" s="74"/>
    </row>
    <row r="73" spans="1:6" ht="12.75">
      <c r="A73" s="83"/>
      <c r="B73" s="84" t="s">
        <v>4</v>
      </c>
      <c r="C73" s="85"/>
      <c r="D73" s="85"/>
      <c r="E73" s="86" t="s">
        <v>125</v>
      </c>
      <c r="F73" s="86">
        <f>ROUND(SUM(F7:F72),0)</f>
        <v>0</v>
      </c>
    </row>
    <row r="75" spans="1:7" ht="12.75">
      <c r="A75" s="43" t="s">
        <v>146</v>
      </c>
      <c r="B75" s="44"/>
      <c r="F75" s="2"/>
      <c r="G75" s="2"/>
    </row>
    <row r="76" spans="1:7" ht="12.75" customHeight="1">
      <c r="A76" s="46" t="s">
        <v>147</v>
      </c>
      <c r="B76" s="46"/>
      <c r="C76" s="46"/>
      <c r="D76" s="46"/>
      <c r="E76" s="46"/>
      <c r="F76" s="46"/>
      <c r="G76" s="89"/>
    </row>
    <row r="77" spans="1:7" ht="12.75">
      <c r="A77" s="46"/>
      <c r="B77" s="46"/>
      <c r="C77" s="46"/>
      <c r="D77" s="46"/>
      <c r="E77" s="46"/>
      <c r="F77" s="46"/>
      <c r="G77" s="89"/>
    </row>
    <row r="78" spans="1:7" ht="12.75">
      <c r="A78" s="46"/>
      <c r="B78" s="46"/>
      <c r="C78" s="46"/>
      <c r="D78" s="46"/>
      <c r="E78" s="46"/>
      <c r="F78" s="46"/>
      <c r="G78" s="89"/>
    </row>
    <row r="79" spans="1:7" ht="12.75">
      <c r="A79" s="89"/>
      <c r="B79" s="89"/>
      <c r="C79" s="89"/>
      <c r="D79" s="89"/>
      <c r="E79" s="89"/>
      <c r="F79" s="89"/>
      <c r="G79" s="89"/>
    </row>
  </sheetData>
  <sheetProtection password="CEA8" sheet="1" formatCells="0" formatColumns="0" formatRows="0" insertColumns="0" insertRows="0" insertHyperlinks="0" deleteColumns="0" deleteRows="0" sort="0" autoFilter="0" pivotTables="0"/>
  <mergeCells count="1">
    <mergeCell ref="A76:F78"/>
  </mergeCells>
  <printOptions/>
  <pageMargins left="0.984251968503937" right="0.22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 - PLINOVODNA OMREŽJA
                    št. projekta: 12-1335</oddHeader>
    <oddFooter>&amp;C&amp;"Arial,Navadno"&amp;P / &amp;N</oddFooter>
  </headerFooter>
  <rowBreaks count="2" manualBreakCount="2">
    <brk id="35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87" bestFit="1" customWidth="1"/>
    <col min="2" max="2" width="35.25390625" style="82" customWidth="1"/>
    <col min="3" max="3" width="6.00390625" style="44" bestFit="1" customWidth="1"/>
    <col min="4" max="4" width="4.75390625" style="44" bestFit="1" customWidth="1"/>
    <col min="5" max="5" width="16.875" style="45" customWidth="1"/>
    <col min="6" max="6" width="16.875" style="88" customWidth="1"/>
    <col min="7" max="16384" width="9.125" style="44" customWidth="1"/>
  </cols>
  <sheetData>
    <row r="1" spans="1:6" s="57" customFormat="1" ht="15.75">
      <c r="A1" s="53" t="s">
        <v>56</v>
      </c>
      <c r="B1" s="7" t="s">
        <v>17</v>
      </c>
      <c r="C1" s="54"/>
      <c r="D1" s="54"/>
      <c r="E1" s="55"/>
      <c r="F1" s="56"/>
    </row>
    <row r="2" spans="1:6" s="57" customFormat="1" ht="15.75">
      <c r="A2" s="53" t="s">
        <v>57</v>
      </c>
      <c r="B2" s="7" t="s">
        <v>144</v>
      </c>
      <c r="C2" s="54"/>
      <c r="D2" s="54"/>
      <c r="E2" s="55"/>
      <c r="F2" s="56"/>
    </row>
    <row r="3" spans="1:6" s="57" customFormat="1" ht="15.75">
      <c r="A3" s="53" t="s">
        <v>55</v>
      </c>
      <c r="B3" s="7" t="s">
        <v>145</v>
      </c>
      <c r="C3" s="54"/>
      <c r="D3" s="54"/>
      <c r="E3" s="55"/>
      <c r="F3" s="56"/>
    </row>
    <row r="4" spans="1:6" s="57" customFormat="1" ht="15.75">
      <c r="A4" s="53"/>
      <c r="B4" s="7" t="s">
        <v>133</v>
      </c>
      <c r="C4" s="54"/>
      <c r="D4" s="54"/>
      <c r="E4" s="55"/>
      <c r="F4" s="56"/>
    </row>
    <row r="5" spans="1:7" ht="76.5">
      <c r="A5" s="58" t="s">
        <v>0</v>
      </c>
      <c r="B5" s="59" t="s">
        <v>60</v>
      </c>
      <c r="C5" s="60" t="s">
        <v>19</v>
      </c>
      <c r="D5" s="61" t="s">
        <v>20</v>
      </c>
      <c r="E5" s="62" t="s">
        <v>122</v>
      </c>
      <c r="F5" s="62" t="s">
        <v>123</v>
      </c>
      <c r="G5" s="63"/>
    </row>
    <row r="6" spans="1:6" ht="12.75">
      <c r="A6" s="64">
        <v>1</v>
      </c>
      <c r="B6" s="65"/>
      <c r="C6" s="66"/>
      <c r="D6" s="66"/>
      <c r="E6" s="67"/>
      <c r="F6" s="68"/>
    </row>
    <row r="7" spans="1:6" ht="12.75">
      <c r="A7" s="69">
        <f>COUNT(A6+1)</f>
        <v>1</v>
      </c>
      <c r="B7" s="70" t="s">
        <v>23</v>
      </c>
      <c r="C7" s="71"/>
      <c r="D7" s="71"/>
      <c r="E7" s="72"/>
      <c r="F7" s="72"/>
    </row>
    <row r="8" spans="1:6" ht="25.5">
      <c r="A8" s="69"/>
      <c r="B8" s="73" t="s">
        <v>22</v>
      </c>
      <c r="C8" s="71"/>
      <c r="D8" s="71"/>
      <c r="E8" s="72"/>
      <c r="F8" s="72"/>
    </row>
    <row r="9" spans="1:6" ht="14.25">
      <c r="A9" s="69"/>
      <c r="B9" s="73"/>
      <c r="C9" s="71">
        <v>36</v>
      </c>
      <c r="D9" s="71" t="s">
        <v>120</v>
      </c>
      <c r="E9" s="90"/>
      <c r="F9" s="72">
        <f>C9*E9</f>
        <v>0</v>
      </c>
    </row>
    <row r="10" spans="1:6" ht="12.75">
      <c r="A10" s="69"/>
      <c r="B10" s="73"/>
      <c r="C10" s="71"/>
      <c r="D10" s="71"/>
      <c r="E10" s="72"/>
      <c r="F10" s="72"/>
    </row>
    <row r="11" spans="1:6" ht="12.75">
      <c r="A11" s="69">
        <f>COUNT($A$7:A10)+1</f>
        <v>2</v>
      </c>
      <c r="B11" s="70" t="s">
        <v>24</v>
      </c>
      <c r="C11" s="71"/>
      <c r="D11" s="71"/>
      <c r="E11" s="72"/>
      <c r="F11" s="74"/>
    </row>
    <row r="12" spans="1:6" ht="25.5">
      <c r="A12" s="75"/>
      <c r="B12" s="76" t="s">
        <v>52</v>
      </c>
      <c r="C12" s="71"/>
      <c r="D12" s="71"/>
      <c r="E12" s="72"/>
      <c r="F12" s="74"/>
    </row>
    <row r="13" spans="1:6" ht="14.25">
      <c r="A13" s="69"/>
      <c r="B13" s="76" t="s">
        <v>58</v>
      </c>
      <c r="C13" s="71">
        <v>47</v>
      </c>
      <c r="D13" s="71" t="s">
        <v>129</v>
      </c>
      <c r="E13" s="90"/>
      <c r="F13" s="72">
        <f>C13*E13</f>
        <v>0</v>
      </c>
    </row>
    <row r="14" spans="1:6" ht="14.25">
      <c r="A14" s="69"/>
      <c r="B14" s="76" t="s">
        <v>59</v>
      </c>
      <c r="C14" s="71">
        <v>12</v>
      </c>
      <c r="D14" s="71" t="s">
        <v>129</v>
      </c>
      <c r="E14" s="90"/>
      <c r="F14" s="72">
        <f>C14*E14</f>
        <v>0</v>
      </c>
    </row>
    <row r="15" spans="1:6" ht="12.75">
      <c r="A15" s="69"/>
      <c r="B15" s="76"/>
      <c r="C15" s="71"/>
      <c r="D15" s="71"/>
      <c r="E15" s="72"/>
      <c r="F15" s="72"/>
    </row>
    <row r="16" spans="1:6" ht="12.75">
      <c r="A16" s="69">
        <f>COUNT($A$7:A14)+1</f>
        <v>3</v>
      </c>
      <c r="B16" s="70" t="s">
        <v>25</v>
      </c>
      <c r="C16" s="71"/>
      <c r="D16" s="71"/>
      <c r="E16" s="72"/>
      <c r="F16" s="74"/>
    </row>
    <row r="17" spans="1:6" ht="51">
      <c r="A17" s="75"/>
      <c r="B17" s="73" t="s">
        <v>26</v>
      </c>
      <c r="C17" s="71"/>
      <c r="D17" s="71"/>
      <c r="E17" s="72"/>
      <c r="F17" s="74"/>
    </row>
    <row r="18" spans="1:6" ht="14.25">
      <c r="A18" s="69"/>
      <c r="B18" s="73"/>
      <c r="C18" s="71">
        <v>20</v>
      </c>
      <c r="D18" s="71" t="s">
        <v>129</v>
      </c>
      <c r="E18" s="90"/>
      <c r="F18" s="72">
        <f>C18*E18</f>
        <v>0</v>
      </c>
    </row>
    <row r="19" spans="1:6" ht="12.75">
      <c r="A19" s="69"/>
      <c r="B19" s="73"/>
      <c r="C19" s="71"/>
      <c r="D19" s="71"/>
      <c r="E19" s="72"/>
      <c r="F19" s="74"/>
    </row>
    <row r="20" spans="1:6" ht="12.75">
      <c r="A20" s="69">
        <f>COUNT($A$7:A19)+1</f>
        <v>4</v>
      </c>
      <c r="B20" s="70" t="s">
        <v>28</v>
      </c>
      <c r="C20" s="71"/>
      <c r="D20" s="71"/>
      <c r="E20" s="72"/>
      <c r="F20" s="72"/>
    </row>
    <row r="21" spans="1:6" ht="25.5">
      <c r="A21" s="75"/>
      <c r="B21" s="73" t="s">
        <v>27</v>
      </c>
      <c r="C21" s="71"/>
      <c r="D21" s="71"/>
      <c r="E21" s="72"/>
      <c r="F21" s="74"/>
    </row>
    <row r="22" spans="1:6" ht="14.25">
      <c r="A22" s="69"/>
      <c r="B22" s="73"/>
      <c r="C22" s="71">
        <v>23</v>
      </c>
      <c r="D22" s="71" t="s">
        <v>130</v>
      </c>
      <c r="E22" s="90"/>
      <c r="F22" s="72">
        <f>C22*E22</f>
        <v>0</v>
      </c>
    </row>
    <row r="23" spans="1:6" ht="12.75">
      <c r="A23" s="69"/>
      <c r="B23" s="73"/>
      <c r="C23" s="71"/>
      <c r="D23" s="71"/>
      <c r="E23" s="72"/>
      <c r="F23" s="74"/>
    </row>
    <row r="24" spans="1:6" ht="12.75">
      <c r="A24" s="69">
        <f>COUNT($A$7:A23)+1</f>
        <v>5</v>
      </c>
      <c r="B24" s="77" t="s">
        <v>30</v>
      </c>
      <c r="C24" s="71"/>
      <c r="D24" s="71"/>
      <c r="E24" s="72"/>
      <c r="F24" s="72"/>
    </row>
    <row r="25" spans="1:6" ht="38.25">
      <c r="A25" s="75"/>
      <c r="B25" s="76" t="s">
        <v>29</v>
      </c>
      <c r="C25" s="71"/>
      <c r="D25" s="71"/>
      <c r="E25" s="72"/>
      <c r="F25" s="74"/>
    </row>
    <row r="26" spans="1:6" ht="14.25">
      <c r="A26" s="69"/>
      <c r="B26" s="73"/>
      <c r="C26" s="71">
        <v>74</v>
      </c>
      <c r="D26" s="71" t="s">
        <v>129</v>
      </c>
      <c r="E26" s="90"/>
      <c r="F26" s="72">
        <f>C26*E26</f>
        <v>0</v>
      </c>
    </row>
    <row r="27" spans="1:6" ht="12.75">
      <c r="A27" s="75"/>
      <c r="B27" s="73"/>
      <c r="C27" s="71"/>
      <c r="D27" s="71"/>
      <c r="E27" s="72"/>
      <c r="F27" s="74"/>
    </row>
    <row r="28" spans="1:6" ht="12.75">
      <c r="A28" s="69">
        <f>COUNT($A$7:A27)+1</f>
        <v>6</v>
      </c>
      <c r="B28" s="70" t="s">
        <v>32</v>
      </c>
      <c r="C28" s="71"/>
      <c r="D28" s="71"/>
      <c r="E28" s="72"/>
      <c r="F28" s="74"/>
    </row>
    <row r="29" spans="1:6" ht="51">
      <c r="A29" s="75"/>
      <c r="B29" s="73" t="s">
        <v>31</v>
      </c>
      <c r="C29" s="71"/>
      <c r="D29" s="71"/>
      <c r="E29" s="72"/>
      <c r="F29" s="72"/>
    </row>
    <row r="30" spans="1:6" ht="14.25">
      <c r="A30" s="69"/>
      <c r="B30" s="73"/>
      <c r="C30" s="71">
        <v>6</v>
      </c>
      <c r="D30" s="71" t="s">
        <v>129</v>
      </c>
      <c r="E30" s="90"/>
      <c r="F30" s="72">
        <f>C30*E30</f>
        <v>0</v>
      </c>
    </row>
    <row r="31" spans="1:6" ht="12.75">
      <c r="A31" s="69"/>
      <c r="B31" s="73"/>
      <c r="C31" s="71"/>
      <c r="D31" s="71"/>
      <c r="E31" s="72"/>
      <c r="F31" s="72"/>
    </row>
    <row r="32" spans="1:6" ht="12.75">
      <c r="A32" s="69">
        <f>COUNT($A$7:A31)+1</f>
        <v>7</v>
      </c>
      <c r="B32" s="70" t="s">
        <v>33</v>
      </c>
      <c r="C32" s="71"/>
      <c r="D32" s="71"/>
      <c r="E32" s="72"/>
      <c r="F32" s="72"/>
    </row>
    <row r="33" spans="1:6" ht="38.25">
      <c r="A33" s="75"/>
      <c r="B33" s="73" t="s">
        <v>117</v>
      </c>
      <c r="C33" s="71"/>
      <c r="D33" s="71"/>
      <c r="E33" s="72"/>
      <c r="F33" s="74"/>
    </row>
    <row r="34" spans="1:6" ht="14.25">
      <c r="A34" s="69"/>
      <c r="B34" s="73"/>
      <c r="C34" s="71">
        <f>C9</f>
        <v>36</v>
      </c>
      <c r="D34" s="71" t="s">
        <v>120</v>
      </c>
      <c r="E34" s="90"/>
      <c r="F34" s="72">
        <f>C34*E34</f>
        <v>0</v>
      </c>
    </row>
    <row r="35" spans="1:6" ht="12.75">
      <c r="A35" s="69"/>
      <c r="B35" s="73"/>
      <c r="C35" s="71"/>
      <c r="D35" s="71"/>
      <c r="E35" s="72"/>
      <c r="F35" s="74"/>
    </row>
    <row r="36" spans="1:6" ht="12.75">
      <c r="A36" s="69">
        <f>COUNT($A$7:A35)+1</f>
        <v>8</v>
      </c>
      <c r="B36" s="70" t="s">
        <v>34</v>
      </c>
      <c r="C36" s="71"/>
      <c r="D36" s="71"/>
      <c r="E36" s="72"/>
      <c r="F36" s="74"/>
    </row>
    <row r="37" spans="1:6" ht="63.75">
      <c r="A37" s="75"/>
      <c r="B37" s="73" t="s">
        <v>118</v>
      </c>
      <c r="C37" s="71"/>
      <c r="D37" s="71"/>
      <c r="E37" s="72"/>
      <c r="F37" s="74"/>
    </row>
    <row r="38" spans="1:6" ht="51">
      <c r="A38" s="69"/>
      <c r="B38" s="73" t="s">
        <v>35</v>
      </c>
      <c r="C38" s="71"/>
      <c r="D38" s="71"/>
      <c r="E38" s="72"/>
      <c r="F38" s="74"/>
    </row>
    <row r="39" spans="1:6" ht="12.75">
      <c r="A39" s="75"/>
      <c r="B39" s="73"/>
      <c r="C39" s="71">
        <v>1</v>
      </c>
      <c r="D39" s="71" t="s">
        <v>3</v>
      </c>
      <c r="E39" s="90"/>
      <c r="F39" s="72">
        <f>C39*E39</f>
        <v>0</v>
      </c>
    </row>
    <row r="40" spans="1:6" ht="12.75">
      <c r="A40" s="69"/>
      <c r="B40" s="73"/>
      <c r="C40" s="71"/>
      <c r="D40" s="71"/>
      <c r="E40" s="72"/>
      <c r="F40" s="74"/>
    </row>
    <row r="41" spans="1:6" ht="12.75">
      <c r="A41" s="69">
        <f>COUNT($A$7:A40)+1</f>
        <v>9</v>
      </c>
      <c r="B41" s="77" t="s">
        <v>37</v>
      </c>
      <c r="C41" s="71"/>
      <c r="D41" s="71"/>
      <c r="E41" s="72"/>
      <c r="F41" s="74"/>
    </row>
    <row r="42" spans="1:6" ht="51">
      <c r="A42" s="75"/>
      <c r="B42" s="76" t="s">
        <v>36</v>
      </c>
      <c r="C42" s="71"/>
      <c r="D42" s="71"/>
      <c r="E42" s="72"/>
      <c r="F42" s="74"/>
    </row>
    <row r="43" spans="1:6" ht="14.25">
      <c r="A43" s="69"/>
      <c r="B43" s="76"/>
      <c r="C43" s="71">
        <v>53</v>
      </c>
      <c r="D43" s="71" t="s">
        <v>129</v>
      </c>
      <c r="E43" s="90"/>
      <c r="F43" s="72">
        <f>C43*E43</f>
        <v>0</v>
      </c>
    </row>
    <row r="44" spans="1:6" ht="12.75">
      <c r="A44" s="69"/>
      <c r="B44" s="76"/>
      <c r="C44" s="71"/>
      <c r="D44" s="71"/>
      <c r="E44" s="72"/>
      <c r="F44" s="72"/>
    </row>
    <row r="45" spans="1:6" ht="12.75">
      <c r="A45" s="69">
        <f>COUNT($A$7:A44)+1</f>
        <v>10</v>
      </c>
      <c r="B45" s="77" t="s">
        <v>38</v>
      </c>
      <c r="C45" s="71"/>
      <c r="D45" s="71"/>
      <c r="E45" s="72"/>
      <c r="F45" s="74"/>
    </row>
    <row r="46" spans="1:6" ht="38.25">
      <c r="A46" s="75"/>
      <c r="B46" s="76" t="s">
        <v>39</v>
      </c>
      <c r="C46" s="71"/>
      <c r="D46" s="71"/>
      <c r="E46" s="72"/>
      <c r="F46" s="74"/>
    </row>
    <row r="47" spans="1:6" ht="12.75">
      <c r="A47" s="69"/>
      <c r="B47" s="76"/>
      <c r="C47" s="71">
        <v>1</v>
      </c>
      <c r="D47" s="71" t="s">
        <v>3</v>
      </c>
      <c r="E47" s="90"/>
      <c r="F47" s="72">
        <f>C47*E47</f>
        <v>0</v>
      </c>
    </row>
    <row r="48" spans="1:6" ht="12.75">
      <c r="A48" s="69"/>
      <c r="B48" s="76"/>
      <c r="C48" s="71"/>
      <c r="D48" s="71"/>
      <c r="E48" s="72"/>
      <c r="F48" s="72"/>
    </row>
    <row r="49" spans="1:6" ht="12.75">
      <c r="A49" s="69">
        <f>COUNT($A$7:A47)+1</f>
        <v>11</v>
      </c>
      <c r="B49" s="77" t="s">
        <v>41</v>
      </c>
      <c r="C49" s="71"/>
      <c r="D49" s="71"/>
      <c r="E49" s="72"/>
      <c r="F49" s="72"/>
    </row>
    <row r="50" spans="1:6" ht="25.5">
      <c r="A50" s="75"/>
      <c r="B50" s="76" t="s">
        <v>40</v>
      </c>
      <c r="C50" s="71"/>
      <c r="D50" s="71"/>
      <c r="E50" s="72"/>
      <c r="F50" s="74"/>
    </row>
    <row r="51" spans="1:6" ht="12.75">
      <c r="A51" s="69"/>
      <c r="B51" s="73"/>
      <c r="C51" s="71">
        <f>C47</f>
        <v>1</v>
      </c>
      <c r="D51" s="71" t="s">
        <v>3</v>
      </c>
      <c r="E51" s="90"/>
      <c r="F51" s="72">
        <f>C51*E51</f>
        <v>0</v>
      </c>
    </row>
    <row r="52" spans="1:6" ht="12.75">
      <c r="A52" s="69"/>
      <c r="B52" s="73"/>
      <c r="C52" s="71"/>
      <c r="D52" s="71"/>
      <c r="E52" s="72"/>
      <c r="F52" s="74"/>
    </row>
    <row r="53" spans="1:6" ht="25.5">
      <c r="A53" s="69">
        <f>COUNT($A$7:A52)+1</f>
        <v>12</v>
      </c>
      <c r="B53" s="77" t="s">
        <v>43</v>
      </c>
      <c r="C53" s="71"/>
      <c r="D53" s="71"/>
      <c r="E53" s="72"/>
      <c r="F53" s="74"/>
    </row>
    <row r="54" spans="1:6" ht="51">
      <c r="A54" s="75"/>
      <c r="B54" s="76" t="s">
        <v>42</v>
      </c>
      <c r="C54" s="71"/>
      <c r="D54" s="71"/>
      <c r="E54" s="72"/>
      <c r="F54" s="74"/>
    </row>
    <row r="55" spans="1:6" ht="12.75">
      <c r="A55" s="69"/>
      <c r="B55" s="73" t="s">
        <v>119</v>
      </c>
      <c r="C55" s="71">
        <v>5</v>
      </c>
      <c r="D55" s="71" t="s">
        <v>3</v>
      </c>
      <c r="E55" s="90"/>
      <c r="F55" s="72">
        <f>C55*E55</f>
        <v>0</v>
      </c>
    </row>
    <row r="56" spans="1:6" ht="12.75">
      <c r="A56" s="69"/>
      <c r="B56" s="76"/>
      <c r="C56" s="71"/>
      <c r="D56" s="71"/>
      <c r="E56" s="72"/>
      <c r="F56" s="72"/>
    </row>
    <row r="57" spans="1:6" ht="12.75">
      <c r="A57" s="69">
        <f>COUNT($A$7:A56)+1</f>
        <v>13</v>
      </c>
      <c r="B57" s="70" t="s">
        <v>50</v>
      </c>
      <c r="C57" s="71"/>
      <c r="D57" s="71"/>
      <c r="E57" s="72"/>
      <c r="F57" s="74"/>
    </row>
    <row r="58" spans="1:6" ht="12.75">
      <c r="A58" s="75"/>
      <c r="B58" s="76" t="s">
        <v>51</v>
      </c>
      <c r="C58" s="71"/>
      <c r="D58" s="71"/>
      <c r="E58" s="72"/>
      <c r="F58" s="74"/>
    </row>
    <row r="59" spans="1:6" ht="14.25">
      <c r="A59" s="69"/>
      <c r="B59" s="76"/>
      <c r="C59" s="71">
        <f>C9</f>
        <v>36</v>
      </c>
      <c r="D59" s="71" t="s">
        <v>120</v>
      </c>
      <c r="E59" s="90"/>
      <c r="F59" s="72">
        <f>C59*E59</f>
        <v>0</v>
      </c>
    </row>
    <row r="60" spans="1:6" ht="12.75">
      <c r="A60" s="69"/>
      <c r="B60" s="76"/>
      <c r="C60" s="71"/>
      <c r="D60" s="71"/>
      <c r="E60" s="78"/>
      <c r="F60" s="74"/>
    </row>
    <row r="61" spans="1:6" ht="25.5">
      <c r="A61" s="69">
        <f>COUNT($A$7:A60)+1</f>
        <v>14</v>
      </c>
      <c r="B61" s="77" t="s">
        <v>45</v>
      </c>
      <c r="C61" s="71"/>
      <c r="D61" s="71"/>
      <c r="E61" s="78"/>
      <c r="F61" s="74"/>
    </row>
    <row r="62" spans="1:6" ht="51">
      <c r="A62" s="75"/>
      <c r="B62" s="76" t="s">
        <v>44</v>
      </c>
      <c r="C62" s="71"/>
      <c r="D62" s="71"/>
      <c r="E62" s="72"/>
      <c r="F62" s="74"/>
    </row>
    <row r="63" spans="1:6" ht="38.25">
      <c r="A63" s="69"/>
      <c r="B63" s="76" t="s">
        <v>7</v>
      </c>
      <c r="C63" s="71"/>
      <c r="D63" s="71"/>
      <c r="E63" s="72"/>
      <c r="F63" s="72"/>
    </row>
    <row r="64" spans="1:6" ht="12.75">
      <c r="A64" s="69"/>
      <c r="B64" s="76"/>
      <c r="C64" s="79"/>
      <c r="D64" s="80">
        <v>0.02</v>
      </c>
      <c r="E64" s="74"/>
      <c r="F64" s="72">
        <f>ROUND(SUM(F7:F63)*D64,0)</f>
        <v>0</v>
      </c>
    </row>
    <row r="65" spans="1:6" ht="12.75">
      <c r="A65" s="75"/>
      <c r="B65" s="76"/>
      <c r="C65" s="71"/>
      <c r="D65" s="71"/>
      <c r="E65" s="78"/>
      <c r="F65" s="72"/>
    </row>
    <row r="66" spans="1:6" ht="25.5">
      <c r="A66" s="69">
        <f>COUNT($A$7:A61)+1</f>
        <v>15</v>
      </c>
      <c r="B66" s="77" t="s">
        <v>47</v>
      </c>
      <c r="C66" s="71"/>
      <c r="D66" s="71"/>
      <c r="E66" s="78"/>
      <c r="F66" s="72"/>
    </row>
    <row r="67" spans="1:6" ht="63.75">
      <c r="A67" s="75"/>
      <c r="B67" s="76" t="s">
        <v>46</v>
      </c>
      <c r="C67" s="71"/>
      <c r="D67" s="71"/>
      <c r="E67" s="74"/>
      <c r="F67" s="72"/>
    </row>
    <row r="68" spans="1:6" ht="12.75">
      <c r="A68" s="75"/>
      <c r="B68" s="73"/>
      <c r="C68" s="79"/>
      <c r="D68" s="80">
        <v>0.06</v>
      </c>
      <c r="E68" s="74"/>
      <c r="F68" s="72">
        <f>ROUND(SUM(F7:F63)*D68,0)</f>
        <v>0</v>
      </c>
    </row>
    <row r="69" spans="1:6" ht="12.75">
      <c r="A69" s="75"/>
      <c r="B69" s="73"/>
      <c r="C69" s="71"/>
      <c r="D69" s="71"/>
      <c r="E69" s="74"/>
      <c r="F69" s="74"/>
    </row>
    <row r="70" spans="1:6" ht="12.75">
      <c r="A70" s="69">
        <f>COUNT($A$7:A69)+1</f>
        <v>16</v>
      </c>
      <c r="B70" s="70" t="s">
        <v>49</v>
      </c>
      <c r="C70" s="71"/>
      <c r="D70" s="71"/>
      <c r="E70" s="74"/>
      <c r="F70" s="74"/>
    </row>
    <row r="71" spans="1:6" ht="38.25">
      <c r="A71" s="75"/>
      <c r="B71" s="73" t="s">
        <v>48</v>
      </c>
      <c r="C71" s="79"/>
      <c r="D71" s="80">
        <v>0.1</v>
      </c>
      <c r="E71" s="74"/>
      <c r="F71" s="72">
        <f>ROUND(SUM(F7:F63)*D71,0)</f>
        <v>0</v>
      </c>
    </row>
    <row r="72" spans="1:6" ht="12.75">
      <c r="A72" s="81"/>
      <c r="C72" s="71"/>
      <c r="D72" s="71"/>
      <c r="E72" s="78"/>
      <c r="F72" s="74"/>
    </row>
    <row r="73" spans="1:6" ht="12.75">
      <c r="A73" s="83"/>
      <c r="B73" s="84" t="s">
        <v>4</v>
      </c>
      <c r="C73" s="85"/>
      <c r="D73" s="85"/>
      <c r="E73" s="86" t="s">
        <v>125</v>
      </c>
      <c r="F73" s="86">
        <f>ROUND(SUM(F7:F72),0)</f>
        <v>0</v>
      </c>
    </row>
    <row r="75" spans="1:6" ht="12.75">
      <c r="A75" s="43" t="s">
        <v>146</v>
      </c>
      <c r="B75" s="44"/>
      <c r="F75" s="2"/>
    </row>
    <row r="76" spans="1:6" ht="12.75">
      <c r="A76" s="46" t="s">
        <v>147</v>
      </c>
      <c r="B76" s="46"/>
      <c r="C76" s="46"/>
      <c r="D76" s="46"/>
      <c r="E76" s="46"/>
      <c r="F76" s="46"/>
    </row>
    <row r="77" spans="1:6" ht="12.75">
      <c r="A77" s="46"/>
      <c r="B77" s="46"/>
      <c r="C77" s="46"/>
      <c r="D77" s="46"/>
      <c r="E77" s="46"/>
      <c r="F77" s="46"/>
    </row>
    <row r="78" spans="1:6" ht="12.75">
      <c r="A78" s="46"/>
      <c r="B78" s="46"/>
      <c r="C78" s="46"/>
      <c r="D78" s="46"/>
      <c r="E78" s="46"/>
      <c r="F78" s="46"/>
    </row>
  </sheetData>
  <sheetProtection password="CEA8" sheet="1" formatCells="0" formatColumns="0" formatRows="0" insertColumns="0" insertRows="0" insertHyperlinks="0" deleteColumns="0" deleteRows="0" sort="0" autoFilter="0" pivotTables="0"/>
  <mergeCells count="1">
    <mergeCell ref="A76:F78"/>
  </mergeCells>
  <printOptions/>
  <pageMargins left="0.984251968503937" right="0.22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 - PLINOVODNA OMREŽJA
                    št. projekta: 12-1335</oddHeader>
    <oddFooter>&amp;C&amp;"Arial,Navadno"&amp;P / &amp;N</oddFooter>
  </headerFooter>
  <rowBreaks count="2" manualBreakCount="2">
    <brk id="35" max="5" man="1"/>
    <brk id="6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bestFit="1" customWidth="1"/>
    <col min="2" max="2" width="40.625" style="44" customWidth="1"/>
    <col min="3" max="3" width="6.625" style="2" bestFit="1" customWidth="1"/>
    <col min="4" max="4" width="3.75390625" style="2" customWidth="1"/>
    <col min="5" max="5" width="15.25390625" style="120" customWidth="1"/>
    <col min="6" max="6" width="13.375" style="120" customWidth="1"/>
    <col min="7" max="7" width="9.125" style="2" customWidth="1"/>
    <col min="8" max="8" width="11.25390625" style="2" bestFit="1" customWidth="1"/>
    <col min="9" max="16384" width="9.125" style="2" customWidth="1"/>
  </cols>
  <sheetData>
    <row r="1" spans="1:6" ht="15.75">
      <c r="A1" s="53" t="s">
        <v>56</v>
      </c>
      <c r="B1" s="7" t="s">
        <v>17</v>
      </c>
      <c r="C1" s="54"/>
      <c r="D1" s="54"/>
      <c r="E1" s="55"/>
      <c r="F1" s="56"/>
    </row>
    <row r="2" spans="1:6" ht="15.75">
      <c r="A2" s="53" t="s">
        <v>63</v>
      </c>
      <c r="B2" s="7" t="s">
        <v>64</v>
      </c>
      <c r="C2" s="54"/>
      <c r="D2" s="54"/>
      <c r="E2" s="55"/>
      <c r="F2" s="56"/>
    </row>
    <row r="3" spans="1:6" ht="15.75">
      <c r="A3" s="53" t="s">
        <v>61</v>
      </c>
      <c r="B3" s="7" t="s">
        <v>131</v>
      </c>
      <c r="C3" s="54"/>
      <c r="D3" s="54"/>
      <c r="E3" s="55"/>
      <c r="F3" s="56"/>
    </row>
    <row r="4" spans="1:6" ht="15.75">
      <c r="A4" s="53"/>
      <c r="B4" s="7" t="s">
        <v>132</v>
      </c>
      <c r="C4" s="54"/>
      <c r="D4" s="54"/>
      <c r="E4" s="55"/>
      <c r="F4" s="56"/>
    </row>
    <row r="5" spans="1:6" s="44" customFormat="1" ht="76.5">
      <c r="A5" s="58" t="s">
        <v>0</v>
      </c>
      <c r="B5" s="59" t="s">
        <v>60</v>
      </c>
      <c r="C5" s="60" t="s">
        <v>19</v>
      </c>
      <c r="D5" s="61" t="s">
        <v>20</v>
      </c>
      <c r="E5" s="62" t="s">
        <v>122</v>
      </c>
      <c r="F5" s="62" t="s">
        <v>123</v>
      </c>
    </row>
    <row r="6" spans="1:6" ht="15.75">
      <c r="A6" s="91">
        <v>1</v>
      </c>
      <c r="B6" s="92"/>
      <c r="C6" s="93"/>
      <c r="D6" s="93"/>
      <c r="E6" s="94"/>
      <c r="F6" s="94"/>
    </row>
    <row r="7" spans="1:6" ht="15.75">
      <c r="A7" s="75">
        <f>COUNT(A6+1)</f>
        <v>1</v>
      </c>
      <c r="B7" s="95" t="s">
        <v>65</v>
      </c>
      <c r="C7" s="93"/>
      <c r="D7" s="93"/>
      <c r="E7" s="94"/>
      <c r="F7" s="94"/>
    </row>
    <row r="8" spans="1:6" ht="25.5">
      <c r="A8" s="96"/>
      <c r="B8" s="97" t="s">
        <v>126</v>
      </c>
      <c r="C8" s="74"/>
      <c r="D8" s="98"/>
      <c r="E8" s="99"/>
      <c r="F8" s="99"/>
    </row>
    <row r="9" spans="1:6" ht="14.25">
      <c r="A9" s="100"/>
      <c r="B9" s="101" t="s">
        <v>66</v>
      </c>
      <c r="C9" s="74">
        <v>90</v>
      </c>
      <c r="D9" s="71" t="s">
        <v>120</v>
      </c>
      <c r="E9" s="90"/>
      <c r="F9" s="72">
        <f>C9*E9</f>
        <v>0</v>
      </c>
    </row>
    <row r="10" spans="1:6" ht="12.75">
      <c r="A10" s="100"/>
      <c r="C10" s="74"/>
      <c r="D10" s="98"/>
      <c r="E10" s="99"/>
      <c r="F10" s="99"/>
    </row>
    <row r="11" spans="1:6" ht="14.25">
      <c r="A11" s="69">
        <f>COUNT($A$7:A10)+1</f>
        <v>2</v>
      </c>
      <c r="B11" s="87" t="s">
        <v>113</v>
      </c>
      <c r="C11" s="74"/>
      <c r="D11" s="98"/>
      <c r="E11" s="99"/>
      <c r="F11" s="99"/>
    </row>
    <row r="12" spans="1:6" ht="14.25">
      <c r="A12" s="96"/>
      <c r="B12" s="63" t="s">
        <v>114</v>
      </c>
      <c r="C12" s="74"/>
      <c r="D12" s="98"/>
      <c r="E12" s="99"/>
      <c r="F12" s="99"/>
    </row>
    <row r="13" spans="1:6" ht="12.75">
      <c r="A13" s="100"/>
      <c r="B13" s="101" t="s">
        <v>1</v>
      </c>
      <c r="C13" s="74">
        <v>6</v>
      </c>
      <c r="D13" s="98" t="s">
        <v>3</v>
      </c>
      <c r="E13" s="90"/>
      <c r="F13" s="72">
        <f>C13*E13</f>
        <v>0</v>
      </c>
    </row>
    <row r="14" spans="1:6" ht="12.75">
      <c r="A14" s="100"/>
      <c r="C14" s="74"/>
      <c r="D14" s="98"/>
      <c r="E14" s="99"/>
      <c r="F14" s="99"/>
    </row>
    <row r="15" spans="1:6" ht="14.25">
      <c r="A15" s="69">
        <f>COUNT($A$7:A14)+1</f>
        <v>3</v>
      </c>
      <c r="B15" s="87" t="s">
        <v>115</v>
      </c>
      <c r="C15" s="74"/>
      <c r="D15" s="98"/>
      <c r="E15" s="99"/>
      <c r="F15" s="99"/>
    </row>
    <row r="16" spans="1:6" ht="14.25">
      <c r="A16" s="96"/>
      <c r="B16" s="63" t="s">
        <v>116</v>
      </c>
      <c r="C16" s="74"/>
      <c r="D16" s="98"/>
      <c r="E16" s="99"/>
      <c r="F16" s="99"/>
    </row>
    <row r="17" spans="1:6" ht="12.75">
      <c r="A17" s="100"/>
      <c r="B17" s="101" t="s">
        <v>1</v>
      </c>
      <c r="C17" s="74">
        <v>1</v>
      </c>
      <c r="D17" s="98" t="s">
        <v>3</v>
      </c>
      <c r="E17" s="90"/>
      <c r="F17" s="72">
        <f>C17*E17</f>
        <v>0</v>
      </c>
    </row>
    <row r="18" spans="1:6" ht="12.75">
      <c r="A18" s="100"/>
      <c r="C18" s="74"/>
      <c r="D18" s="98"/>
      <c r="E18" s="99"/>
      <c r="F18" s="99"/>
    </row>
    <row r="19" spans="1:6" ht="12.75">
      <c r="A19" s="69">
        <f>COUNT($A$7:A18)+1</f>
        <v>4</v>
      </c>
      <c r="B19" s="87" t="s">
        <v>69</v>
      </c>
      <c r="C19" s="74"/>
      <c r="D19" s="98"/>
      <c r="E19" s="99"/>
      <c r="F19" s="99"/>
    </row>
    <row r="20" spans="1:6" ht="12.75">
      <c r="A20" s="96"/>
      <c r="B20" s="63" t="s">
        <v>70</v>
      </c>
      <c r="C20" s="74"/>
      <c r="D20" s="98"/>
      <c r="E20" s="99"/>
      <c r="F20" s="99"/>
    </row>
    <row r="21" spans="1:6" ht="12.75">
      <c r="A21" s="100"/>
      <c r="B21" s="101" t="s">
        <v>71</v>
      </c>
      <c r="C21" s="74">
        <v>2</v>
      </c>
      <c r="D21" s="98" t="s">
        <v>3</v>
      </c>
      <c r="E21" s="90"/>
      <c r="F21" s="72">
        <f>C21*E21</f>
        <v>0</v>
      </c>
    </row>
    <row r="22" spans="1:6" ht="12.75">
      <c r="A22" s="100"/>
      <c r="C22" s="74"/>
      <c r="D22" s="98"/>
      <c r="E22" s="99"/>
      <c r="F22" s="99"/>
    </row>
    <row r="23" spans="1:6" ht="12.75">
      <c r="A23" s="69">
        <f>COUNT($A$7:A22)+1</f>
        <v>5</v>
      </c>
      <c r="B23" s="87" t="s">
        <v>77</v>
      </c>
      <c r="C23" s="74"/>
      <c r="D23" s="98"/>
      <c r="E23" s="99"/>
      <c r="F23" s="99"/>
    </row>
    <row r="24" spans="1:6" ht="25.5">
      <c r="A24" s="96"/>
      <c r="B24" s="63" t="s">
        <v>78</v>
      </c>
      <c r="C24" s="74"/>
      <c r="D24" s="98"/>
      <c r="E24" s="99"/>
      <c r="F24" s="99"/>
    </row>
    <row r="25" spans="1:6" ht="12.75">
      <c r="A25" s="100"/>
      <c r="B25" s="101" t="s">
        <v>72</v>
      </c>
      <c r="C25" s="74">
        <v>34</v>
      </c>
      <c r="D25" s="98" t="s">
        <v>3</v>
      </c>
      <c r="E25" s="90"/>
      <c r="F25" s="72">
        <f>C25*E25</f>
        <v>0</v>
      </c>
    </row>
    <row r="26" spans="1:6" ht="12.75">
      <c r="A26" s="100"/>
      <c r="C26" s="74"/>
      <c r="D26" s="98"/>
      <c r="E26" s="72"/>
      <c r="F26" s="99"/>
    </row>
    <row r="27" spans="1:6" ht="12.75">
      <c r="A27" s="69">
        <f>COUNT($A$7:A26)+1</f>
        <v>6</v>
      </c>
      <c r="B27" s="87" t="s">
        <v>79</v>
      </c>
      <c r="C27" s="74"/>
      <c r="D27" s="98"/>
      <c r="E27" s="72"/>
      <c r="F27" s="99"/>
    </row>
    <row r="28" spans="1:6" ht="38.25">
      <c r="A28" s="96"/>
      <c r="B28" s="63" t="s">
        <v>80</v>
      </c>
      <c r="C28" s="74"/>
      <c r="D28" s="98"/>
      <c r="E28" s="99"/>
      <c r="F28" s="99"/>
    </row>
    <row r="29" spans="1:6" ht="12.75">
      <c r="A29" s="100"/>
      <c r="B29" s="101" t="s">
        <v>76</v>
      </c>
      <c r="C29" s="74">
        <v>1</v>
      </c>
      <c r="D29" s="98" t="s">
        <v>3</v>
      </c>
      <c r="E29" s="90"/>
      <c r="F29" s="72">
        <f>C29*E29</f>
        <v>0</v>
      </c>
    </row>
    <row r="30" spans="1:6" ht="12.75">
      <c r="A30" s="100"/>
      <c r="C30" s="74"/>
      <c r="D30" s="98"/>
      <c r="E30" s="72"/>
      <c r="F30" s="99"/>
    </row>
    <row r="31" spans="1:6" ht="12.75">
      <c r="A31" s="69">
        <f>COUNT($A$7:A30)+1</f>
        <v>7</v>
      </c>
      <c r="B31" s="87" t="s">
        <v>82</v>
      </c>
      <c r="C31" s="74"/>
      <c r="D31" s="98"/>
      <c r="E31" s="99"/>
      <c r="F31" s="99"/>
    </row>
    <row r="32" spans="1:6" ht="38.25">
      <c r="A32" s="96"/>
      <c r="B32" s="63" t="s">
        <v>83</v>
      </c>
      <c r="C32" s="74"/>
      <c r="D32" s="98"/>
      <c r="E32" s="99"/>
      <c r="F32" s="99"/>
    </row>
    <row r="33" spans="1:6" ht="12.75">
      <c r="A33" s="100"/>
      <c r="B33" s="44" t="s">
        <v>84</v>
      </c>
      <c r="C33" s="74">
        <v>4</v>
      </c>
      <c r="D33" s="98" t="s">
        <v>3</v>
      </c>
      <c r="E33" s="90"/>
      <c r="F33" s="72">
        <f>C33*E33</f>
        <v>0</v>
      </c>
    </row>
    <row r="34" spans="1:6" ht="12.75">
      <c r="A34" s="100"/>
      <c r="C34" s="74"/>
      <c r="D34" s="98"/>
      <c r="E34" s="99"/>
      <c r="F34" s="99"/>
    </row>
    <row r="35" spans="1:6" ht="12.75">
      <c r="A35" s="69">
        <f>COUNT($A$7:A33)+1</f>
        <v>8</v>
      </c>
      <c r="B35" s="87" t="s">
        <v>85</v>
      </c>
      <c r="C35" s="74"/>
      <c r="D35" s="98"/>
      <c r="E35" s="99"/>
      <c r="F35" s="99"/>
    </row>
    <row r="36" spans="1:6" ht="38.25">
      <c r="A36" s="96"/>
      <c r="B36" s="102" t="s">
        <v>86</v>
      </c>
      <c r="C36" s="74"/>
      <c r="D36" s="98"/>
      <c r="E36" s="99"/>
      <c r="F36" s="99"/>
    </row>
    <row r="37" spans="1:6" ht="38.25">
      <c r="A37" s="69"/>
      <c r="B37" s="102" t="s">
        <v>121</v>
      </c>
      <c r="C37" s="74"/>
      <c r="D37" s="98"/>
      <c r="E37" s="99"/>
      <c r="F37" s="99"/>
    </row>
    <row r="38" spans="1:6" ht="63.75">
      <c r="A38" s="100"/>
      <c r="B38" s="102" t="s">
        <v>87</v>
      </c>
      <c r="C38" s="74"/>
      <c r="D38" s="98"/>
      <c r="E38" s="99"/>
      <c r="F38" s="99"/>
    </row>
    <row r="39" spans="1:6" ht="12.75">
      <c r="A39" s="100"/>
      <c r="C39" s="74">
        <v>2</v>
      </c>
      <c r="D39" s="98" t="s">
        <v>3</v>
      </c>
      <c r="E39" s="90"/>
      <c r="F39" s="72">
        <f>C39*E39</f>
        <v>0</v>
      </c>
    </row>
    <row r="40" spans="1:6" ht="12.75">
      <c r="A40" s="100"/>
      <c r="C40" s="74"/>
      <c r="D40" s="98"/>
      <c r="E40" s="72"/>
      <c r="F40" s="72"/>
    </row>
    <row r="41" spans="1:6" ht="12.75">
      <c r="A41" s="69">
        <f>COUNT($A$7:A39)+1</f>
        <v>9</v>
      </c>
      <c r="B41" s="87" t="s">
        <v>88</v>
      </c>
      <c r="C41" s="74"/>
      <c r="D41" s="98"/>
      <c r="E41" s="98"/>
      <c r="F41" s="99"/>
    </row>
    <row r="42" spans="1:6" ht="38.25">
      <c r="A42" s="96"/>
      <c r="B42" s="63" t="s">
        <v>89</v>
      </c>
      <c r="C42" s="74"/>
      <c r="D42" s="98"/>
      <c r="E42" s="99"/>
      <c r="F42" s="99"/>
    </row>
    <row r="43" spans="1:6" ht="38.25">
      <c r="A43" s="69"/>
      <c r="B43" s="63" t="s">
        <v>121</v>
      </c>
      <c r="C43" s="74"/>
      <c r="D43" s="98"/>
      <c r="E43" s="99"/>
      <c r="F43" s="99"/>
    </row>
    <row r="44" spans="1:6" ht="63.75">
      <c r="A44" s="100"/>
      <c r="B44" s="63" t="s">
        <v>90</v>
      </c>
      <c r="C44" s="74"/>
      <c r="D44" s="98"/>
      <c r="E44" s="99"/>
      <c r="F44" s="99"/>
    </row>
    <row r="45" spans="1:6" ht="12.75">
      <c r="A45" s="100"/>
      <c r="C45" s="74">
        <v>1</v>
      </c>
      <c r="D45" s="98" t="s">
        <v>3</v>
      </c>
      <c r="E45" s="90"/>
      <c r="F45" s="72">
        <f>C45*E45</f>
        <v>0</v>
      </c>
    </row>
    <row r="46" spans="1:6" ht="12.75">
      <c r="A46" s="100"/>
      <c r="C46" s="74"/>
      <c r="D46" s="98"/>
      <c r="E46" s="72"/>
      <c r="F46" s="72"/>
    </row>
    <row r="47" spans="1:6" ht="12.75">
      <c r="A47" s="69">
        <f>COUNT($A$7:A45)+1</f>
        <v>10</v>
      </c>
      <c r="B47" s="87" t="s">
        <v>91</v>
      </c>
      <c r="C47" s="103"/>
      <c r="D47" s="104"/>
      <c r="E47" s="72"/>
      <c r="F47" s="105"/>
    </row>
    <row r="48" spans="1:6" ht="25.5">
      <c r="A48" s="96"/>
      <c r="B48" s="97" t="s">
        <v>128</v>
      </c>
      <c r="C48" s="74"/>
      <c r="D48" s="98"/>
      <c r="E48" s="99"/>
      <c r="F48" s="99"/>
    </row>
    <row r="49" spans="1:6" ht="14.25">
      <c r="A49" s="100"/>
      <c r="B49" s="101" t="s">
        <v>5</v>
      </c>
      <c r="C49" s="74">
        <v>6</v>
      </c>
      <c r="D49" s="71" t="s">
        <v>120</v>
      </c>
      <c r="E49" s="90"/>
      <c r="F49" s="72">
        <f>C49*E49</f>
        <v>0</v>
      </c>
    </row>
    <row r="50" spans="1:6" ht="14.25">
      <c r="A50" s="100"/>
      <c r="B50" s="101" t="s">
        <v>5</v>
      </c>
      <c r="C50" s="74">
        <v>4</v>
      </c>
      <c r="D50" s="71" t="s">
        <v>120</v>
      </c>
      <c r="E50" s="90"/>
      <c r="F50" s="72">
        <f>C50*E50</f>
        <v>0</v>
      </c>
    </row>
    <row r="51" spans="1:6" ht="14.25">
      <c r="A51" s="100"/>
      <c r="B51" s="101" t="s">
        <v>5</v>
      </c>
      <c r="C51" s="74">
        <v>4</v>
      </c>
      <c r="D51" s="71" t="s">
        <v>120</v>
      </c>
      <c r="E51" s="90"/>
      <c r="F51" s="72">
        <f>C51*E51</f>
        <v>0</v>
      </c>
    </row>
    <row r="52" spans="1:6" ht="12.75">
      <c r="A52" s="100"/>
      <c r="B52" s="101"/>
      <c r="C52" s="74"/>
      <c r="D52" s="98"/>
      <c r="E52" s="72"/>
      <c r="F52" s="72"/>
    </row>
    <row r="53" spans="1:6" ht="12.75">
      <c r="A53" s="69">
        <f>COUNT($A$7:A40)+1</f>
        <v>9</v>
      </c>
      <c r="B53" s="87" t="s">
        <v>92</v>
      </c>
      <c r="C53" s="74"/>
      <c r="D53" s="98"/>
      <c r="E53" s="72"/>
      <c r="F53" s="72"/>
    </row>
    <row r="54" spans="1:6" ht="25.5">
      <c r="A54" s="96"/>
      <c r="B54" s="106" t="s">
        <v>93</v>
      </c>
      <c r="C54" s="107"/>
      <c r="D54" s="108"/>
      <c r="E54" s="109"/>
      <c r="F54" s="109"/>
    </row>
    <row r="55" spans="1:6" ht="12.75">
      <c r="A55" s="100"/>
      <c r="B55" s="110" t="s">
        <v>94</v>
      </c>
      <c r="C55" s="107">
        <v>6</v>
      </c>
      <c r="D55" s="108" t="s">
        <v>3</v>
      </c>
      <c r="E55" s="90"/>
      <c r="F55" s="111">
        <f>C55*E55</f>
        <v>0</v>
      </c>
    </row>
    <row r="56" spans="1:6" ht="12.75">
      <c r="A56" s="100"/>
      <c r="B56" s="101"/>
      <c r="C56" s="103"/>
      <c r="D56" s="104"/>
      <c r="E56" s="72"/>
      <c r="F56" s="105"/>
    </row>
    <row r="57" spans="1:6" ht="12.75">
      <c r="A57" s="69">
        <f>COUNT($A$7:A56)+1</f>
        <v>12</v>
      </c>
      <c r="B57" s="87" t="s">
        <v>96</v>
      </c>
      <c r="C57" s="103"/>
      <c r="D57" s="104"/>
      <c r="E57" s="72"/>
      <c r="F57" s="105"/>
    </row>
    <row r="58" spans="1:6" ht="38.25">
      <c r="A58" s="96"/>
      <c r="B58" s="63" t="s">
        <v>97</v>
      </c>
      <c r="C58" s="74"/>
      <c r="D58" s="98"/>
      <c r="E58" s="99"/>
      <c r="F58" s="99"/>
    </row>
    <row r="59" spans="1:6" ht="12.75">
      <c r="A59" s="100"/>
      <c r="B59" s="110" t="s">
        <v>94</v>
      </c>
      <c r="C59" s="74">
        <v>2</v>
      </c>
      <c r="D59" s="98" t="s">
        <v>3</v>
      </c>
      <c r="E59" s="90"/>
      <c r="F59" s="72">
        <f>C59*E59</f>
        <v>0</v>
      </c>
    </row>
    <row r="60" spans="1:6" ht="12.75">
      <c r="A60" s="100"/>
      <c r="B60" s="101"/>
      <c r="C60" s="74"/>
      <c r="D60" s="98"/>
      <c r="E60" s="72"/>
      <c r="F60" s="72"/>
    </row>
    <row r="61" spans="1:6" ht="12.75">
      <c r="A61" s="69">
        <f>COUNT($A$7:A60)+1</f>
        <v>13</v>
      </c>
      <c r="B61" s="87" t="s">
        <v>98</v>
      </c>
      <c r="C61" s="74"/>
      <c r="D61" s="98"/>
      <c r="E61" s="72"/>
      <c r="F61" s="72"/>
    </row>
    <row r="62" spans="1:6" ht="38.25">
      <c r="A62" s="96"/>
      <c r="B62" s="63" t="s">
        <v>99</v>
      </c>
      <c r="C62" s="103"/>
      <c r="D62" s="104"/>
      <c r="E62" s="112"/>
      <c r="F62" s="112"/>
    </row>
    <row r="63" spans="1:6" ht="25.5">
      <c r="A63" s="69"/>
      <c r="B63" s="63" t="s">
        <v>100</v>
      </c>
      <c r="C63" s="103"/>
      <c r="D63" s="104"/>
      <c r="E63" s="112"/>
      <c r="F63" s="112"/>
    </row>
    <row r="64" spans="1:6" ht="51">
      <c r="A64" s="100"/>
      <c r="B64" s="63" t="s">
        <v>101</v>
      </c>
      <c r="C64" s="103"/>
      <c r="D64" s="104"/>
      <c r="E64" s="112"/>
      <c r="F64" s="112"/>
    </row>
    <row r="65" spans="1:6" ht="12.75">
      <c r="A65" s="100"/>
      <c r="B65" s="113"/>
      <c r="C65" s="103">
        <v>1</v>
      </c>
      <c r="D65" s="104" t="s">
        <v>3</v>
      </c>
      <c r="E65" s="90"/>
      <c r="F65" s="105">
        <f>C65*E65</f>
        <v>0</v>
      </c>
    </row>
    <row r="66" spans="1:6" ht="12.75">
      <c r="A66" s="69">
        <f>COUNT($A$7:A65)+1</f>
        <v>14</v>
      </c>
      <c r="B66" s="114" t="s">
        <v>102</v>
      </c>
      <c r="C66" s="103"/>
      <c r="D66" s="104"/>
      <c r="E66" s="72"/>
      <c r="F66" s="105"/>
    </row>
    <row r="67" spans="1:6" ht="38.25">
      <c r="A67" s="96"/>
      <c r="B67" s="63" t="s">
        <v>103</v>
      </c>
      <c r="C67" s="74"/>
      <c r="D67" s="98"/>
      <c r="E67" s="99"/>
      <c r="F67" s="72"/>
    </row>
    <row r="68" spans="1:6" ht="12.75">
      <c r="A68" s="100"/>
      <c r="C68" s="74">
        <v>4</v>
      </c>
      <c r="D68" s="98" t="s">
        <v>3</v>
      </c>
      <c r="E68" s="90"/>
      <c r="F68" s="72">
        <f>C68*E68</f>
        <v>0</v>
      </c>
    </row>
    <row r="69" spans="1:6" ht="12.75">
      <c r="A69" s="69">
        <f>COUNT($A$7:A68)+1</f>
        <v>15</v>
      </c>
      <c r="B69" s="87" t="s">
        <v>104</v>
      </c>
      <c r="C69" s="74"/>
      <c r="D69" s="98"/>
      <c r="E69" s="99"/>
      <c r="F69" s="72"/>
    </row>
    <row r="70" spans="1:6" ht="38.25">
      <c r="A70" s="96"/>
      <c r="B70" s="63" t="s">
        <v>105</v>
      </c>
      <c r="C70" s="74"/>
      <c r="D70" s="98"/>
      <c r="E70" s="99"/>
      <c r="F70" s="72"/>
    </row>
    <row r="71" spans="1:6" ht="14.25">
      <c r="A71" s="100"/>
      <c r="C71" s="74">
        <f>C9</f>
        <v>90</v>
      </c>
      <c r="D71" s="71" t="s">
        <v>120</v>
      </c>
      <c r="E71" s="90"/>
      <c r="F71" s="72">
        <f>C71*E71</f>
        <v>0</v>
      </c>
    </row>
    <row r="72" spans="1:6" ht="12.75">
      <c r="A72" s="100"/>
      <c r="C72" s="74"/>
      <c r="D72" s="98"/>
      <c r="E72" s="99"/>
      <c r="F72" s="72"/>
    </row>
    <row r="73" spans="1:6" ht="12.75">
      <c r="A73" s="100"/>
      <c r="C73" s="74"/>
      <c r="D73" s="98"/>
      <c r="E73" s="99"/>
      <c r="F73" s="72"/>
    </row>
    <row r="74" spans="1:6" ht="12.75">
      <c r="A74" s="69">
        <f>COUNT($A$7:A72)+1</f>
        <v>16</v>
      </c>
      <c r="B74" s="87" t="s">
        <v>106</v>
      </c>
      <c r="C74" s="74"/>
      <c r="D74" s="98"/>
      <c r="E74" s="99"/>
      <c r="F74" s="72"/>
    </row>
    <row r="75" spans="1:6" ht="25.5">
      <c r="A75" s="96"/>
      <c r="B75" s="63" t="s">
        <v>107</v>
      </c>
      <c r="C75" s="74"/>
      <c r="D75" s="98"/>
      <c r="E75" s="99"/>
      <c r="F75" s="72"/>
    </row>
    <row r="76" spans="1:6" ht="12.75">
      <c r="A76" s="100"/>
      <c r="C76" s="98"/>
      <c r="D76" s="115">
        <v>0.02</v>
      </c>
      <c r="E76" s="99"/>
      <c r="F76" s="72">
        <f>ROUND(D76*(SUM(F9:F71)),0)</f>
        <v>0</v>
      </c>
    </row>
    <row r="77" spans="1:6" ht="12.75">
      <c r="A77" s="100"/>
      <c r="C77" s="74"/>
      <c r="D77" s="98"/>
      <c r="E77" s="99"/>
      <c r="F77" s="72"/>
    </row>
    <row r="78" spans="1:6" ht="12.75">
      <c r="A78" s="69">
        <f>COUNT($A$7:A77)+1</f>
        <v>17</v>
      </c>
      <c r="B78" s="87" t="s">
        <v>108</v>
      </c>
      <c r="C78" s="74"/>
      <c r="D78" s="98"/>
      <c r="E78" s="99"/>
      <c r="F78" s="72"/>
    </row>
    <row r="79" spans="1:6" ht="25.5">
      <c r="A79" s="96"/>
      <c r="B79" s="63" t="s">
        <v>109</v>
      </c>
      <c r="C79" s="74"/>
      <c r="D79" s="98"/>
      <c r="E79" s="99"/>
      <c r="F79" s="99"/>
    </row>
    <row r="80" spans="1:6" ht="12.75">
      <c r="A80" s="100"/>
      <c r="C80" s="98"/>
      <c r="D80" s="115">
        <v>0.02</v>
      </c>
      <c r="E80" s="72"/>
      <c r="F80" s="72">
        <f>ROUND(D80*(SUM(F9:F71)),0)</f>
        <v>0</v>
      </c>
    </row>
    <row r="81" spans="1:6" ht="12.75">
      <c r="A81" s="100"/>
      <c r="C81" s="74"/>
      <c r="D81" s="98"/>
      <c r="E81" s="99"/>
      <c r="F81" s="72"/>
    </row>
    <row r="82" spans="1:6" ht="12.75">
      <c r="A82" s="69">
        <f>COUNT($A$7:A81)+1</f>
        <v>18</v>
      </c>
      <c r="B82" s="87" t="s">
        <v>110</v>
      </c>
      <c r="C82" s="74"/>
      <c r="D82" s="98"/>
      <c r="E82" s="99"/>
      <c r="F82" s="72"/>
    </row>
    <row r="83" spans="1:6" ht="51">
      <c r="A83" s="96"/>
      <c r="B83" s="63" t="s">
        <v>111</v>
      </c>
      <c r="C83" s="74"/>
      <c r="D83" s="98"/>
      <c r="E83" s="99"/>
      <c r="F83" s="99"/>
    </row>
    <row r="84" spans="1:6" ht="12.75">
      <c r="A84" s="100"/>
      <c r="C84" s="98"/>
      <c r="D84" s="115">
        <v>0.02</v>
      </c>
      <c r="E84" s="72"/>
      <c r="F84" s="72">
        <f>ROUND(D84*(SUM(F9:F71)),0)</f>
        <v>0</v>
      </c>
    </row>
    <row r="85" spans="1:6" ht="12.75">
      <c r="A85" s="100"/>
      <c r="C85" s="74"/>
      <c r="D85" s="98"/>
      <c r="E85" s="72"/>
      <c r="F85" s="72"/>
    </row>
    <row r="86" spans="1:6" ht="12.75">
      <c r="A86" s="69">
        <f>COUNT($A$7:A85)+1</f>
        <v>19</v>
      </c>
      <c r="B86" s="87" t="s">
        <v>112</v>
      </c>
      <c r="C86" s="74"/>
      <c r="D86" s="98"/>
      <c r="E86" s="72"/>
      <c r="F86" s="72"/>
    </row>
    <row r="87" spans="1:6" ht="38.25">
      <c r="A87" s="96"/>
      <c r="B87" s="73" t="s">
        <v>48</v>
      </c>
      <c r="C87" s="74"/>
      <c r="D87" s="98"/>
      <c r="E87" s="99"/>
      <c r="F87" s="72"/>
    </row>
    <row r="88" spans="1:6" ht="12.75">
      <c r="A88" s="31"/>
      <c r="C88" s="98"/>
      <c r="D88" s="115">
        <v>0.06</v>
      </c>
      <c r="E88" s="99"/>
      <c r="F88" s="72">
        <f>ROUND(D88*(SUM(F9:F71)),0)</f>
        <v>0</v>
      </c>
    </row>
    <row r="89" spans="1:6" ht="12.75">
      <c r="A89" s="31"/>
      <c r="C89" s="74"/>
      <c r="D89" s="98"/>
      <c r="E89" s="72"/>
      <c r="F89" s="72"/>
    </row>
    <row r="90" spans="1:6" ht="12.75">
      <c r="A90" s="116"/>
      <c r="B90" s="83" t="s">
        <v>6</v>
      </c>
      <c r="C90" s="117"/>
      <c r="D90" s="117"/>
      <c r="E90" s="118" t="s">
        <v>125</v>
      </c>
      <c r="F90" s="119">
        <f>ROUND((SUM(F9:F89)),0)</f>
        <v>0</v>
      </c>
    </row>
  </sheetData>
  <sheetProtection password="CEA8" sheet="1" formatCells="0" formatColumns="0" formatRows="0" insertColumns="0" insertRows="0" insertHyperlinks="0" deleteColumns="0" deleteRows="0" sort="0" autoFilter="0" pivotTables="0"/>
  <printOptions/>
  <pageMargins left="0.984251968503937" right="0.22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 - PLINOVODNA OMREŽJA
                    št. projekta: 12-1335</oddHeader>
    <oddFooter>&amp;C&amp;"Arial,Navadno"&amp;P / &amp;N</oddFooter>
  </headerFooter>
  <rowBreaks count="2" manualBreakCount="2">
    <brk id="34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bestFit="1" customWidth="1"/>
    <col min="2" max="2" width="40.625" style="44" customWidth="1"/>
    <col min="3" max="3" width="6.625" style="2" bestFit="1" customWidth="1"/>
    <col min="4" max="4" width="3.75390625" style="2" customWidth="1"/>
    <col min="5" max="5" width="15.25390625" style="120" customWidth="1"/>
    <col min="6" max="6" width="13.375" style="120" customWidth="1"/>
    <col min="7" max="7" width="9.125" style="2" customWidth="1"/>
    <col min="8" max="8" width="11.25390625" style="2" bestFit="1" customWidth="1"/>
    <col min="9" max="16384" width="9.125" style="2" customWidth="1"/>
  </cols>
  <sheetData>
    <row r="1" spans="1:6" ht="15.75">
      <c r="A1" s="53" t="s">
        <v>56</v>
      </c>
      <c r="B1" s="7" t="s">
        <v>17</v>
      </c>
      <c r="C1" s="54"/>
      <c r="D1" s="54"/>
      <c r="E1" s="55"/>
      <c r="F1" s="56"/>
    </row>
    <row r="2" spans="1:6" ht="15.75">
      <c r="A2" s="53" t="s">
        <v>63</v>
      </c>
      <c r="B2" s="7" t="s">
        <v>64</v>
      </c>
      <c r="C2" s="54"/>
      <c r="D2" s="54"/>
      <c r="E2" s="55"/>
      <c r="F2" s="56"/>
    </row>
    <row r="3" spans="1:6" ht="15.75">
      <c r="A3" s="53" t="s">
        <v>62</v>
      </c>
      <c r="B3" s="7" t="s">
        <v>145</v>
      </c>
      <c r="C3" s="54"/>
      <c r="D3" s="54"/>
      <c r="E3" s="55"/>
      <c r="F3" s="56"/>
    </row>
    <row r="4" spans="1:6" ht="15.75">
      <c r="A4" s="53"/>
      <c r="B4" s="7" t="s">
        <v>133</v>
      </c>
      <c r="C4" s="54"/>
      <c r="D4" s="54"/>
      <c r="E4" s="55"/>
      <c r="F4" s="56"/>
    </row>
    <row r="5" spans="1:6" s="44" customFormat="1" ht="76.5">
      <c r="A5" s="58" t="s">
        <v>0</v>
      </c>
      <c r="B5" s="59" t="s">
        <v>60</v>
      </c>
      <c r="C5" s="60" t="s">
        <v>19</v>
      </c>
      <c r="D5" s="61" t="s">
        <v>20</v>
      </c>
      <c r="E5" s="62" t="s">
        <v>122</v>
      </c>
      <c r="F5" s="62" t="s">
        <v>123</v>
      </c>
    </row>
    <row r="6" spans="1:6" ht="15.75">
      <c r="A6" s="91">
        <v>1</v>
      </c>
      <c r="B6" s="92"/>
      <c r="C6" s="93"/>
      <c r="D6" s="93"/>
      <c r="E6" s="94"/>
      <c r="F6" s="94"/>
    </row>
    <row r="7" spans="1:6" ht="15.75">
      <c r="A7" s="75">
        <f>COUNT(A6+1)</f>
        <v>1</v>
      </c>
      <c r="B7" s="95" t="s">
        <v>65</v>
      </c>
      <c r="C7" s="93"/>
      <c r="D7" s="93"/>
      <c r="E7" s="94"/>
      <c r="F7" s="94"/>
    </row>
    <row r="8" spans="1:6" ht="25.5">
      <c r="A8" s="96"/>
      <c r="B8" s="97" t="s">
        <v>126</v>
      </c>
      <c r="C8" s="74"/>
      <c r="D8" s="98"/>
      <c r="E8" s="99"/>
      <c r="F8" s="99"/>
    </row>
    <row r="9" spans="1:6" ht="14.25">
      <c r="A9" s="100"/>
      <c r="B9" s="101" t="s">
        <v>66</v>
      </c>
      <c r="C9" s="74">
        <v>10</v>
      </c>
      <c r="D9" s="71" t="s">
        <v>120</v>
      </c>
      <c r="E9" s="90"/>
      <c r="F9" s="72">
        <f>C9*E9</f>
        <v>0</v>
      </c>
    </row>
    <row r="10" spans="1:6" ht="12.75">
      <c r="A10" s="100"/>
      <c r="C10" s="74"/>
      <c r="D10" s="98"/>
      <c r="E10" s="99"/>
      <c r="F10" s="99"/>
    </row>
    <row r="11" spans="1:6" ht="12.75">
      <c r="A11" s="75">
        <f>COUNT($A$7:A10)+1</f>
        <v>2</v>
      </c>
      <c r="B11" s="87" t="s">
        <v>67</v>
      </c>
      <c r="C11" s="74"/>
      <c r="D11" s="98"/>
      <c r="E11" s="99"/>
      <c r="F11" s="99"/>
    </row>
    <row r="12" spans="1:6" ht="25.5">
      <c r="A12" s="96"/>
      <c r="B12" s="97" t="s">
        <v>127</v>
      </c>
      <c r="C12" s="74"/>
      <c r="D12" s="98"/>
      <c r="E12" s="99"/>
      <c r="F12" s="99"/>
    </row>
    <row r="13" spans="1:6" ht="14.25">
      <c r="A13" s="100"/>
      <c r="B13" s="101" t="s">
        <v>68</v>
      </c>
      <c r="C13" s="74">
        <v>26</v>
      </c>
      <c r="D13" s="71" t="s">
        <v>120</v>
      </c>
      <c r="E13" s="90"/>
      <c r="F13" s="72">
        <f>C13*E13</f>
        <v>0</v>
      </c>
    </row>
    <row r="14" spans="1:6" ht="12.75">
      <c r="A14" s="100"/>
      <c r="B14" s="101"/>
      <c r="C14" s="74"/>
      <c r="D14" s="71"/>
      <c r="E14" s="72"/>
      <c r="F14" s="72"/>
    </row>
    <row r="15" spans="1:6" ht="14.25">
      <c r="A15" s="69">
        <f>COUNT($A$7:A14)+1</f>
        <v>3</v>
      </c>
      <c r="B15" s="87" t="s">
        <v>113</v>
      </c>
      <c r="C15" s="74"/>
      <c r="D15" s="98"/>
      <c r="E15" s="99"/>
      <c r="F15" s="99"/>
    </row>
    <row r="16" spans="1:6" ht="14.25">
      <c r="A16" s="96"/>
      <c r="B16" s="63" t="s">
        <v>114</v>
      </c>
      <c r="C16" s="74"/>
      <c r="D16" s="98"/>
      <c r="E16" s="99"/>
      <c r="F16" s="99"/>
    </row>
    <row r="17" spans="1:6" ht="12.75">
      <c r="A17" s="100"/>
      <c r="B17" s="101" t="s">
        <v>5</v>
      </c>
      <c r="C17" s="74">
        <v>4</v>
      </c>
      <c r="D17" s="98" t="s">
        <v>3</v>
      </c>
      <c r="E17" s="90"/>
      <c r="F17" s="72">
        <f>C17*E17</f>
        <v>0</v>
      </c>
    </row>
    <row r="18" spans="1:6" ht="12.75">
      <c r="A18" s="100"/>
      <c r="B18" s="101"/>
      <c r="C18" s="74"/>
      <c r="D18" s="71"/>
      <c r="E18" s="72"/>
      <c r="F18" s="72"/>
    </row>
    <row r="19" spans="1:6" ht="14.25">
      <c r="A19" s="69">
        <f>COUNT($A$7:A18)+1</f>
        <v>4</v>
      </c>
      <c r="B19" s="87" t="s">
        <v>115</v>
      </c>
      <c r="C19" s="74"/>
      <c r="D19" s="98"/>
      <c r="E19" s="99"/>
      <c r="F19" s="99"/>
    </row>
    <row r="20" spans="1:6" ht="14.25">
      <c r="A20" s="96"/>
      <c r="B20" s="63" t="s">
        <v>116</v>
      </c>
      <c r="C20" s="74"/>
      <c r="D20" s="98"/>
      <c r="E20" s="99"/>
      <c r="F20" s="99"/>
    </row>
    <row r="21" spans="1:6" ht="12.75">
      <c r="A21" s="100"/>
      <c r="B21" s="101" t="s">
        <v>1</v>
      </c>
      <c r="C21" s="74">
        <v>1</v>
      </c>
      <c r="D21" s="98" t="s">
        <v>3</v>
      </c>
      <c r="E21" s="90"/>
      <c r="F21" s="72">
        <f>C21*E21</f>
        <v>0</v>
      </c>
    </row>
    <row r="22" spans="1:6" ht="12.75">
      <c r="A22" s="100"/>
      <c r="C22" s="74"/>
      <c r="D22" s="98"/>
      <c r="E22" s="99"/>
      <c r="F22" s="99"/>
    </row>
    <row r="23" spans="1:6" ht="12.75">
      <c r="A23" s="69">
        <f>COUNT($A$7:A22)+1</f>
        <v>5</v>
      </c>
      <c r="B23" s="87" t="s">
        <v>74</v>
      </c>
      <c r="C23" s="74"/>
      <c r="D23" s="98"/>
      <c r="E23" s="99"/>
      <c r="F23" s="99"/>
    </row>
    <row r="24" spans="1:6" ht="12.75">
      <c r="A24" s="96"/>
      <c r="B24" s="63" t="s">
        <v>75</v>
      </c>
      <c r="C24" s="74"/>
      <c r="D24" s="98"/>
      <c r="E24" s="99"/>
      <c r="F24" s="99"/>
    </row>
    <row r="25" spans="1:6" ht="12.75">
      <c r="A25" s="100"/>
      <c r="B25" s="101" t="s">
        <v>76</v>
      </c>
      <c r="C25" s="74">
        <v>1</v>
      </c>
      <c r="D25" s="98" t="s">
        <v>3</v>
      </c>
      <c r="E25" s="90"/>
      <c r="F25" s="72">
        <f>C25*E25</f>
        <v>0</v>
      </c>
    </row>
    <row r="26" spans="1:6" ht="12.75">
      <c r="A26" s="100"/>
      <c r="C26" s="74"/>
      <c r="D26" s="98"/>
      <c r="E26" s="99"/>
      <c r="F26" s="99"/>
    </row>
    <row r="27" spans="1:6" ht="12.75">
      <c r="A27" s="69">
        <f>COUNT($A$7:A26)+1</f>
        <v>6</v>
      </c>
      <c r="B27" s="87" t="s">
        <v>77</v>
      </c>
      <c r="C27" s="74"/>
      <c r="D27" s="98"/>
      <c r="E27" s="99"/>
      <c r="F27" s="99"/>
    </row>
    <row r="28" spans="1:6" ht="25.5">
      <c r="A28" s="96"/>
      <c r="B28" s="63" t="s">
        <v>78</v>
      </c>
      <c r="C28" s="74"/>
      <c r="D28" s="98"/>
      <c r="E28" s="99"/>
      <c r="F28" s="99"/>
    </row>
    <row r="29" spans="1:6" ht="12.75">
      <c r="A29" s="100"/>
      <c r="B29" s="101" t="s">
        <v>72</v>
      </c>
      <c r="C29" s="74">
        <v>8</v>
      </c>
      <c r="D29" s="98" t="s">
        <v>3</v>
      </c>
      <c r="E29" s="90"/>
      <c r="F29" s="72">
        <f>C29*E29</f>
        <v>0</v>
      </c>
    </row>
    <row r="30" spans="1:6" ht="12.75">
      <c r="A30" s="100"/>
      <c r="B30" s="101" t="s">
        <v>73</v>
      </c>
      <c r="C30" s="74">
        <v>20</v>
      </c>
      <c r="D30" s="98" t="s">
        <v>3</v>
      </c>
      <c r="E30" s="90"/>
      <c r="F30" s="72">
        <f>C30*E30</f>
        <v>0</v>
      </c>
    </row>
    <row r="31" spans="1:6" ht="12.75">
      <c r="A31" s="100"/>
      <c r="C31" s="74"/>
      <c r="D31" s="98"/>
      <c r="E31" s="72"/>
      <c r="F31" s="99"/>
    </row>
    <row r="32" spans="1:6" ht="12.75">
      <c r="A32" s="69">
        <f>COUNT($A$7:A31)+1</f>
        <v>7</v>
      </c>
      <c r="B32" s="87" t="s">
        <v>79</v>
      </c>
      <c r="C32" s="74"/>
      <c r="D32" s="98"/>
      <c r="E32" s="72"/>
      <c r="F32" s="99"/>
    </row>
    <row r="33" spans="1:6" ht="38.25">
      <c r="A33" s="96"/>
      <c r="B33" s="63" t="s">
        <v>80</v>
      </c>
      <c r="C33" s="74"/>
      <c r="D33" s="98"/>
      <c r="E33" s="99"/>
      <c r="F33" s="99"/>
    </row>
    <row r="34" spans="1:6" ht="12.75">
      <c r="A34" s="100"/>
      <c r="B34" s="101" t="s">
        <v>76</v>
      </c>
      <c r="C34" s="74">
        <v>1</v>
      </c>
      <c r="D34" s="98" t="s">
        <v>3</v>
      </c>
      <c r="E34" s="90"/>
      <c r="F34" s="72">
        <f>C34*E34</f>
        <v>0</v>
      </c>
    </row>
    <row r="35" spans="1:6" ht="12.75">
      <c r="A35" s="100"/>
      <c r="B35" s="101" t="s">
        <v>81</v>
      </c>
      <c r="C35" s="74">
        <v>1</v>
      </c>
      <c r="D35" s="98" t="s">
        <v>3</v>
      </c>
      <c r="E35" s="90"/>
      <c r="F35" s="72">
        <f>C35*E35</f>
        <v>0</v>
      </c>
    </row>
    <row r="36" spans="1:6" ht="12.75">
      <c r="A36" s="100"/>
      <c r="C36" s="74"/>
      <c r="D36" s="98"/>
      <c r="E36" s="99"/>
      <c r="F36" s="99"/>
    </row>
    <row r="37" spans="1:6" ht="12.75">
      <c r="A37" s="69">
        <f>COUNT($A$7:A36)+1</f>
        <v>8</v>
      </c>
      <c r="B37" s="87" t="s">
        <v>82</v>
      </c>
      <c r="C37" s="74"/>
      <c r="D37" s="98"/>
      <c r="E37" s="99"/>
      <c r="F37" s="99"/>
    </row>
    <row r="38" spans="1:6" ht="38.25">
      <c r="A38" s="96"/>
      <c r="B38" s="63" t="s">
        <v>83</v>
      </c>
      <c r="C38" s="74"/>
      <c r="D38" s="98"/>
      <c r="E38" s="99"/>
      <c r="F38" s="99"/>
    </row>
    <row r="39" spans="1:6" ht="12.75">
      <c r="A39" s="100"/>
      <c r="B39" s="44" t="s">
        <v>84</v>
      </c>
      <c r="C39" s="74">
        <v>2</v>
      </c>
      <c r="D39" s="98" t="s">
        <v>3</v>
      </c>
      <c r="E39" s="90"/>
      <c r="F39" s="72">
        <f>C39*E39</f>
        <v>0</v>
      </c>
    </row>
    <row r="40" spans="1:6" ht="12.75">
      <c r="A40" s="100"/>
      <c r="C40" s="74"/>
      <c r="D40" s="98"/>
      <c r="E40" s="99"/>
      <c r="F40" s="99"/>
    </row>
    <row r="41" spans="1:6" ht="12.75">
      <c r="A41" s="69">
        <f>COUNT($A$7:A39)+1</f>
        <v>9</v>
      </c>
      <c r="B41" s="87" t="s">
        <v>85</v>
      </c>
      <c r="C41" s="74"/>
      <c r="D41" s="98"/>
      <c r="E41" s="99"/>
      <c r="F41" s="99"/>
    </row>
    <row r="42" spans="1:6" ht="38.25">
      <c r="A42" s="96"/>
      <c r="B42" s="102" t="s">
        <v>86</v>
      </c>
      <c r="C42" s="74"/>
      <c r="D42" s="98"/>
      <c r="E42" s="99"/>
      <c r="F42" s="99"/>
    </row>
    <row r="43" spans="1:6" ht="38.25">
      <c r="A43" s="69"/>
      <c r="B43" s="102" t="s">
        <v>121</v>
      </c>
      <c r="C43" s="74"/>
      <c r="D43" s="98"/>
      <c r="E43" s="99"/>
      <c r="F43" s="99"/>
    </row>
    <row r="44" spans="1:6" ht="63.75">
      <c r="A44" s="100"/>
      <c r="B44" s="102" t="s">
        <v>87</v>
      </c>
      <c r="C44" s="74"/>
      <c r="D44" s="98"/>
      <c r="E44" s="99"/>
      <c r="F44" s="99"/>
    </row>
    <row r="45" spans="1:6" ht="12.75">
      <c r="A45" s="100"/>
      <c r="C45" s="74">
        <v>1</v>
      </c>
      <c r="D45" s="98" t="s">
        <v>3</v>
      </c>
      <c r="E45" s="90"/>
      <c r="F45" s="72">
        <f>C45*E45</f>
        <v>0</v>
      </c>
    </row>
    <row r="46" spans="1:6" ht="12.75">
      <c r="A46" s="100"/>
      <c r="C46" s="74"/>
      <c r="D46" s="98"/>
      <c r="E46" s="72"/>
      <c r="F46" s="72"/>
    </row>
    <row r="47" spans="1:6" ht="12.75">
      <c r="A47" s="69">
        <f>COUNT($A$7:A45)+1</f>
        <v>10</v>
      </c>
      <c r="B47" s="87" t="s">
        <v>88</v>
      </c>
      <c r="C47" s="74"/>
      <c r="D47" s="98"/>
      <c r="E47" s="98"/>
      <c r="F47" s="99"/>
    </row>
    <row r="48" spans="1:6" ht="38.25">
      <c r="A48" s="96"/>
      <c r="B48" s="63" t="s">
        <v>89</v>
      </c>
      <c r="C48" s="74"/>
      <c r="D48" s="98"/>
      <c r="E48" s="99"/>
      <c r="F48" s="99"/>
    </row>
    <row r="49" spans="1:6" ht="38.25">
      <c r="A49" s="69"/>
      <c r="B49" s="63" t="s">
        <v>121</v>
      </c>
      <c r="C49" s="74"/>
      <c r="D49" s="98"/>
      <c r="E49" s="99"/>
      <c r="F49" s="99"/>
    </row>
    <row r="50" spans="1:6" ht="63.75">
      <c r="A50" s="100"/>
      <c r="B50" s="63" t="s">
        <v>90</v>
      </c>
      <c r="C50" s="74"/>
      <c r="D50" s="98"/>
      <c r="E50" s="99"/>
      <c r="F50" s="99"/>
    </row>
    <row r="51" spans="1:6" ht="12.75">
      <c r="A51" s="100"/>
      <c r="C51" s="74">
        <v>1</v>
      </c>
      <c r="D51" s="98" t="s">
        <v>3</v>
      </c>
      <c r="E51" s="90"/>
      <c r="F51" s="72">
        <f>C51*E51</f>
        <v>0</v>
      </c>
    </row>
    <row r="52" spans="1:6" ht="12.75">
      <c r="A52" s="100"/>
      <c r="C52" s="74"/>
      <c r="D52" s="98"/>
      <c r="E52" s="72"/>
      <c r="F52" s="72"/>
    </row>
    <row r="53" spans="1:6" ht="12.75">
      <c r="A53" s="69">
        <f>COUNT($A$7:A51)+1</f>
        <v>11</v>
      </c>
      <c r="B53" s="87" t="s">
        <v>91</v>
      </c>
      <c r="C53" s="103"/>
      <c r="D53" s="104"/>
      <c r="E53" s="72"/>
      <c r="F53" s="105"/>
    </row>
    <row r="54" spans="1:6" ht="25.5">
      <c r="A54" s="96"/>
      <c r="B54" s="97" t="s">
        <v>128</v>
      </c>
      <c r="C54" s="74"/>
      <c r="D54" s="98"/>
      <c r="E54" s="99"/>
      <c r="F54" s="99"/>
    </row>
    <row r="55" spans="1:6" ht="14.25">
      <c r="A55" s="100"/>
      <c r="B55" s="101" t="s">
        <v>2</v>
      </c>
      <c r="C55" s="74">
        <v>4</v>
      </c>
      <c r="D55" s="71" t="s">
        <v>120</v>
      </c>
      <c r="E55" s="90"/>
      <c r="F55" s="72">
        <f>C55*E55</f>
        <v>0</v>
      </c>
    </row>
    <row r="56" spans="1:6" ht="12.75">
      <c r="A56" s="100"/>
      <c r="B56" s="101"/>
      <c r="C56" s="74"/>
      <c r="D56" s="98"/>
      <c r="E56" s="72"/>
      <c r="F56" s="72"/>
    </row>
    <row r="57" spans="1:6" ht="12.75">
      <c r="A57" s="69">
        <f>COUNT($A$7:A46)+1</f>
        <v>10</v>
      </c>
      <c r="B57" s="87" t="s">
        <v>92</v>
      </c>
      <c r="C57" s="74"/>
      <c r="D57" s="98"/>
      <c r="E57" s="72"/>
      <c r="F57" s="72"/>
    </row>
    <row r="58" spans="1:6" ht="25.5">
      <c r="A58" s="96"/>
      <c r="B58" s="106" t="s">
        <v>93</v>
      </c>
      <c r="C58" s="107"/>
      <c r="D58" s="108"/>
      <c r="E58" s="109"/>
      <c r="F58" s="109"/>
    </row>
    <row r="59" spans="1:6" ht="12.75">
      <c r="A59" s="100"/>
      <c r="B59" s="110" t="s">
        <v>95</v>
      </c>
      <c r="C59" s="107">
        <v>2</v>
      </c>
      <c r="D59" s="108" t="s">
        <v>3</v>
      </c>
      <c r="E59" s="90"/>
      <c r="F59" s="111">
        <f>C59*E59</f>
        <v>0</v>
      </c>
    </row>
    <row r="60" spans="1:6" ht="12.75">
      <c r="A60" s="100"/>
      <c r="B60" s="101"/>
      <c r="C60" s="103"/>
      <c r="D60" s="104"/>
      <c r="E60" s="72"/>
      <c r="F60" s="105"/>
    </row>
    <row r="61" spans="1:6" ht="12.75">
      <c r="A61" s="69">
        <f>COUNT($A$7:A60)+1</f>
        <v>13</v>
      </c>
      <c r="B61" s="87" t="s">
        <v>96</v>
      </c>
      <c r="C61" s="103"/>
      <c r="D61" s="104"/>
      <c r="E61" s="72"/>
      <c r="F61" s="105"/>
    </row>
    <row r="62" spans="1:6" ht="38.25">
      <c r="A62" s="96"/>
      <c r="B62" s="63" t="s">
        <v>97</v>
      </c>
      <c r="C62" s="74"/>
      <c r="D62" s="98"/>
      <c r="E62" s="99"/>
      <c r="F62" s="99"/>
    </row>
    <row r="63" spans="1:6" ht="12.75">
      <c r="A63" s="100"/>
      <c r="B63" s="110" t="s">
        <v>95</v>
      </c>
      <c r="C63" s="74">
        <v>2</v>
      </c>
      <c r="D63" s="98" t="s">
        <v>3</v>
      </c>
      <c r="E63" s="90"/>
      <c r="F63" s="72">
        <f>C63*E63</f>
        <v>0</v>
      </c>
    </row>
    <row r="64" spans="1:6" ht="12.75">
      <c r="A64" s="100"/>
      <c r="B64" s="101"/>
      <c r="C64" s="74"/>
      <c r="D64" s="98"/>
      <c r="E64" s="72"/>
      <c r="F64" s="72"/>
    </row>
    <row r="65" spans="1:6" ht="12.75">
      <c r="A65" s="69">
        <f>COUNT($A$7:A64)+1</f>
        <v>14</v>
      </c>
      <c r="B65" s="87" t="s">
        <v>98</v>
      </c>
      <c r="C65" s="74"/>
      <c r="D65" s="98"/>
      <c r="E65" s="72"/>
      <c r="F65" s="72"/>
    </row>
    <row r="66" spans="1:6" ht="38.25">
      <c r="A66" s="96"/>
      <c r="B66" s="63" t="s">
        <v>99</v>
      </c>
      <c r="C66" s="103"/>
      <c r="D66" s="104"/>
      <c r="E66" s="112"/>
      <c r="F66" s="112"/>
    </row>
    <row r="67" spans="1:6" ht="25.5">
      <c r="A67" s="69"/>
      <c r="B67" s="63" t="s">
        <v>100</v>
      </c>
      <c r="C67" s="103"/>
      <c r="D67" s="104"/>
      <c r="E67" s="112"/>
      <c r="F67" s="112"/>
    </row>
    <row r="68" spans="1:6" ht="51">
      <c r="A68" s="100"/>
      <c r="B68" s="63" t="s">
        <v>101</v>
      </c>
      <c r="C68" s="103"/>
      <c r="D68" s="104"/>
      <c r="E68" s="112"/>
      <c r="F68" s="112"/>
    </row>
    <row r="69" spans="1:6" ht="12.75">
      <c r="A69" s="100"/>
      <c r="B69" s="113"/>
      <c r="C69" s="103">
        <v>1</v>
      </c>
      <c r="D69" s="104" t="s">
        <v>3</v>
      </c>
      <c r="E69" s="90"/>
      <c r="F69" s="105">
        <f>C69*E69</f>
        <v>0</v>
      </c>
    </row>
    <row r="70" spans="1:6" ht="12.75">
      <c r="A70" s="100"/>
      <c r="B70" s="113"/>
      <c r="C70" s="103"/>
      <c r="D70" s="104"/>
      <c r="E70" s="72"/>
      <c r="F70" s="105"/>
    </row>
    <row r="71" spans="1:6" ht="12.75">
      <c r="A71" s="69">
        <f>COUNT($A$7:A69)+1</f>
        <v>15</v>
      </c>
      <c r="B71" s="114" t="s">
        <v>102</v>
      </c>
      <c r="C71" s="103"/>
      <c r="D71" s="104"/>
      <c r="E71" s="72"/>
      <c r="F71" s="105"/>
    </row>
    <row r="72" spans="1:6" ht="38.25">
      <c r="A72" s="96"/>
      <c r="B72" s="63" t="s">
        <v>103</v>
      </c>
      <c r="C72" s="74"/>
      <c r="D72" s="98"/>
      <c r="E72" s="99"/>
      <c r="F72" s="72"/>
    </row>
    <row r="73" spans="1:6" ht="12.75">
      <c r="A73" s="100"/>
      <c r="C73" s="74">
        <v>2</v>
      </c>
      <c r="D73" s="98" t="s">
        <v>3</v>
      </c>
      <c r="E73" s="90"/>
      <c r="F73" s="72">
        <f>C73*E73</f>
        <v>0</v>
      </c>
    </row>
    <row r="74" spans="1:6" ht="12.75">
      <c r="A74" s="69">
        <f>COUNT($A$7:A73)+1</f>
        <v>16</v>
      </c>
      <c r="B74" s="87" t="s">
        <v>104</v>
      </c>
      <c r="C74" s="74"/>
      <c r="D74" s="98"/>
      <c r="E74" s="99"/>
      <c r="F74" s="72"/>
    </row>
    <row r="75" spans="1:6" ht="38.25">
      <c r="A75" s="96"/>
      <c r="B75" s="63" t="s">
        <v>105</v>
      </c>
      <c r="C75" s="74"/>
      <c r="D75" s="98"/>
      <c r="E75" s="99"/>
      <c r="F75" s="72"/>
    </row>
    <row r="76" spans="1:6" ht="14.25">
      <c r="A76" s="100"/>
      <c r="C76" s="74">
        <v>36</v>
      </c>
      <c r="D76" s="71" t="s">
        <v>120</v>
      </c>
      <c r="E76" s="90"/>
      <c r="F76" s="72">
        <f>C76*E76</f>
        <v>0</v>
      </c>
    </row>
    <row r="77" spans="1:6" ht="12.75">
      <c r="A77" s="100"/>
      <c r="C77" s="74"/>
      <c r="D77" s="98"/>
      <c r="E77" s="99"/>
      <c r="F77" s="72"/>
    </row>
    <row r="78" spans="1:6" ht="12.75">
      <c r="A78" s="100"/>
      <c r="C78" s="74"/>
      <c r="D78" s="98"/>
      <c r="E78" s="99"/>
      <c r="F78" s="72"/>
    </row>
    <row r="79" spans="1:6" ht="12.75">
      <c r="A79" s="69">
        <f>COUNT($A$7:A77)+1</f>
        <v>17</v>
      </c>
      <c r="B79" s="87" t="s">
        <v>106</v>
      </c>
      <c r="C79" s="74"/>
      <c r="D79" s="98"/>
      <c r="E79" s="99"/>
      <c r="F79" s="72"/>
    </row>
    <row r="80" spans="1:6" ht="25.5">
      <c r="A80" s="96"/>
      <c r="B80" s="63" t="s">
        <v>107</v>
      </c>
      <c r="C80" s="74"/>
      <c r="D80" s="98"/>
      <c r="E80" s="99"/>
      <c r="F80" s="72"/>
    </row>
    <row r="81" spans="1:6" ht="12.75">
      <c r="A81" s="100"/>
      <c r="C81" s="98"/>
      <c r="D81" s="115">
        <v>0.02</v>
      </c>
      <c r="E81" s="99"/>
      <c r="F81" s="72">
        <f>ROUND(D81*(SUM(F9:F76)),0)</f>
        <v>0</v>
      </c>
    </row>
    <row r="82" spans="1:6" ht="12.75">
      <c r="A82" s="100"/>
      <c r="C82" s="74"/>
      <c r="D82" s="98"/>
      <c r="E82" s="99"/>
      <c r="F82" s="72"/>
    </row>
    <row r="83" spans="1:6" ht="12.75">
      <c r="A83" s="69">
        <f>COUNT($A$7:A82)+1</f>
        <v>18</v>
      </c>
      <c r="B83" s="87" t="s">
        <v>108</v>
      </c>
      <c r="C83" s="74"/>
      <c r="D83" s="98"/>
      <c r="E83" s="99"/>
      <c r="F83" s="72"/>
    </row>
    <row r="84" spans="1:6" ht="25.5">
      <c r="A84" s="96"/>
      <c r="B84" s="63" t="s">
        <v>109</v>
      </c>
      <c r="C84" s="74"/>
      <c r="D84" s="98"/>
      <c r="E84" s="99"/>
      <c r="F84" s="99"/>
    </row>
    <row r="85" spans="1:6" ht="12.75">
      <c r="A85" s="100"/>
      <c r="C85" s="98"/>
      <c r="D85" s="115">
        <v>0.02</v>
      </c>
      <c r="E85" s="72"/>
      <c r="F85" s="72">
        <f>ROUND(D85*(SUM(F9:F76)),0)</f>
        <v>0</v>
      </c>
    </row>
    <row r="86" spans="1:6" ht="12.75">
      <c r="A86" s="100"/>
      <c r="C86" s="74"/>
      <c r="D86" s="98"/>
      <c r="E86" s="99"/>
      <c r="F86" s="72"/>
    </row>
    <row r="87" spans="1:6" ht="12.75">
      <c r="A87" s="69">
        <f>COUNT($A$7:A86)+1</f>
        <v>19</v>
      </c>
      <c r="B87" s="87" t="s">
        <v>110</v>
      </c>
      <c r="C87" s="74"/>
      <c r="D87" s="98"/>
      <c r="E87" s="99"/>
      <c r="F87" s="72"/>
    </row>
    <row r="88" spans="1:6" ht="51">
      <c r="A88" s="96"/>
      <c r="B88" s="63" t="s">
        <v>111</v>
      </c>
      <c r="C88" s="74"/>
      <c r="D88" s="98"/>
      <c r="E88" s="99"/>
      <c r="F88" s="99"/>
    </row>
    <row r="89" spans="1:6" ht="12.75">
      <c r="A89" s="100"/>
      <c r="C89" s="98"/>
      <c r="D89" s="115">
        <v>0.02</v>
      </c>
      <c r="E89" s="72"/>
      <c r="F89" s="72">
        <f>ROUND(D89*(SUM(F9:F76)),0)</f>
        <v>0</v>
      </c>
    </row>
    <row r="90" spans="1:6" ht="12.75">
      <c r="A90" s="100"/>
      <c r="C90" s="74"/>
      <c r="D90" s="98"/>
      <c r="E90" s="72"/>
      <c r="F90" s="72"/>
    </row>
    <row r="91" spans="1:6" ht="12.75">
      <c r="A91" s="69">
        <f>COUNT($A$7:A90)+1</f>
        <v>20</v>
      </c>
      <c r="B91" s="87" t="s">
        <v>112</v>
      </c>
      <c r="C91" s="74"/>
      <c r="D91" s="98"/>
      <c r="E91" s="72"/>
      <c r="F91" s="72"/>
    </row>
    <row r="92" spans="1:6" ht="38.25">
      <c r="A92" s="96"/>
      <c r="B92" s="73" t="s">
        <v>48</v>
      </c>
      <c r="C92" s="74"/>
      <c r="D92" s="98"/>
      <c r="E92" s="99"/>
      <c r="F92" s="72"/>
    </row>
    <row r="93" spans="1:6" ht="12.75">
      <c r="A93" s="31"/>
      <c r="C93" s="98"/>
      <c r="D93" s="115">
        <v>0.06</v>
      </c>
      <c r="E93" s="99"/>
      <c r="F93" s="72">
        <f>ROUND(D93*(SUM(F9:F76)),0)</f>
        <v>0</v>
      </c>
    </row>
    <row r="94" spans="1:6" ht="12.75">
      <c r="A94" s="31"/>
      <c r="C94" s="74"/>
      <c r="D94" s="98"/>
      <c r="E94" s="72"/>
      <c r="F94" s="72"/>
    </row>
    <row r="95" spans="1:6" ht="12.75">
      <c r="A95" s="116"/>
      <c r="B95" s="83" t="s">
        <v>6</v>
      </c>
      <c r="C95" s="117"/>
      <c r="D95" s="117"/>
      <c r="E95" s="118" t="s">
        <v>125</v>
      </c>
      <c r="F95" s="119">
        <f>ROUND((SUM(F9:F94)),0)</f>
        <v>0</v>
      </c>
    </row>
  </sheetData>
  <sheetProtection password="CEA8" sheet="1" formatCells="0" formatColumns="0" formatRows="0" insertColumns="0" insertRows="0" insertHyperlinks="0" deleteColumns="0" deleteRows="0" sort="0" autoFilter="0" pivotTables="0"/>
  <printOptions/>
  <pageMargins left="0.984251968503937" right="0.22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 - PLINOVODNA OMREŽJA
                    št. projekta: 12-1335</oddHeader>
    <oddFooter>&amp;C&amp;"Arial,Navadno"&amp;P / &amp;N</oddFooter>
  </headerFooter>
  <rowBreaks count="2" manualBreakCount="2">
    <brk id="40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subject/>
  <dc:creator>gredelonghi</dc:creator>
  <cp:keywords/>
  <dc:description>izdelan: 31/08-2005</dc:description>
  <cp:lastModifiedBy>jp_energetika</cp:lastModifiedBy>
  <cp:lastPrinted>2009-10-20T07:48:14Z</cp:lastPrinted>
  <dcterms:created xsi:type="dcterms:W3CDTF">1999-05-03T05:58:28Z</dcterms:created>
  <dcterms:modified xsi:type="dcterms:W3CDTF">2009-10-20T08:07:28Z</dcterms:modified>
  <cp:category/>
  <cp:version/>
  <cp:contentType/>
  <cp:contentStatus/>
</cp:coreProperties>
</file>