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EU" sheetId="1" r:id="rId1"/>
  </sheets>
  <definedNames>
    <definedName name="_xlnm.Print_Area" localSheetId="0">'EU'!$A$1:$S$163</definedName>
    <definedName name="_xlnm.Print_Titles" localSheetId="0">'EU'!$5:$11</definedName>
  </definedNames>
  <calcPr fullCalcOnLoad="1"/>
</workbook>
</file>

<file path=xl/sharedStrings.xml><?xml version="1.0" encoding="utf-8"?>
<sst xmlns="http://schemas.openxmlformats.org/spreadsheetml/2006/main" count="680" uniqueCount="488">
  <si>
    <t>KRATEK OPIS</t>
  </si>
  <si>
    <t>VREDNOST CELOTNEGA PROJEKTA (V EUR)</t>
  </si>
  <si>
    <t>EU PROGRAM</t>
  </si>
  <si>
    <t>MOL</t>
  </si>
  <si>
    <t xml:space="preserve">Zap. Št. </t>
  </si>
  <si>
    <t xml:space="preserve">IME PROJEKTA </t>
  </si>
  <si>
    <t>SKUPAJ MOL</t>
  </si>
  <si>
    <t>SKUPAJ TPL</t>
  </si>
  <si>
    <t>RRA LUR</t>
  </si>
  <si>
    <t>CREA</t>
  </si>
  <si>
    <t xml:space="preserve">
Namen projekta  je vzpostaviti center odličnosti za raziskave, razvoj in inovacije na področju obnovljivih  materialov ter raziskav zdravega bivanjskega okolja s poudarkom na lesu.Z izvajanjem pametnega, trajnostnega in sodobno grajenega okolja za vse generacije želimo partnerji v projektu prispevati k spremembi Slovenije v družbo, ki je naravnava na trajnostni razvoj, ciklično gospodarstvo, uporabo obnovljivih virov in sredstev ter na blaginjo ljudi.  
</t>
  </si>
  <si>
    <t xml:space="preserve">Program OBZORJE 2020, Widespread 2014-1 Teaming </t>
  </si>
  <si>
    <t>SKUPAJ RRA LUR</t>
  </si>
  <si>
    <t>PROJEKTI SOFINANCIRANI S STRANI EU V OBDOBJU 2014 - 2020</t>
  </si>
  <si>
    <t>CLAiR-City</t>
  </si>
  <si>
    <t xml:space="preserve">Spodbujanje trajnostne mobilnosti, kvalitete življenja in zdrav življenjski slog, s čimer se prispeva k kvalitetnemu bivalnemu okolju in doseganju ciljev EU 2050 (zmanjševanje onesnaženja zraka …). </t>
  </si>
  <si>
    <t>H2020: SC5-04-2015 - “Improving the Air Quality and Reducing the Carbon Footprint of European Cities”;</t>
  </si>
  <si>
    <t>GeoPLASMA-CE</t>
  </si>
  <si>
    <t>TRAJANJE PROJEKTA</t>
  </si>
  <si>
    <t>Razvoj orodij in postopkov za oceno možnosti uporabe nizkotemperaturne plitve geotermalne energije v urbanih sredinah; vzpodbujanju izkoriščanja plitvih geotermalnih virov na območju Mestne občine Ljubljana.</t>
  </si>
  <si>
    <t>INTERREG Srednja Evropa</t>
  </si>
  <si>
    <t>H2020</t>
  </si>
  <si>
    <t>AMIIGA - Integrated Approach to Management of Groundwater quality In functional urban Areas</t>
  </si>
  <si>
    <t>PROLINE-CE  Efficient Practices of Land Use Management Integrating Water Resources Protection and non-structural Flood Mitigation Experiences</t>
  </si>
  <si>
    <t>Kako načrtovati rabo prostora na območju, ki je stičišče številni interesov: urbanizem, krajinski park TRŠ, rezervni vir pitne vode, poplave in neurejene zaledne vode Rožnika.</t>
  </si>
  <si>
    <t>CRE:HUB</t>
  </si>
  <si>
    <t>Loklana akcijska skupina se oblikuje na območju občin Domžale, Komenda, Mengeš, Medvode, Trzin in Vodice. Projekt je namenjen spodbujanju lokalnega razvoja.</t>
  </si>
  <si>
    <t>CLLD</t>
  </si>
  <si>
    <t>Interreg Europe</t>
  </si>
  <si>
    <t>1.4.2016 - 31.3.2019 (1. faza); 1.4.2019 - 31.3.2021 (2. faza)</t>
  </si>
  <si>
    <t>Intereg Europe</t>
  </si>
  <si>
    <t>FORGET HERITAGE</t>
  </si>
  <si>
    <t>1.6.2016 - 31.5.2019</t>
  </si>
  <si>
    <t>5.9.2016 - 31.12.2023</t>
  </si>
  <si>
    <t>1.6.2015 - 31.5.2016</t>
  </si>
  <si>
    <t>SKUPAJ SKUPAJ</t>
  </si>
  <si>
    <t>Program omogoča mladim podjetnikom, da največ 6 mesecev delajo z izkušenim podjetnikom v drugi državi EU ter pri tem pridobijo izkušnje pri upravljanju podjetja ter pomembne poslovne kontakte. Hkrati z vključitvijo v program podjetnik pridobi več informacij o evropskem enotnem trgu, gospodarskem pravu, evropski standardizaciji ter evropski pomoči MSP.</t>
  </si>
  <si>
    <t xml:space="preserve">Erasmus for Young Entrepreneurs </t>
  </si>
  <si>
    <t>Zaključen</t>
  </si>
  <si>
    <t>V izvajanju</t>
  </si>
  <si>
    <t>NEXT - Erasmus for young entrepreneurs</t>
  </si>
  <si>
    <t>H2020 Innosup
Young Innovative</t>
  </si>
  <si>
    <t>1.7.2016-31.12.2016</t>
  </si>
  <si>
    <t>H2020 Innosup
TransUP</t>
  </si>
  <si>
    <t>Priprava priporočil za razvoj programa za promocijo start-upov v Alpe Adira regiji ter priporočilo za razvoj softlanding programa ter peer learning vključenih organizacij</t>
  </si>
  <si>
    <t>1.3.2016-31.3.2017</t>
  </si>
  <si>
    <t>3D Central</t>
  </si>
  <si>
    <t>3D Central aims at connecting “islands of innovation” to a stable network of regions stimulating innovation. It’s focused on smart engineering &amp; rapid prototyping in Central European areas with high cooperation potential</t>
  </si>
  <si>
    <t>1.6.2016-30.11.2018</t>
  </si>
  <si>
    <t>CE</t>
  </si>
  <si>
    <t>Chimera</t>
  </si>
  <si>
    <t>Cultural and creative industries (CCIs) represent highly innovative SMEs. For participating regions CCIs is a strategic sector of development as underlined in their RIS3s, but this potential is hampered by a gap of information on CCI local environment,innovation and market barriers and a lack of tailored support to stimulate innovation, internationalization and cross fertilization. ChIMERA main objective is to improve innovation capacities of CCI public and private actors through strengthened cooperation among companies, research bodies, public authorities and civil society.Thanks to ChIMERA,CCIs key actors will improve their innovation capacities, regions will strengthen innovative CCIs clusters,cooperating in a transnational network, clusters members will benefit of tailored services to meet innovation needs and regions will concretely pursue innovation strategies on CCIs</t>
  </si>
  <si>
    <t>1.11.2016-30.4.2019</t>
  </si>
  <si>
    <t>MED</t>
  </si>
  <si>
    <t>Open Doors</t>
  </si>
  <si>
    <t xml:space="preserve">"open DOORS" is a proposal which actualizes the "transnational innovative clusterization" process realized within the MED capitalization experience. In fact this proposal is built on the heritage left by 5 capitalization projects which, as one result of the  capitalization process, have produced a number of communities, networks and services dealing with creativeness and innovation as drivers for a smart and sustainable growth.
Within the present proposal, a chosen number of scientific and institutional partners promotes the creation of a formal Mediterranean network, based on the existing innovative and creative communities, addressing the new global challenge of the Sharing Economy.
</t>
  </si>
  <si>
    <t>1.11.2016-30.4.2018</t>
  </si>
  <si>
    <t>ACCELERATOR</t>
  </si>
  <si>
    <t xml:space="preserve">ACCELERATOR bo rezultiral v sodobnih in kvalitetnejših programih pospeševalnikov v partnerskih regijah ter v močni mereži ključnih regionalnih akterjev, ki zagotavljajo učinkovito izvajanje programov pospeševalnikov. Partnerji z manj izkušnjami bodo implementirali validiran in preizkušen model, medtem ko bo korist za izkušene partnerje v nadgradnji obstoječih programov. </t>
  </si>
  <si>
    <t>1.1.2017-30.6.2019</t>
  </si>
  <si>
    <t xml:space="preserve">Danube </t>
  </si>
  <si>
    <t xml:space="preserve">JOB TOWN 2 </t>
  </si>
  <si>
    <t>Urbact</t>
  </si>
  <si>
    <t>v izvajanju</t>
  </si>
  <si>
    <t>PERFECT</t>
  </si>
  <si>
    <t xml:space="preserve">Interreg Danube </t>
  </si>
  <si>
    <t>SEED</t>
  </si>
  <si>
    <t>iskanje inovativnih rešitev za zaposlovanje starejših in vzpostavitev evropske nagrade za iniciative na področju t.i. srebrne ekonomije.</t>
  </si>
  <si>
    <t>1.10.2016 - 31.9.2018</t>
  </si>
  <si>
    <t xml:space="preserve">Podpora mestom pri izvajanju celostnih trajnostnih urbanih strategij ali akcijskih načrtov. V okviru projekta bomo oblikovali akcijski načrt in in iskali najboljše prakse za povečanje zaposljivosti mladih v Ljubljani.  </t>
  </si>
  <si>
    <t xml:space="preserve">1. faza projekta se izvaja od novembra 2016 do aprila 2017. </t>
  </si>
  <si>
    <t>Ohranitev kakovosti podzemne vode kot vodnega vira mesta Ljubljana, priprava načrta upravljanja podzemne vode.</t>
  </si>
  <si>
    <t>1.9.2016-31.8.2019</t>
  </si>
  <si>
    <t>1.4.2016 - 30.9.2018 (1. faza); 1.10.2018 - 30.9.2020 (2. faza)</t>
  </si>
  <si>
    <t>V IZVAJANJU</t>
  </si>
  <si>
    <t>ZAKLJUČEN</t>
  </si>
  <si>
    <t>LinkingDanube</t>
  </si>
  <si>
    <t xml:space="preserve">10 partnerjev (AUS, SLO, MADZARSKA, ROMUNIJA, ČEŠKA). Vodilni partner je AustiaTech. Slovenska partnerja sta RRA LUR, MZI. </t>
  </si>
  <si>
    <t>1.1.2017 - 30.6.2019</t>
  </si>
  <si>
    <t xml:space="preserve">Projekt SMART-MR se ukvarja s problematiko in izzivi urejanja prometa v metropolitanskih regijah, ki povzroča zastoje in velike količine toplogrednih plinov, ter s tem nalaga velike izzive oblastem pri zagotavljanju zdravih življenjskih pogojev za prebivalce in podpornega okolja za razvoj gospodarstva. </t>
  </si>
  <si>
    <t>Interreg Alpine Space</t>
  </si>
  <si>
    <t>Socialno-ekonomske in okoljske storitve, ki zagotavljajo zaščito, razvoj in izkoriščanje naravne dediščine v urbanih območjih so po vsej Evropi znani kot "Zelena infrastruktura" in cilj projekta PERFECT je izboljšati izvajanje regionalnih razvojnih politik za varstvo in razvoj naravne dediščine skozi prepoznavo številnih prednosti zelene infrastrukture za organe upravljanja, partnerje in deležnike.</t>
  </si>
  <si>
    <t>Projekt naslavlja potencial novega modela financiranja javnih storitev preko mehanizma obveznic z družbenim učinkom. Projekt v prvi vrsti naslavlja izziv staranja družbe in mladih, ki niso vključeni v izobraževanje oziroma delo. Cilj projekta AlpSib je pospeševanje razvoja modela obveznic, ki vključujejo privatni kapital v izvajanje 'javnih' storitev v alpskem prostoru.</t>
  </si>
  <si>
    <t>Social Inclusion, Education and Urban Policy</t>
  </si>
  <si>
    <t>Erasmus+</t>
  </si>
  <si>
    <t>Sodelovanje za inovacije in izmenjavo primerov dobrih praks - Strateška partnerstva za inovacije s področja visokošolskega izobraževanja</t>
  </si>
  <si>
    <t>1.9.2016 - 1.9.2019</t>
  </si>
  <si>
    <t>1.7.2016-30.6.2019</t>
  </si>
  <si>
    <t>Urban Diversity</t>
  </si>
  <si>
    <t xml:space="preserve">InnoRenew CoE - Center odličnosti za raziskave in inovacije na področju obnovljivih materialov in zdravega bivanjskega okolja (1. faza)                        </t>
  </si>
  <si>
    <t>AlpSib</t>
  </si>
  <si>
    <t>ROBUST</t>
  </si>
  <si>
    <t xml:space="preserve">Robust analizira odnos med ruralnimi in urbanimi območji metropolitanskih regij.  Robust bo indetificiral in okrepil politike, sisteme upravljanja in prakse, ki vsebujejo potencialen doprinos k večji rasti na ravni EU. Posebna pozornost bo namenjena potencialu občinskih in regionalnih vlad, ter predmetnih administracij in ostalim deležnikom, z namenom vzpostavljanja vzajemno koristnega odnosa. </t>
  </si>
  <si>
    <t>RŠS LJUBLJANSKE URBANE REGIJE</t>
  </si>
  <si>
    <t>Projekt omogoča vključitev v sistem kadrovskega štipendiranja delodajalce v regiji z namenom spodbuditi načrtovanje, razvoj in ohranjanje delovnih mest. Usmerjati potencialni kader v izobraževalne programe, ki so prilagojeni potrebam gospodarstva regije. Ohraniti potreben in nadarjen kader v regiji ter zmanjšati vrzeli na trgu dela.</t>
  </si>
  <si>
    <t>1.9.2016 - 31.12.2022</t>
  </si>
  <si>
    <t>ESS SKLAD in MDDSZ (80 %ESS in 20 % slovenska udeležba)</t>
  </si>
  <si>
    <t>European Territorial Cooperation Slovenia Austria 2014-2020</t>
  </si>
  <si>
    <t>TPL</t>
  </si>
  <si>
    <t xml:space="preserve">ENERGETIKA </t>
  </si>
  <si>
    <t>SKUPAJ ENERGETIKA</t>
  </si>
  <si>
    <t>Pametni sistemi toplotne energije - PSTE</t>
  </si>
  <si>
    <t>Pilotni/demonstracijski projekt iz optimizacije, upravljanja in distribucije toplotne energije.</t>
  </si>
  <si>
    <t>Operativni program za izvajanje evropske kohezijske politike v obdobju 2014-2020, S4 "Pametna mesta in skupnosti"</t>
  </si>
  <si>
    <t>CAMARO-D Cooperating  towards Adwanced Management routines for land use impacts on the water regime in the Danube river basin</t>
  </si>
  <si>
    <t>Analiza med rabo prostora (kmetijstvo, gozd, urbanizacija) in vodnimi viri s poudarkom na poplavah in eroziji, ki je posledica napačnega upravljanja s prostorom</t>
  </si>
  <si>
    <t>INTERREG Podonavje</t>
  </si>
  <si>
    <t>MUSE</t>
  </si>
  <si>
    <t>Glavni cilj projekta CRE:HUB je izboljšava 8-ih operativnih  programov v okviru cilja »Naložbe za rast in delovna mesta (TO3)« za podporo in razvoj novih MSP – jev v sektorju Kulturnih in kreativnih  industrij na regionalni in nacionalni ravni.</t>
  </si>
  <si>
    <t xml:space="preserve">Projekt obravnava skupne probleme oživitve zapuščenih stavb kulturne dediščine v srednjeevropskih mestih. Skupni izziv: poiskati inovativne in trajnostne rešitve za izboljšanje skritega potenciala te dediščine z vsebinami s področij KKI in v sodelovanju javno-zasebnega partnerstva. </t>
  </si>
  <si>
    <t>1.6.2017 - 31.5.2020</t>
  </si>
  <si>
    <t xml:space="preserve">Projekt se je zaključil z zaključkom 1. faze, saj je vodilni partner zamudil rok za oddajo vloge za 2. fazo. Zato je bila vloga zavržena. </t>
  </si>
  <si>
    <t>1.5.2017 - 30.4.2020</t>
  </si>
  <si>
    <t>SMART SPACE</t>
  </si>
  <si>
    <t>projektu SMART-SPACE - del programa Interreg Alpine Space izboljšuje inovacijsko sposobnost in konkurenčnost proizvodnega sektorja s pomočjo digitalne transformacije</t>
  </si>
  <si>
    <t>Alpine Space</t>
  </si>
  <si>
    <t>Care4TECH</t>
  </si>
  <si>
    <t>Projekt CARE4TECH na inovativen način povezuje tehnološko usmerjena načela Raziskovalne agende 2020 in cilje z več nivojskim političnim pristopom mednarodnega "quadruple helix" sistema. Cilj projekta je:  Harmonizacija in povezovanje razpoložljivih mehanizmov znanja in sodelovanja Alpskega prostora na področju odločnosti tehnologij za pametno življenje.</t>
  </si>
  <si>
    <t>BifocAlps</t>
  </si>
  <si>
    <t>Digitalna transformacija industrije na 
območju alpskega sveta</t>
  </si>
  <si>
    <t>ScaleUpAlps</t>
  </si>
  <si>
    <t>Glavni cilji projekta SCALE(up)ALPS so spodbuditi rast Scale UP podjetij na območju Alp in ustvariti skupno sodelovalno območje za inovativna rastoča podjetja, hkrati pa želimo s projektom za Scale-UP in Start-UP podjetja ustvariti boljše pogoje za možnosti financiranja, dostop do talentov, izgradnjo vodstvenih kompetenc ter omogočiti lažji dostop do globalnega trga. Projekt bo postavil okvirje za sistematično podporo hitro rastočim podjetjem na območju alpskih držav z vključevanjem oblikovalcev politik, posredniških organizacij, izobraževano-raziskovalnih inštitucij in gospodarstva</t>
  </si>
  <si>
    <t>Zelene prakse v proizvodni industriji</t>
  </si>
  <si>
    <t>Mediteran</t>
  </si>
  <si>
    <t>H2020 Innosup
Scalescrapers</t>
  </si>
  <si>
    <t>Priprava priporočil za razvoj programa za promocijo in razvoj storitev v podporo scale upom ter peer learning vključenih organizacij</t>
  </si>
  <si>
    <t>2.10.2017 - 30.6.2018</t>
  </si>
  <si>
    <t xml:space="preserve">H2020 </t>
  </si>
  <si>
    <t>Projekt Start-up Alpe-Adria, ki ga razvijajo 4 projektni partnerji ter številni podporniki, bo razvijal destinacijo Start-up Alpe-Adria, ki jo sestavljala mreža deležnikov startup ekosistema (startupi, storitvene organizacije, infrastrukturne organizacije, investitorji,...) na lokalnem in čezmejnem nivoju. S projektom bomo izboljšali povezanost med deležniki, omogočili izboljšanje storitev za talente in start-upe ter pripomogli k prepoznavnosti destinacije Start-up Alpe-Adria na globalnem nivoju</t>
  </si>
  <si>
    <t>SI-AT</t>
  </si>
  <si>
    <t>Things+</t>
  </si>
  <si>
    <t>Razvoj storitvev v podporo procesom inoviranja v proizvodnih podjetjih. Razvite podporne storitve ne bodo osredotočene zgolj na podporo tehnološkim inovacijam vezanim na reazvoj končnih izdelkov, pač pa bodo prvenstveno spodbujale procese netehnoloških inovacij – uvajanje novih poslovnih modelov, organizacijske inovacije, marketinške inovacije, inovacije v distribuciji, ki ustvarjajo vrednost za (končnega) uporabnika. Storitve igrajo ključni element v celovitih rešitvah in prispevajo k boljšim poslovnim rezultatom ter večji konkurenčnosti podjetja. Razvite storitve bodo pilotno izvedene v sodelovanju z več kot 100 proizvodnimi podjetji v CE regiji</t>
  </si>
  <si>
    <t>Central Europe</t>
  </si>
  <si>
    <t>DigitalLIFE4CE</t>
  </si>
  <si>
    <t>Projekt digitalLIFE4CE išče nove rešitve na področju integriranih sistemov v digitalnem zdravju.  Vključene regije se srečujejo z razdrobljenostjo zdravstvenega sistema in šibkim sodelovanjem med ključnimi deležniki kar negativno vpliva na učinkovitost samega sistema, ponudnikov zdravstvene oskrbe kot tudi samih koristnikov storitev. Projektni parnterji bodo zato pri iskanju rešitev na predstavljen izziv vključevali tako oblikovalce politik, ponudnike rešitev in tehnologij, strokovno javnost (R&amp;D) kot tudi druge pomembne deležnike regionalnih zdravstvenih ekosistemov</t>
  </si>
  <si>
    <t>Cental Europe</t>
  </si>
  <si>
    <t>Peripheral Access</t>
  </si>
  <si>
    <t>Čezmejno sodelovanje za trajnostno in energetsko učinkovito mobilnost univerz</t>
  </si>
  <si>
    <t>Promocija intermodalnosti in obuditve železniškega prometa v Jadransko - Jonski regiji.</t>
  </si>
  <si>
    <t>Odvajanje in čiščenje odpadne vode na območju vodonosnika Ljubljanskega polja</t>
  </si>
  <si>
    <t>Celotni projekt obsega izgradnjo v treh delih: del 1: Nadgradnja sistema odvajanja komunalne odpadne vode v občinah Medvode in Vodice ter izgradnja povezovalnega kanala C0 v Mestni občini Ljubljana, del 2: Izgradnja III. faze CČN Ljubljana, del 3: Dograditev javne kanalizacije v aglomeracijah nad 2.000 PE v MOL</t>
  </si>
  <si>
    <t>Kohezijski sklad</t>
  </si>
  <si>
    <t>URBAN-E</t>
  </si>
  <si>
    <t xml:space="preserve">V projektu sodeluje 9 partnerjev iz Slovenije, Hrvaške in Slovaške. Vodilni partner je Petrol d.d., Ljubljana. Projekt v Ljubljani vključuje postavitev 47 AC polnilnic za EV (vsaka polnilnica z dvema priključnima mestoma). Vloga MOL v tem segmentu je zagotovitev lokacij za postavitev polnilnic in ob vsaki 2 pripadajoči parkirni mesti. </t>
  </si>
  <si>
    <t>CEF - Transport</t>
  </si>
  <si>
    <t xml:space="preserve">APPLAUSE (Alien PLAnt SpEcies ) - from harmful to useful with citizens' led activities </t>
  </si>
  <si>
    <t>Pobuda Urban Innovative Actions (UIA)</t>
  </si>
  <si>
    <t>ZADNJA DOPOLNITEV</t>
  </si>
  <si>
    <t>Energetska prenova Vrtca Pod gradom Enota Prule, Vrtca Mojca Enota Tinkara, Vrtca Vodmat Korytkova 24 in 26 ter Vrtca Mladi rod Enota Čira Čara</t>
  </si>
  <si>
    <t xml:space="preserve">Javni razpis JOB_2017, Ministrstva za infrastrukturo, Langusova 4
1535 Ljubljana; Operacija je sofinancirana v okviru »Operativnega programa Evropske kohezijske politike za obdobje 2014—2020«, prednostne osi 4 »Trajnostna raba in proizvodnja energije ter pametna omrežja«, tematskega cilja 4 »Podpora prehodu na nizkoogljično gospodarstvo v vseh sektorjih«, prednostne naložbe 1 »Spodbujanje energetske učinkovitosti, pametnega ravnanja z energijo in uporabe obnovljivih virov energije v javni infrastrukturi, vključno z javnimi stavbami, in stanovanjskem sektorju«, specifičnega cilja 1 »Povečanje učinkovitosti rabe energije v javnem sektorju«.
</t>
  </si>
  <si>
    <t>Operacija je sofinancirana v okviru »Operativnega programa Evropske kohezijske politike za obdobje 2014—2020«, prednostne osi 4 »Trajnostna raba in proizvodnja energije ter pametna omrežja«, tematskega cilja 4 »Podpora prehodu na nizkoogljično gospodarstvo v vseh sektorjih«, prednostne naložbe 1 »Spodbujanje energetske učinkovitosti, pametnega ravnanja z energijo in uporabe obnovljivih virov energije v javni infrastrukturi, vključno z javnimi stavbami, in stanovanjskem sektorju«, specifičnega cilja 1 »Povečanje učinkovitosti rabe energije v javnem sektorju«.</t>
  </si>
  <si>
    <t>1.1.2017 - 31.12.2019 (1. faza); 1.1.2020 - 31.12.2021 (2. faza)</t>
  </si>
  <si>
    <t>1.11.2016 - 30.4.2019</t>
  </si>
  <si>
    <t xml:space="preserve">InnoRenew CoE (2. faza)                     </t>
  </si>
  <si>
    <t xml:space="preserve">
Temeljna ideja projekta je razvoj novega Centra odličnosti InnoRenew CoE, čigar delovanje bo posvečeno predvsem izvajanju vrhunskih znanstvenih raziskav na področju uporabe obnovljivih materialov. 
</t>
  </si>
  <si>
    <t>Projekt izhaja iz teze, da migracije in priseljevanje v sodobna mesta predstavljajo priložnost v družbenem ter ekonomskem smislu. V družbenem smislu govorimo predvsem o boljši socialni vključenosti migrantov v družbo ter posledičnem doprinosu k raznolikosti mest. V ekonomskem smislu se nanašamo na tezo, da migranti v novem okolju pogosto ustvarjajo nova podjetja in krepijo gospodarstvo.</t>
  </si>
  <si>
    <t>Nadnacionalno sodelovanje za izboljšavo sistema javnega prometa v obrobnih regijah.</t>
  </si>
  <si>
    <t>Inter connect</t>
  </si>
  <si>
    <t>Interreg Adrion</t>
  </si>
  <si>
    <t>PoLJUBA</t>
  </si>
  <si>
    <t>Predmet projekta je obnovitev in ohranjanje mokrotnih habitatov na območju Ljubljanskega Barja na površini 133 ha.</t>
  </si>
  <si>
    <t>1.1.2018 - 31.12.2021</t>
  </si>
  <si>
    <t>STATUS</t>
  </si>
  <si>
    <t>Gym VII
ERASMUS - Evropski program izmenjave podjetnikov</t>
  </si>
  <si>
    <t>1.2.2015-31.1.2017</t>
  </si>
  <si>
    <t>Priprava priporočila za razvoj programov za promocijo podjetništva med mladimi (do 30let) ter peer learning vključenih organizacij</t>
  </si>
  <si>
    <t>TRAIN</t>
  </si>
  <si>
    <t xml:space="preserve">Projekt se sooča s skupnim izzivom strategije Evropa 2020 za pametno rast, OP Slovenija-Italija in strategij pametne specializacije treh programskih območij, to je povečanje sinergije med raziskovalnimi institucijami in podjetji za spodbujanje inovacij s prenosom tehnologije med ključnimi akterji. V okviru projekta TRAIN so predvidene meddisciplinarne raziskave z uporabo novih tehnologij v sklopu partnerstva, ki ga sestavljajo: 2 vrhunski raziskovalni instituciji, 1 izobraževalna ustanova, 1 MSP s področja biomedicine in 2 podjetniška grozda s področja biotehnologije.
</t>
  </si>
  <si>
    <t>1.9.2017-29.2.2020</t>
  </si>
  <si>
    <t>Interreg V-A Slovenia-Italia</t>
  </si>
  <si>
    <t>FISH-AGRO TECH</t>
  </si>
  <si>
    <t xml:space="preserve">Projekt je pomemben za razvoj nadaljnjih povezav TP LJ v čezmejni regiji, saj se bodo skozi projekt razvile močnejše povezave med deležniki v regiji in razvila dodatna znanja, prispevalo k implementaciji S3 strategij na nacionalni ravni skozi povezovanje kmetijsko -živilske in ribiške industrije v verige vrednosti, ter izboljšanje učikovitosti le te preko povezav z MSP, ki niso nujno neposredno vključena v ta sektor. Skozi pilotne aktivnosti bomo širili pridobljeno znanje o razvoju podpornih storitev obenem pa spodbujali dialog med ključnimi deležniki za razvoj čezmejne mreže. Pridobljene izkušnje bodo pomagale pri nadaljnjem razvoju naših prioritetnih sektorjev- zdraje, pametna mesta in zelene enrgije, predvsem z vidika vključevanja prehrambenega in kmetijskega sektorja v verige vrednosti in cirkularno ekonomijo. </t>
  </si>
  <si>
    <t>1.7.2017-31.12.2019</t>
  </si>
  <si>
    <t>OIS AIR</t>
  </si>
  <si>
    <t>Projekt si prizadeva za vzpostavitev in razvoj odprtega inovacijskega sistema v Jadransko-ionski regiji. Regija OIS-AIR je konkurenčna in atraktivna tako na regionalni kot tudi na transnacionalni ravni, namen projekta pa je kosolidirati in okrepiti razvoj industrijakih in podjetniških dejavnosti ter vključevati vse ustrezne in zainteresirane deležnike iz različnih sektorjev-tako razvojnih kot tudi javnih.</t>
  </si>
  <si>
    <t>ERDF-Interreg Adrion</t>
  </si>
  <si>
    <t>NEORION</t>
  </si>
  <si>
    <t>OPTIMUM</t>
  </si>
  <si>
    <t>Uradni naziv: Multi-source Big Data Fusion Driven Proactivity forIntelligent Mobility. V osnovi gre za postavitev platforme in aplikacije za pametne telefone za  načrtovanja poti v povezavi različnih prevoznih sredstev, potreb, žellja in navad uporabnika z upoštevanjem spremenljivk kot so promet sam, vreme in preference posameznika (klasifikacija njegovih navad in potreb). LPP v projektu sodeluje v pilotnem delu projekta. Testiranje aplikacije že poteka z izbrano skupino poizkusnih uporabnikov.</t>
  </si>
  <si>
    <t>H 2020</t>
  </si>
  <si>
    <t>LPP</t>
  </si>
  <si>
    <t>SKUPAJ LPP</t>
  </si>
  <si>
    <t xml:space="preserve">Partnerstvo NEORION sestavljajo predstavniki podjetij, raziskav in ključnih deležnikov politik, ki pokrivajo vloge modela trojnega heliksa in predstavlja nov koncept, ki vodi k dinamičnim inovacijskim sistemom. NEORION združuje Grčijo, Italijo, Hrvaško in Slovenijo - ključne države v ladjedelništvu in pomorskem sektorju
</t>
  </si>
  <si>
    <t>* REALIZACIJA - dejanski priliv EU sredstev na račun</t>
  </si>
  <si>
    <t>Projekt ustvarja mednarodno mrežo poletnih akademij, ki študentom ponuja poslovna, oblikovalska ter informacijsko-programerska znanja za razvoj novih poslovnih idej. Izvedba poletnih akademij temelji na partnerstvu različnih fakultet in drugih podpornih okolij, v Sloveniji: Fakultete za računalništvo in informatiko in Regionalne razvojne agencije Ljubljanske urbane regije, ki sta tudi partnerja projekta.</t>
  </si>
  <si>
    <t>1.1.2015 - 30.4.2017</t>
  </si>
  <si>
    <t>ODOBRENO</t>
  </si>
  <si>
    <t>SKUPAJ</t>
  </si>
  <si>
    <t>EU</t>
  </si>
  <si>
    <t>DRŽAVA</t>
  </si>
  <si>
    <t>VREDNOST PROJEKTA za nosilca projekta (V EUR)</t>
  </si>
  <si>
    <t>VREDNOST EU SREDSTEV ZA nosilca projekta (V EUR)</t>
  </si>
  <si>
    <t>VREDNOST LASTNIH SREDSTEV za nosilca projekta (V EUR)</t>
  </si>
  <si>
    <t>OSTALO</t>
  </si>
  <si>
    <t>DRUGI VIRI FINANCIRANJA za nosilca projekta (v EUR)</t>
  </si>
  <si>
    <t>SOFINANCIRANJE RS (DRŽAVNO FINANCIRANJE) za nosilca projekta (V EUR)</t>
  </si>
  <si>
    <t>NOSILEC PROJEKTA (MOL, JH, TPL, JSS, RRA LUR…)</t>
  </si>
  <si>
    <t xml:space="preserve">Projekt ureditve Galerije Cukrarna </t>
  </si>
  <si>
    <t>Mestna občina Ljubljana želi obnoviti objekt Cukrarna z okolico in v objektu urediti Galerijo Cukrarna. Projekt tako predstavlja edinstveno priložnost za revitalizacijo območja in predrugačenje pogleda na del mesta, ki je zaradi neustrezne uporabe nekdanjih industrijskih objektov postal degradiran. S projektom želi občina vzpostaviti novo mestno kvaliteto, umeščeno ob mestno obvodno promenado na ključni poziciji – na zaključek novega, proti vzhodu razširjenega mestnega središča. Kot nov, sodoben galerijski prostor bo Galerija Cukrarna omogočila prepoznavnost umetniškega potenciala mesta tudi v mednarodnem prostoru, z možnostjo povezovanja s sorodnimi ustanovami v mestu in v mednarodnem prostoru.</t>
  </si>
  <si>
    <t xml:space="preserve">jan 2014 (izdelava DIIP), junij 2017 (zečetek priprave vloge za sofinacniranje iz CTN) - predviden zaključek projekta februar 2021 </t>
  </si>
  <si>
    <t>ESRR, mehanizem celostnih teritorialnih naložb</t>
  </si>
  <si>
    <t>zaključeni projekti</t>
  </si>
  <si>
    <t>URBforDAN (Management and Utilization of Urban Forests as Nature Heritage in Danube Cities)</t>
  </si>
  <si>
    <t>Projekt želi vzpostaviti izboljšano upravljanje in uporaba urbanih gozdov kot naravne dediščine v podonavskih mestih. V partnerstvu sodeluje 12 projektnih partnerjev, in sicer 7 evropskih mest (Dunaj, Budimpešt, Zagreb, Beograd, Cluj-Napoca, Ivano-Frankivsk in Ljubljana kot vodilo mesto) ter 5 organizacij, ki se ukvarjajo z upravljanjem mestnih gozdov.</t>
  </si>
  <si>
    <t>REALIZACIJA*</t>
  </si>
  <si>
    <t xml:space="preserve">PERICLES- preventing vehicle ramming attacks (preprečevanje napadov z vozili) </t>
  </si>
  <si>
    <t>V projektu sodeluje Mestna občina Ljubljana pri pilotnem testiranju rešitev pri načrtovanju javnega prostora in umeščanja objektov v prostor ter v drugih ukrepih zaščite javnega prostora, ki bodo razviti oziroma oblikovani v projektu. Poleg Mestne občine Ljubljana v projektu sodelujejo še partnerji iz Slovenije, Belgije in Romunije.</t>
  </si>
  <si>
    <t>Horizon 2020</t>
  </si>
  <si>
    <t>UMN (UnionMigrantNet and Cities Together for Integration)</t>
  </si>
  <si>
    <t>Informiranje, svetovanje in izobraževanje državljanov tretjih držav pri vključevanju v družbo s poudarkom vključevanja na trg dela in krepitev ter širitev mreže UMN</t>
  </si>
  <si>
    <t>AMIF</t>
  </si>
  <si>
    <t>1.1.2017-31.12.2018</t>
  </si>
  <si>
    <t>boDEREC-CEBoard for Detection and Assessment of Pharmaceutical Drug Residues in Drinking water -  Capacity Building for water Management in CE</t>
  </si>
  <si>
    <t>ugotavljanje prisotnodti novodobnih onesnaževal v vodnem okolju in raziskovanje inovativnih pristopov za izvajanje monitoringa</t>
  </si>
  <si>
    <t>1.4.2019 - 31.3.2022</t>
  </si>
  <si>
    <t>VOKA - SNAGA</t>
  </si>
  <si>
    <t>BeePathNet (Building and Connecting Urban Bee-aware Cities in Europe)</t>
  </si>
  <si>
    <t>Projekt temelji na gradnji in povezovanju evropskih mest, ki se zavedajo pomembnosti urbanega čebelarstva. Poleg Ljubljane, ki projekt vodi, so v projekt vključena še mesta Cesena iz Italije, Bydgoszcz iz Poljske, Budimpešta iz Madžarske, Amarante iz Portugalske in Nea Propontida iz Grčije.</t>
  </si>
  <si>
    <t xml:space="preserve">1.2.2015 -31.8.2018  </t>
  </si>
  <si>
    <t>zaključen</t>
  </si>
  <si>
    <t>SIQUAKE2020</t>
  </si>
  <si>
    <t xml:space="preserve">MOL je v letu 2018 uspešno sodelovala na razpisu Mehanizma EU za civilno zaščito–izvedba vaj (UCPM-2018-EX-AG). Za prijavo na razpis se je oblikoval konzorcij, ki ga sestavljajo: Uprava RS za zaščito in reševanje (prijavitelj in nosilec izvedbe), Mestna občina Ljubljana, Ministrstvo za notranje zadeve Nemčije, Uprava za civilno zaščito Italije in Državna uprava za zaštito i spašavanje, Hrvaška. </t>
  </si>
  <si>
    <t>Mehanizem EU za civilno zaščito–izvedba vaj (UCPM-2018-EX-AG)</t>
  </si>
  <si>
    <t>Connected Cities of Learning</t>
  </si>
  <si>
    <t>Projekt je bil prijavljen in odobren preko programa Erasmus+ Mladi v akciji, in sicer kot strateško partnerstvo za prenos dobre prakse.</t>
  </si>
  <si>
    <t>Eraamus+</t>
  </si>
  <si>
    <t>1.2.1017-31.1.2019</t>
  </si>
  <si>
    <t xml:space="preserve"> 1.11.2016-31.3.2020</t>
  </si>
  <si>
    <t>Greenomed</t>
  </si>
  <si>
    <t>StartupAA</t>
  </si>
  <si>
    <t xml:space="preserve">1.551.182,37 
</t>
  </si>
  <si>
    <t>1.1.2018 – 30.6.2020</t>
  </si>
  <si>
    <t>ITTA</t>
  </si>
  <si>
    <t>Program poklicnega usposabljanja Strateška partnerstva za razvoj inovacij v poklicnem izobraževalnem projektu Trans 'International Technology Transfer Academy', ki ga je pripravil TUBITAK Marmara Teknopark, je bil sprejet kot številka ena v okviru koordinacije podjetja TUBITAK Marmara Technopark.</t>
  </si>
  <si>
    <t>1.9.2017-31.8.2020</t>
  </si>
  <si>
    <t>Erasmus +</t>
  </si>
  <si>
    <t>NANO-REGION</t>
  </si>
  <si>
    <t>Cilj projekta Nano-regija je povezati obstoječe znanje s področja nanotehnologij in njegova uporaba za zadovoljevanje potreb proizvodnega sektorja.</t>
  </si>
  <si>
    <t>DEAS</t>
  </si>
  <si>
    <t>Izkoriščanje priložnosti, ki jih nudijo odprti podatki za razvgoj novih storitev za meščane in obiskovalce v Alpskem prostoru. V projektu nastopa 12, partnerjev, med temi MOL in TPLJ.</t>
  </si>
  <si>
    <t>DIVA</t>
  </si>
  <si>
    <t>Namen mednarodnega projekta DIVA je vzpostavitev inovacijskega okolja s povezavo kreativnega sektorja in gospodarstva, ki bodo na področju digitalne transformacije ustvarjale pametne tehnologije za skupnosti in tako uspešno nastopale na globalnem trgu. Projekt DIVA vzpostavlja čezmejne ekosistemske povezave med obstoječimi in novimi trans disciplinarnimi inovacijskimi platformami v okviru katerih bo potekalo soustvarjanje gospodarstva, umetnosti (art thinking), oblikovanja (design thinking) in različnih družbenih iniciativ (participatory design). Z analiziranjem, mapiranjem, modeliranjem, izobraževanjem in pilotiranjem se bo omogočilo delovanje inovacijskega, produkcijskega in uporabniškega ekosistema v katerem bodo verižne strukture spenjale inovatorje z gospodarstvom tako, da je pretok od ideje do preverjene rešitve čim hitrejši in dolgoročno vzdržen ter uporabnikom prijazen.</t>
  </si>
  <si>
    <t>Interreg Slovenija- Italia</t>
  </si>
  <si>
    <t>SACHE</t>
  </si>
  <si>
    <t>Projekt SACHE je namenjen razvoju in izvajanju integriranih lokalnih strategij, ki jih podjetja iz kreativnega sektorja iščejo na območjih kulturne dediščine in okoli njih. Projekt se osredotoča na širitev in krepitev vloge mest, simbolov in vrednot kulturne dediščine s pospeševanjem le-teh za lokalno rast podjetij iz kreativnih industrij.</t>
  </si>
  <si>
    <t>Interreg Central Europe</t>
  </si>
  <si>
    <t>CE-CONNECTOR</t>
  </si>
  <si>
    <t>Trg poslovnih angelov, trg vlaganja v zagonska podjetja je problematičen na območju srednje evrope, saj kapitala ni dovolj, ta med seboj ni povezan, prav tako pa sodelovanje med državnimi inštitucijami in vlagatelji ni na zavidljivi ravni. Projekt Ce-connector pregleduje instrumente in primere dobrih praks, ter jih umešča v celoten ekosistem, ter išče rešitve in predlaga nove instrumente.</t>
  </si>
  <si>
    <t>Coop4Healthcare</t>
  </si>
  <si>
    <t>Zahteve za zdravstveni sistem zaradi kompleksnosti v precejšnji meri temeljijo na znanju. Tega ni mogoče reševati samostojno, niti ne na regionalni ravni, temveč s ciljno in akcijsko usmerjenim sodelovanjem. Skupni glavni cilj projekta COOP4HEALTHCARE je izboljšanje ponudbe storitev na področju zdravstva na podlagi konsekventnega čezmejnega sodelovanja relevantnih akterjev s programskega območja in sodelovanja s strateškimi evropskimi partnerji. S tem bodo aktivirani in izvedeni direktni in dolgoročno naravnani pilotni projekti z visoko stopnjo učinkovanja (digitalizacija, odličnost znanja, modeli sodelovanja). Tako se bo projekt usmerjeno soočil tudi z izzivi, kako izboljšati sodelovanje na področju zdravstva in kako vsem skupinam prebivalstva zagotoviti uravnoteženo, visoko kakovostno oskrbo, ki bo pravočasna in ne bo odvisna od lokacije. Do načrtovanih sprememb bo prišlo predvsem s pomočjo integriranih zdravstvenih rešitev, ki jih bodo ustvarili zlasti glavni neposredni učinki: (1) delovna osnova: znanje in učenje; (2) pilotni projekti z značajem odličnosti; (3) akcijsko usmerjen načrt za obdobje 2020–2026; (4) možganski trust HEALTHCARE. Projekt COOP4HEALTHCARE pospešuje</t>
  </si>
  <si>
    <t>1.4.2018-31.03.2020</t>
  </si>
  <si>
    <t>ARTE</t>
  </si>
  <si>
    <t>Skupni izziv projekta ARTE je razviti programsko obmo je v referen no to ko evropskega ekosistema za inovativne terapije in regenerativno medicino (prednostna naloga Evropske komisije, globalni trg 20 milijard EUR in stopnja rasti CAGR 36 %), da bo to obmo je privla no in inovativno za naložbe v Smart Health, ki je eden od klju nih sektorjev S3. Splošni cilj je okrepiti konkuren nost obmo ja z razvojem ezmejnega sodelovanja med italijanskimi in slovenskimi subjekti: raziskovalnimi središ i, bolnišnicami, MSP, tehnološkimi parki in zasebnimi vlagatelji, ki med sabo še niso povezani in še ne sodelujejo. Predvidena sprememba je za etek sodelovanja, izmenjava znanja in izkušenj ter prenos tehnologije za razvoj inovativnih zdravil, med katerimi je pilotni projekt celi ne terapije za osteoartrozo (bolezen, ki povzro a invalidnost in prizadene ve kot 10 % odrasle populacije na programskem obmo ju in 50 % starejših od 60 let). Glavni skupno razviti rezultati so sodelovanje 3 raziskovalnih središ /bolnišnic, 2 partnerskih podjetij in 2 mrež biomedicinskih podjetij z ve kot 70 MSP, razvoj 5 inovativnih proizvodov/storitev: sistemi prikazovanja in lo evanja celic, SW za spremljanje razmnoževanja celic, fluidi ni in mikrofluidi ni sistemi, izobraževalni moduli FAD, namenjeni biomedicinskemu trgu, zdravnikom in pacientom. ezmejni pristop je  otreben, da zagotovi dopolnilnost subjektov v biomedicinskem sektorju, ki izstopajo zaradi svojih kompetenc na programskem obmo ju. Projekt je zelo inovativen, ker uvaja nove metodologije v personalizirano in regenerativno medicino (uporaba mati nih celic za regeneracijo tkiv, ki nadomeš a kirurški poseg), ima ogromen tržni potencial in bo z inovativnimi, u inkovitimi in varnimi terapijami izboljšal kakovost življenja pacientov.</t>
  </si>
  <si>
    <t>1.10.2017-30.9.2020</t>
  </si>
  <si>
    <t>NEXT II - Erasmus for young entrepreneurs</t>
  </si>
  <si>
    <t>2019-2022</t>
  </si>
  <si>
    <t>ODEON</t>
  </si>
  <si>
    <t>Projekt ODEON išče odgovore kako upravljati z javnimi podatki in to tako, da krepi razmerja med državno digitalno agendo in e-upravo ter plarformami za odprte podatke (ang. Open Data) in si tako prizadeva za dostopnost javnih podatkov za spodbujanje inovativnosti v programskem območju Interreg Mediterranean.</t>
  </si>
  <si>
    <t>Intereg Mediteran</t>
  </si>
  <si>
    <t>CIRCULAR4.0</t>
  </si>
  <si>
    <t xml:space="preserve"> Razvoj različnih orodij za  pospešitev implementacije krožnega gospodarstva v MSP preko spodbujanja uvajanja in uporabe digitalnih tehnologij, ki omogočajo hitrejši  prehod MSP v krožno gospodarstvo. TPLJ je vodilni partner projekta.</t>
  </si>
  <si>
    <t>ACSELL</t>
  </si>
  <si>
    <t>Mala in srednja podjetja so gonilo in nepogrešljiv člen ekosistemov. Predvsem razvojno usmerjena mala in srednja podjetja pomembno vplivajo na procese, ki jih ekosistemi omogočajo - medsektorsko sodelovanje, učenje, ustvarjanje in eksperimentiranje. Dostop do pametnih in integriranih podpornih instrumentov regionalnih politik skozi celoten proces inovacij, živahen ekosistem (vrednostna veriga) in ustrezne kompetence bodo utirali pot do povpraševanja in s tem učinkovite, učinkovite in trajnostne rešitve.</t>
  </si>
  <si>
    <t>8/2019-7/2023</t>
  </si>
  <si>
    <t>1.11.2016-31.10.2019</t>
  </si>
  <si>
    <t xml:space="preserve">1.11.2016-31.10.2018 </t>
  </si>
  <si>
    <t>1.12.2016-31.07.2019</t>
  </si>
  <si>
    <t>1.5.2017 - 31.10.2019</t>
  </si>
  <si>
    <t>1.12. 2017-31.05.2020</t>
  </si>
  <si>
    <t>1.4.2017-31.3.2020</t>
  </si>
  <si>
    <t>1.6.2017-31.5.2020</t>
  </si>
  <si>
    <t>1. faza zaključena, 2. faza v izvajanju</t>
  </si>
  <si>
    <t>1.1.2018 - 1.6.2020</t>
  </si>
  <si>
    <t>SECAP</t>
  </si>
  <si>
    <t>LinkingAlps</t>
  </si>
  <si>
    <t>FORTIS</t>
  </si>
  <si>
    <t>SYMBI pilotni projekt</t>
  </si>
  <si>
    <t>STAR cities</t>
  </si>
  <si>
    <t>SUSTOURISMO</t>
  </si>
  <si>
    <t>ForHeritage</t>
  </si>
  <si>
    <t>Program sodelovanja Interreg V-A Italija - Slovenija</t>
  </si>
  <si>
    <t>1.10.2019 - 30.6.2022</t>
  </si>
  <si>
    <t>INTERREG Alpine Space</t>
  </si>
  <si>
    <t>INTERREG ITA-SLO</t>
  </si>
  <si>
    <t>1.7.2019 - 30.9.2020</t>
  </si>
  <si>
    <t>INTERREG Europe</t>
  </si>
  <si>
    <t>1.6.2018 - 31.5.2023</t>
  </si>
  <si>
    <t>INTERREG EUROPE</t>
  </si>
  <si>
    <t xml:space="preserve">Interreg Central Europe </t>
  </si>
  <si>
    <t>SKUPAJ SNAGA- VOKA</t>
  </si>
  <si>
    <t>Integriran pristop oskrbe starejših ljudi na domu (CrossCare)</t>
  </si>
  <si>
    <t xml:space="preserve">Projekt temelji na sodelovanju med Slovenijo in Hrvaško in sicer želi vzpostaviti novo čezmejno strukturo sodelovanja za zagotavljanje integriranega pristopa oskrbe na domu. </t>
  </si>
  <si>
    <t>INTERREG Slovenija - Hrvaška</t>
  </si>
  <si>
    <t>1.9.2018-31.08.2020</t>
  </si>
  <si>
    <t>1.10.2017 - 30.9.2020</t>
  </si>
  <si>
    <t xml:space="preserve">Čezmejno sodelovanje za zmanjševanje občutljivosti na vplive podnebnih sprememb ter povečevanje energetske učinkovitosti. Podpora energetskim in klimatskim politikam.  </t>
  </si>
  <si>
    <t xml:space="preserve">Kulturne in kreativne industrije (KKI) so pomemben dejavnik gospodarske rasti ter hkrati predstavljajo dragocen vir ustvarjalnosti in inovativnosti. </t>
  </si>
  <si>
    <t>Inovativna orodja ter strategije za povezovanje storitev mobilnosti za dekarbonizacijo alpskega prostora.Projekt LinkingAlps želi spodbuditi premik od mobilnosti motoriziranega posameznika k mobilnosti, ki bo trajnostna in z nizkimi emisijami.</t>
  </si>
  <si>
    <t>Krepitev institucionalnega sodelovanja na čezmejnem območju z inovativnimi rešitvami na področju javnega in osebnega motoriziranega prevoza</t>
  </si>
  <si>
    <t>Podjetja v luči prehoda v krožno gospodarstvo iščejo rešitve za optimizacijo svojih poslovnih in procesnih modelov. Industrijska simbioza, ki je eden od omogočevalcev tega prehoda, temelji na iskanju možnosti izmenjave surovin in (so)uporabe storitev, infrastrukture in logistike. Na ta način krepijo podjetja svojo konkurenčnost, posledično pa se izboljšuje prostorsko načrtovanje, ki zagotavlja skladnejši regionalni razvoj. Dolgoročno to prinaša koristi lokalnemu okolju in širši družbi.</t>
  </si>
  <si>
    <t>Many European territories have developed strong relations with rivers, that take on an economic and social role in their history. In the heart of European cities or in suburban areas, riversides offer exceptional natural, cultural and industrial heritage, both tangible and intangible. They give the opportunity to combine traditional tourism visits such as monuments and museums, with more natural and original places. That is why riverside development is a real opportunity for European cities to create innovative solutions for sustainable tourism development.</t>
  </si>
  <si>
    <t xml:space="preserve">ForHeritage spodbuja odličnost za celostno upravljanje kulturne dediščine v Srednji Evropi z izkoriščanjem obstoječega znanja iz predhodnih projektov, povezanih z integriranimi pristopi (Forget Heritage, Restaura, IFISE in CLIC). </t>
  </si>
  <si>
    <t xml:space="preserve">Projekt naslavlja nerešena vprašanja glede ravnanja z invazivnimi tujerodnimi rastlinami v smislu zero-waste pristopa in krožnega gospodarstva. Poleg MOL v projektu sodelujejo še: JP VOKA SNAGA, Univerza v Ljubljani (Biotehnična fakulteta - oddelki za biologijo, agronomijo, lesarstvo in gozdarstvo; Fakulteta za kemijo in kemijsko tehnologijo; Naravoslovnotehniška fakulteta – Oddelek za tekstilstvo, grafiko in oblikovanje), Institut Jožef Stefan, Kemijski inštitut, Inštitut za celulozo in papir, Tisa d. o. o., GDi GISDATA d. o. o., društvo Trajna, Zavod tipoRenesansa  in Center odličnosti Vesolje, znanost in tehnologije. </t>
  </si>
  <si>
    <t>Model "Citizen ESCO" je integrirana storitev prenove domov, zasnovana na konceptu »vse na enem mestu« (One-Stop-Shop) in ponuja privlačen poslovni model za meščane in predlog lastnikov stanovanj za celovito energetsko prenovo svojih domov v sodelovanju z občino in njenimi omrežji.</t>
  </si>
  <si>
    <t>1.9.2020-1.9.2023</t>
  </si>
  <si>
    <t>1.7.2016 - 30.9.2019</t>
  </si>
  <si>
    <t>JSS MOL</t>
  </si>
  <si>
    <t>SKUPAJ JSS MOL</t>
  </si>
  <si>
    <t>ENERGETSKA PRENOVA VEČSTANOVANJSKIH STAVB V 100 % JAVNI LASTI</t>
  </si>
  <si>
    <t xml:space="preserve">Energetska sanacija večstanovanjskih stavb nana naslovih Hladilniška pot 34 Knobleharjeva 24, Cesta dolomitskega odreda 17, Gerbičeva 47 in Topniška 58, Ljubljana: izvedba toplotne izolacije ovoja stavbe, toplotne izolacije podstrešja, zamenjavo stavbnega pohištva, vgradnja prezračevanja, prenova ogrevalnega sistema. </t>
  </si>
  <si>
    <t>1.9.2015-31.5.2024</t>
  </si>
  <si>
    <t>CTN; PN 4.1</t>
  </si>
  <si>
    <t>Vloga MOL bo sodelovanje s tehnološkimi partnerji pri načrtovanju postavitev in validiranju vrednosti, ki jih bomo pridobivali z različnimi zajemalnimi napravami oziroma senzorji, ki jih bomo nabavili (sredstva zato so predvidena v sklopu projektu) za potrebe projekta ter objavljali na platformah odprtih podatkov.</t>
  </si>
  <si>
    <t xml:space="preserve">DEAS  -Data Economy Alps Strategy to stimulate participation competitiveness and new business in Alpine Space«. </t>
  </si>
  <si>
    <t>17.9.2019 - 30.6.2022</t>
  </si>
  <si>
    <t>INTEREG</t>
  </si>
  <si>
    <t xml:space="preserve">SMART-MR </t>
  </si>
  <si>
    <t xml:space="preserve">DDV </t>
  </si>
  <si>
    <t>1.9.2019 - 31. 8.2022</t>
  </si>
  <si>
    <t>1.1.2019-31.12.2021</t>
  </si>
  <si>
    <t>TELCODOC</t>
  </si>
  <si>
    <t>V časo COVID pandemije je telemedicija vse bolj prepoznana kot nepogrešljiv in  ujen del medicine, diagnostike in zdravljenja. Vs e to pa prinaša nove izzive, nejasnosti in potrebo po nevih znanjih in spretnostih. V okviru projekta TelcoDoc se z organizacijo webinarjev  odzivamo na dejanske potrebe zdravnikov in izvajalcev zdravstvene nege, da bi pridobili nova znanja, jih opremili z ustreznimi informacijami in znanjem, da bi jim pomagali zagotoviti boljšo oskrbo bolnikov v trenutni krizi COVID-19 in pozneje</t>
  </si>
  <si>
    <t>8/2020-12/2020</t>
  </si>
  <si>
    <t xml:space="preserve">Central European Initiative </t>
  </si>
  <si>
    <t>PROTOCOLS</t>
  </si>
  <si>
    <t>Glavni cilj projekta PROTOCOLS je transformirati poklicno izobraževanje in usposabljanje na področju restorativne nevrologije s pomočjo pametnih naprav (t.i. wearables). Izobraževanje na področju uporabe pametnih naprav je namenjeno zdravstvenemu osebju in fizioterapevtom. Projekt je tako zasnoval nov način učenja na področju inovacij in digitalnih zdravstvenih aplikacij, ki postajajo vedno bolj pomembne in nudijo višji nivo obravnave posameznikov</t>
  </si>
  <si>
    <t>11/2020-05/2023</t>
  </si>
  <si>
    <t>BLUE AIR</t>
  </si>
  <si>
    <t>Cilj BLUEAIR je povečati institucionalne zmogljivosti ozemelj ADRION pri opredelitvi skupne Politika S3 glede BG in zagotavlja uskladitev pobude s strategijo EUSAIR. Sprejetje usklajenega pristopa bo izboljšalo upravne zmogljivosti, inovativnost in gospodarski razvoj na sodelujočih ozemljih, pa tudi na celotnem območju ADRION, ki podpira zaostale regije in olajša njihov prehod na na znanju temelječe inovacijske politike.</t>
  </si>
  <si>
    <t>12/2020-5/2023</t>
  </si>
  <si>
    <t>BLUE BIO MED je strateški projekt, financiran v okviru četrte osi programa Interreg MED Governance (PANORAMED), ki se osredotoča na modro biogospodarstvo. Projekt spodbuja približevanje sredozemskega modrega biogospodarstva ciljem trajnostnega razvoja. Podpira boljše upravljanje inovacijskih politik in povezovanje transnacionalnih okvirov upravljanja na območju Sredozemlja (npr. Sredozemska unija, UNEP-MAP, EUSAIR, WestMed, Bluemed ​​Initiative itd.) z regionalnimi/nacionalnimi politikami ob upoštevanju ciljev Agende za trajnostni razvoj do leta 2030. Raziskovalne in inovacijske strategije za pametno specializacijo (RIS3) predstavljajo osnovo za razumevanje in usmerjanje inovacijskih trendov in prednostnih nalog v sredozemskih regijah ter za nadgradnjo nadnacionalnega sodelovanja s cilji kohezijske politike.</t>
  </si>
  <si>
    <t>9/2020-6/2022</t>
  </si>
  <si>
    <t>Imterreg Mediteran</t>
  </si>
  <si>
    <t>1. faza 4.4.2018 - 4.10.2018
2. faza 4. 12. 2018
- 4. 6. 2021</t>
  </si>
  <si>
    <t>1.11.2017-31.12.2020</t>
  </si>
  <si>
    <t>ZA STANOVANJSKE ZADRUGE "Active Citizens Fund"</t>
  </si>
  <si>
    <t>S projektom ZA ZADRUGE se prispeva k razvoju stanovanjskih zadrug in s tem k dostopni, trajnostni, varni in skupnostno načrtovani stanovanjski preskrbi. Namen projekta je razvijati model stanovanjske zadruge za Slovenijo, skrb za ozaveščanje, delovati v smeri sprejetja ukrepov, ki bodo spodbudili ustanavljanje najemnih stanovanjskih zadrug. JSS MOL nastopa kot partner in je upravičen do 4.896,00 EUR bruto za stroške dela.</t>
  </si>
  <si>
    <t>ACIF</t>
  </si>
  <si>
    <t>MREŽA P IN R NA OBMOČJU MOL (P IN R STANEŽIČE)</t>
  </si>
  <si>
    <t>Predmet projekta je ureditev P+R Stanežiče ob Celovški cesti v opuščeni gramozni jami ob golf igrišču v Stanežičah. Postajališče bo namenjeno predvsem ciljni skupini dnevnih migrantov (delo in šolanje), ki dostopajo v mesto s severa (Medvode, Seljška in Poljanska dolina, Škofja Loka, Gorenjska …) po eni izmed najbolj prometnih cest v državi (Celovška cesta). Kot ciljno območje potovanja je identificirano ožje mestno središče. Sistem P+R se izvede v platoju, s skupaj 387 parkirnimi mesti za osebna vozila.</t>
  </si>
  <si>
    <t>1.1.2017 - 31.12.2020</t>
  </si>
  <si>
    <t>1.6.2018 - 30.09.2021</t>
  </si>
  <si>
    <t>Prenova Trubarjeve ceste s priključnimi ulicami</t>
  </si>
  <si>
    <t>Zaloška cesta na odseku od Vevške do Kašeljske ceste</t>
  </si>
  <si>
    <t>Celostna ureditev Poljanske ceste</t>
  </si>
  <si>
    <t xml:space="preserve">Ureditev pločnika na Prešernovi cesti </t>
  </si>
  <si>
    <t xml:space="preserve">Prenova Erjavčeva ceste od Prešernove do Slovenske ceste, vključno z Ulico Josipine Turnograjske (CPS) </t>
  </si>
  <si>
    <t>Ureditev prometnih površin ob Litijski cesti</t>
  </si>
  <si>
    <t>Ureditev Parmove ceste od Samove ceste do Kurilniške ceste v Ljubljani</t>
  </si>
  <si>
    <t>2018-2020</t>
  </si>
  <si>
    <t>2018-2019</t>
  </si>
  <si>
    <t>2017-2020</t>
  </si>
  <si>
    <t>ESRR CTN</t>
  </si>
  <si>
    <t>kohezijski sklad UTM</t>
  </si>
  <si>
    <t>Ureditev kolesarske mreže MOL na Drenikovi cesti</t>
  </si>
  <si>
    <t>Ureditev kolesarske mreže v MOL na območju Dunajske ceste</t>
  </si>
  <si>
    <t>Ureditev kolesarske mreže MOL na Vodnikovi cesti</t>
  </si>
  <si>
    <t>V okviru projekta se uredijo kolesarske in mešane površine v dolžini 800 m (2474 m2) in rekonstruira križišče Drenikova ulica/Celovška cesta.</t>
  </si>
  <si>
    <t>V okviru projekta se uredijo kolesarske, peš in mešane površine v dolžini 7.000 m in rekonstrukcija avtobusnih postajališč.</t>
  </si>
  <si>
    <t>V okviru projekta se na območju od Prešernove do križišča z Igriško v celoti vzpostavi pešpot in uredi parkirišča za protokolarne namene in stanovalce  ter prenova Ulice Josipine Turnograjske (prenova tlakovanja in ureditev zelenice). Na območju od Igriške do Slovenske se uredi pločnik, cestišče in parkirišča.</t>
  </si>
  <si>
    <t>V okviru projekta bosta urejeni obstoječi križišči za hitrejše in bolj varno odvijanje prometa, odvodnjavanje meteorne vode ter prometni režim na delu Litijske ceste od Pesarske ceste do Fužinske ceste. Urejene bodo tudi kolesarke in peš površine in nameščena urbana oprema (klopi).</t>
  </si>
  <si>
    <t>V okviru projekta se uredijo kolesarske in peš površine v skupni dolžini skoraj 3.000 m. Z ukrepi za promocijo hoje želimo okrepiti tak trajnostni način mobilnosti, z ukrepi za varnost in udobje kolesarjev pa povezati različne soseske, gospodarske in stanovanjske objekte s središčem mesta.</t>
  </si>
  <si>
    <t>V okviru projekta se uredijo kolesarske in peš površine  v skupni dolžini skoraj 600 m. Površine na novo vzpostavljenega skupnega prometnega prostora predstavljajo 3.698 m2. Izvede se tudi rekonstrukcija 2 križišč.</t>
  </si>
  <si>
    <t>Trubarjeva ulica bo urejena kot območje za pešce in delno kot skupni prometni prostor. V okviru projekta se bodo uredile tudi prečne ulice. Namestila se bo urbana oprema – stojala za kolesa.</t>
  </si>
  <si>
    <t>V okviru projekta se uredi 4.850 m kolesarskih in peš površin in 11 postajališč.</t>
  </si>
  <si>
    <t>V okviru projekta se uredijo kolesarske in peš površine  v skupni dolžini 2.696 m in rekonstrukcija avtobusnih postajališč.</t>
  </si>
  <si>
    <t>V okviru projekta bo zgrajen nov pločnik, ki bo fizično ločen od cestišča in parkirišč, uredila se bo kolesarska steza, ki bo potekala po celotnem novo izvedenem odseku in rekonstrukcija obojestranskega avtobusnega postajališča.</t>
  </si>
  <si>
    <t>UREDITEV KOLESARSKE MREŽE V MOL - Tržaška cesta</t>
  </si>
  <si>
    <t xml:space="preserve">Obnova oz. novogradnja 11 avtobusnih postajališč mestnega potniškega prometa izven vozišča, kar zagotavlja večjo varnost, pretočnost. Uredijo se čakališča brez arhitektonskih ovir, dostopi se označijo s taktilnimi oznakami, namesti se urbana oprema (nadstrešnica, prikazovalnik prihodov, koši, označitve postajališč v Braillovi pisavi).                                                                                                                                                                                                                          </t>
  </si>
  <si>
    <t>Ureditev avtobusnih postajališč v MOL</t>
  </si>
  <si>
    <t>projekt je zaključen,  v fazi zadnjega pregleda (finančno poročanje v 2021)</t>
  </si>
  <si>
    <t>CINEMA</t>
  </si>
  <si>
    <t>CINEMA bo gradila na zmogljivosti in spodbujala sodelovanje vseh akterjev in zainteresiranih strani z namenom trajnostnega razvoja in s ciljem izboljšati pogoje za razvoj inovacij, ki izhajajo iz sodelovanja kreativnih industrij in gospodarskega sektorja.</t>
  </si>
  <si>
    <t>1.7.2020 - 31.12.2022</t>
  </si>
  <si>
    <t>do konca leta 2023</t>
  </si>
  <si>
    <t>1.3.2017-30.6.2022</t>
  </si>
  <si>
    <t>15.6.2017 - 30.6.2020</t>
  </si>
  <si>
    <t>OJP4Danube</t>
  </si>
  <si>
    <t>Namen OJP4Danube je vključitev čezmejnih / čezorganizacijskih mehanizmov usklajevanja ter boljša tehnična in organizacijska uskladitev prevoznikov in ponudnikov informacij o potovanjih z različnih ravni upravljanja glede razvoja multimodalnega čezmejnega informacijskega omrežja o potovanjih – temelječ na novem in inovativnem pristopu Open Journy Planning (OJP) – odprto načrtovanje potovanj. Glavni cilj projekta je razvoj multimodalnega čezmejnega informacijskega omrežja o potovanjih, ki povezuje lokalna in regionalna omrežja javnega prevoza z glavnimi prometnimi koridorji (železnica) in  ki bo obogaten s kolesarskimi potmi in ustreznimi informacijami o kolesarjenju, potrebnimi za multimodalna potovanja.</t>
  </si>
  <si>
    <t xml:space="preserve">COCO4CCI </t>
  </si>
  <si>
    <t>PONI LUR</t>
  </si>
  <si>
    <t>Dogovor za razvoj regije – Evropski sklad za regionalni razvoj</t>
  </si>
  <si>
    <t>1.7.2020 – 30.6.2023</t>
  </si>
  <si>
    <t>Projekt PONI LUR je del celovitega projekta »Podjetno nad izzive«, ki se bo izvajal na področju celotne Slovenije. Glavni cilj projekta je ustanovitev novih podjetij, ki jih bodo preko podjetniškega usposabljanja realizirale osebe s podjetniško idejo.</t>
  </si>
  <si>
    <t xml:space="preserve">1.4.2017 -  30.9. 2023 </t>
  </si>
  <si>
    <t>CELOTNA REALIZACIJA PROJEKTA DO 31.12.2021</t>
  </si>
  <si>
    <t>1.10 2021 - 1.10.2023</t>
  </si>
  <si>
    <t>1.3.2020 - 31.8.2022</t>
  </si>
  <si>
    <t>TRIBUTE - inTegRated and Innovative actions for sustainaBle Urban mobiliTy upgradE</t>
  </si>
  <si>
    <t>Ljubljana se v projektu osredotoča na pojav staranja družbe in njegov vpliv na povpraševanje po drugačnih storitvah mobilnosti. Na območju UKCL in OIL se v okviru projekta izvajala storitev prevoza na klic z vozilom Klinko KAVALIR.</t>
  </si>
  <si>
    <t>1.1.2021 - 30.6.2023</t>
  </si>
  <si>
    <t>Interreg ADRION</t>
  </si>
  <si>
    <t>PRENOVA OBSTOJEČEGA NASELJA CESTA ŠPANSKIH BORCEV</t>
  </si>
  <si>
    <t>Prenova 36 stanovanjskih enot v naselju Cesta španskih borcev z namenom odprave degradiranosti območja in izboljšanja kakovosti življenja v naselju</t>
  </si>
  <si>
    <t>1.1.2019 - 31.8.2023</t>
  </si>
  <si>
    <t>CTN, PN 6.3</t>
  </si>
  <si>
    <t>NETWORK OF CITIES FOR COLLABORATIVE HOUSING</t>
  </si>
  <si>
    <t>Namen projekta je razviti modele skupnostnega bivanja upoštevajoč prakse na lokalni ravni vseh deležnikov v projektu</t>
  </si>
  <si>
    <t>CERV-2021-COZIZENS-TOWN</t>
  </si>
  <si>
    <t>v izvajanju od januar 2022</t>
  </si>
  <si>
    <t>1.1.2018–31.3.2021</t>
  </si>
  <si>
    <t>1.2.2019-31.7.2022</t>
  </si>
  <si>
    <t>1.10.2019-30.9.2022</t>
  </si>
  <si>
    <t>1.3.2019-30.6.2022</t>
  </si>
  <si>
    <t>1.1.2019- 31.3.2022</t>
  </si>
  <si>
    <t>1.10.2019-30.10.2022</t>
  </si>
  <si>
    <t>BLUE BIO MED</t>
  </si>
  <si>
    <t>HealthyFitness</t>
  </si>
  <si>
    <t>Projekt HealthyFitnes je bil podprt v okviru razpisa DIH4CPS, ki deluje v okviru pobude Smart Anything Everywhere in pospešuje sprejemanje naprednih digitalnih tehnologij ter kiber-fizičnih sistemov (CPS) s strani malih in srednje velikih podjetij v EU. HealthyFitness projekt bo utrl pot novi generaciji tehnološko vodenih fitnes storitev, ki bodo uporabnike postavile v središče digitalizacije.</t>
  </si>
  <si>
    <t>3/2021-8/2022</t>
  </si>
  <si>
    <t>Horizon 2020 (DIH4CPS)</t>
  </si>
  <si>
    <t>UrbanTech</t>
  </si>
  <si>
    <t xml:space="preserve">Cilj projekta je pospešiti razvoj in implementacijo novih produktov ali storitev na izbranih področjih HEALTH-GREEN-URBAN-TECH.
V domačih ekosistemih raziskujemo težave in potrebe s katerimi se soočajo podjetja, organizacija ali javni organi. Na podlagi zbranih podatkov bomo oblikovali izzive (Challenges), jih objavili na spletni URBANTECH knjižnici in pripravili razpise za podjetja, ki lahko oblikujejo ali nadgradijo rešitev za posamezen izziv. Podjetja, ki razvijajo rešitve (startup podjetja), bodo preko razpisov prejela finančno in vsebinsko podporo pri razvoju, nadgradnji in implementaciji rešitve.
</t>
  </si>
  <si>
    <t>9/2021-8/2024</t>
  </si>
  <si>
    <t>Horizon 2020 (INNOSUP-01-2018-2020)</t>
  </si>
  <si>
    <t>SMARTNANO4-FOOD</t>
  </si>
  <si>
    <t>Razvoj pametnega sistema za tehnologijo nanomehurčkov za izboljšanje ekosistema proizvodnje hrane. Sodelovanje konkretnega podjetja ter DIH Healthday.si pri TPL, ki nudi strokovno podporo.</t>
  </si>
  <si>
    <t>15.10.2021-30.4.2022</t>
  </si>
  <si>
    <t>Horizon 2020 (DIH-World)</t>
  </si>
  <si>
    <t>Sav€ the homes (H2020)</t>
  </si>
  <si>
    <t>Energetska prenova objektov v lasti MOL - projekt EOL 3, izvedba 2020</t>
  </si>
  <si>
    <t>Gre za celovite sanacije v okviru Javno - zasebnega partnerstva, po principu energetskega pogodbeništva - JZP EP EOL 3, ki so se pričele izvajati v letu 2020. Gre za pripravo in izvedbo celovitih energetskih prenov 7 objektov (OŠ Nove Fužine, Vrtec Ciciban, enota Ajda, Vrtec Črnuče, enota Sonček, Vrtec Jelka, enota Palčki, Vrtec Kolezija, enota Murgle, Vrtec Miškolin, enota Rjava cesta, Vrtec Viški gaj, enota Zarja)</t>
  </si>
  <si>
    <t>2020 - 2021 (finančno); poročanje do 2026</t>
  </si>
  <si>
    <t>Energetska prenova objektov v lasti MOL - projekt EOL 3, izvedba 2021</t>
  </si>
  <si>
    <t xml:space="preserve">Gre za celovite sanacije v okviru Javno - zasebnega partnerstva, po principu energetskega pogodbeništva - JZP EP EOL 3, ki so se pričele izvajati v letu 2021. Gre za pripravo in izvedbo celovitih energetskih prenov 11 objektov </t>
  </si>
  <si>
    <t>2020-2022 (finančno); 2027 poročanje</t>
  </si>
  <si>
    <t xml:space="preserve">PSLifestyle - Co-Creating Positive and Sustainable Lifestyle Tool with and for
European Citizens
</t>
  </si>
  <si>
    <t>Projekt PSLifestyle (kjer PS pomeni pozitiven in sonaraven) bo prebivalcem osmih držav Evrope omogočil bolj pozitiven, trajnostni in bolj zdravi življenjski slog z zmanjševanjem ogljičnega odtisa preko uporabe ogljičnega kalkulatorja.</t>
  </si>
  <si>
    <t>2021-2025</t>
  </si>
  <si>
    <t>HORIZON 2020</t>
  </si>
  <si>
    <t>BeePathNet Reloaded</t>
  </si>
  <si>
    <t>Projekt temelji na gradnji in povezovanju evropskih mest, ki se zavedajo pomembnosti urbanega čebelarstva. Je nadaljevanje projekta BeePathNet, ki je prenaša dobro prakso v nova 4 evropska mesta.</t>
  </si>
  <si>
    <t>junij 2021-december 2022</t>
  </si>
  <si>
    <t>URBACT</t>
  </si>
  <si>
    <t>Ekonomsko poslovna cona z Industrijsko cesto</t>
  </si>
  <si>
    <t>Na območju Zaloga bomo s prometno in gospodarsko javno infrastrukturo opremili Ekonomsko poslovno cono Zalog, ki se bo prometno navezala na novo povezovalno dvopasovno Industrijsko cesto od Ceste v Prod preko Agrokombinatske ceste in Hladilniške poti do Zaloške ceste v dolžini približno 2.200 m. Urejena bo tudi rekreativna pot za pešče in kolesarje, celoten promet bo potekal prek krožnih križišč.</t>
  </si>
  <si>
    <t>2016-2023</t>
  </si>
  <si>
    <t>ESRR, PN 3.1 Spodbujanje podjetništva, podporno okolje za podjetništvo-poslovna infrastruktura</t>
  </si>
  <si>
    <t>Prometna ureditev Črnovaške ceste in Ižanske ceste</t>
  </si>
  <si>
    <t>V okviru projekta bo zagotovljena zvezna kolesarska povezava med območjem Barja (Črna vas)
in mestnim središčem Ljubljane (Mestni trg 1) v skupni dolžini 7,90 km. Od tega predstavlja v
okviru predmetne operacija novogradnjo 6,50 km kolesarskih povezav ob Črnovaški in Ižanski
cesti.</t>
  </si>
  <si>
    <t>2020-2023</t>
  </si>
  <si>
    <t>ESRR, PN 4.4 "Spodbujanje multimodalne urbane mobilnosti"</t>
  </si>
  <si>
    <t>Rekonstrukcija in razširitev Letališke ceste v 4-pasovnico med Bratislavsko cesto in vzhodno obvoznico vključno z ureditvijo peš in kolesarskih površin</t>
  </si>
  <si>
    <t xml:space="preserve">Celoten projekt zajema ureditev Letališke ceste od Bratislavske ceste do vzhodne obvoznice v Ljubljani. Letališka cesta predstavlja pomembno zaposlitveno središče. V izvedbo investicije bo vzpostavljena kolesarska povezava med zaposlitvenim središčem območja Letališke ceste in zalednimi naselji na zahodnem delu mesta Ljubljane, kot je Brezovica pri Ljubljani. </t>
  </si>
  <si>
    <t>2017-2022</t>
  </si>
  <si>
    <t>Povezovalni vodovod VH VOLAVLJE - VH JANČE</t>
  </si>
  <si>
    <t xml:space="preserve">Je bil zgrajen nov povezovalni vodovod Volavlje - Janče ter obnovljena in razširjena vodohrarna Volavlje in Janče. Vodovod s oskrbuje s pitno naselja Janče, Gabrje in Tuji Grm v nekaj leti pa še Dolgo Brdo in Vnajnarje. </t>
  </si>
  <si>
    <t>2020-2021</t>
  </si>
  <si>
    <t>EU-Razvoj podeželja-ukrep CLLD, sklad EKSRP</t>
  </si>
  <si>
    <t>2018-2022</t>
  </si>
  <si>
    <t>2018-2021</t>
  </si>
  <si>
    <t xml:space="preserve">Projekt je naslavljal nerešena vprašanja glede ravnanja z invazivnimi tujerodnimi rastlinami v smislu zero-waste pristopa in krožnega gospodarstva. Poleg MOL so v projektu sodelovali še: JP VOKA SNAGA, Univerza v Ljubljani (Biotehnična fakulteta - oddelki za biologijo, agronomijo, lesarstvo in gozdarstvo; Fakulteta za kemijo in kemijsko tehnologijo; Naravoslovnotehniška fakulteta – Oddelek za tekstilstvo, grafiko in oblikovanje), Institut Jožef Stefan, Kemijski inštitut, Inštitut za celulozo in papir, Tisa d. o. o., GDi Ljubljana, društvo Trajna, Zavod tipoRenesansa  in Center odličnosti Vesolje, znanost in tehnologije. </t>
  </si>
  <si>
    <t>1.12.2019-30.11.2022</t>
  </si>
  <si>
    <t>1. 11. 2018 - 30. 4. 2022</t>
  </si>
  <si>
    <t>SYMBI FOLLOW UP</t>
  </si>
  <si>
    <t>1.10.2021 - 30.9.2023</t>
  </si>
  <si>
    <t>Lokalna akcijska skupina LAS Za mesto in vas</t>
  </si>
  <si>
    <t>PERFECT 2</t>
  </si>
  <si>
    <t xml:space="preserve">Projekt PERFECT je podaljšan do decembra 2022. Namen podaljšanja je raziskovanje vplivov pandemije COVID-19 na zeleno infrastrukturo. </t>
  </si>
  <si>
    <t>254.822,79 EUR</t>
  </si>
  <si>
    <t>1.1.2022 - 31.12.2022 (nadaljevanje projekta z novim budgetom, novimi aktivnostmi)</t>
  </si>
  <si>
    <t>Projekt SUSTOURISMO bo preko povezovanja turističnih in prevoznih storitev v integralno turistično ponudbo povezal ključne deležnike turizma in javnega prevoza s ciljem zmanjšanja ogljičnega odtisa turizma in trajnostnega ozaveščanja turistov.</t>
  </si>
  <si>
    <t>1.2.2020 - 31.1.2023</t>
  </si>
  <si>
    <t>1.3.2020 - 31.5.2022</t>
  </si>
  <si>
    <t>1.1.2019 - 31.12.2021 (podaljšan do 31.3.2022)</t>
  </si>
  <si>
    <t>PRECINCT - Izboljšanje pripravljenosti in odpornosti kritičnih infrastruktur na kaskadne kibernetske in fizične grožnje in vplive, s poudarkom na zaščiti okrožij ali regij</t>
  </si>
  <si>
    <t xml:space="preserve">Glavni cilj projekta je izboljšanje varnosti evropske kritične infrastrukture, ki je izpostavljena fizičnim in kibernetskim grožnjam. Projekt predvideva uporabo simulacijskih okolij za analizo in obvladovanje fizičnih in kibernetskih groženj kritični infrastrukturi. 
</t>
  </si>
  <si>
    <t>od 1.10.2021 do 30.09.2023</t>
  </si>
  <si>
    <t>PRECINCT</t>
  </si>
  <si>
    <t>projekt je zaključen</t>
  </si>
  <si>
    <t>1.6.2017 - 30.11.2021</t>
  </si>
  <si>
    <t>SMART-MR 2</t>
  </si>
  <si>
    <t xml:space="preserve">Projekt SMART-MR je podaljšan do septembra 2022. Namen podaljšanja je raziskovanje vplivov pandemije COVID-19 na mobilnost. </t>
  </si>
  <si>
    <t>1.10.2021 – 30.9.2022</t>
  </si>
  <si>
    <t>SKUPNA REALIZACIJA PROJEKTA (od začetka projekta do 31.12.2021)</t>
  </si>
  <si>
    <t xml:space="preserve">1.5.2016 - 31.7.2020, </t>
  </si>
  <si>
    <t>REALIZACIJA LASTNIH SREDSTEV (V EUR) od začetka projekta do 31.12.2021</t>
  </si>
  <si>
    <t>PLAČAN DDV od začetka projekta do 31.12.2021</t>
  </si>
  <si>
    <t>REALIZACIJA DRUGI VIRI FINANCIRANJA (v EUR) od začetka projekta do 31.12.2021</t>
  </si>
  <si>
    <t>REALIZACIJA DRŽAVNIH SREDSTEV (V EUR) od začetka projekta do 31.12.2021</t>
  </si>
  <si>
    <t>REALIZACIJA EU SREDSTEV (V EUR) od začetka projekta do 31.12.2021</t>
  </si>
  <si>
    <t>Inter-Connect Plus</t>
  </si>
  <si>
    <t>Spodbujanje intermodalnosti in oživitev železniškega potniškega prometa v Jadransko-jonski regiji</t>
  </si>
  <si>
    <t>1.1.2022 - 30.6.2022</t>
  </si>
  <si>
    <t>SPOT Global/Spot IP</t>
  </si>
  <si>
    <t>Projekt SPOT IP oziroma regionalno skrbništvo zajema identifikacijo, zbiranje, popis in posodabljanje specifičnih podatkov, ki praviloma niso javno dostopni. Organizirajo se aktivnosti in delavnice za promocijo in trženje investicijskih priložnosti ter delavnice za izobraževanje novih vpisovalcev investicijskih priložnosti.</t>
  </si>
  <si>
    <t>1.7.2020 - 30.9.2022</t>
  </si>
  <si>
    <t>OP EKP 2014-2020 - Evropski sklad za regionalni razvoj</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</si>
</sst>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424]d\.\ mmmm\ yyyy"/>
    <numFmt numFmtId="177" formatCode="#,##0.00\ [$€-1];[Red]\-#,##0.00\ [$€-1]"/>
    <numFmt numFmtId="178" formatCode="[$-F800]dddd\,\ mmmm\ dd\,\ yyyy"/>
    <numFmt numFmtId="179" formatCode="[$€-2]\ #,##0.00_);[Red]\([$€-2]\ #,##0.00\)"/>
    <numFmt numFmtId="180" formatCode="[$€-2]\ #,##0.00"/>
    <numFmt numFmtId="181" formatCode="#,##0.00\ &quot;€&quot;"/>
    <numFmt numFmtId="182" formatCode="#,##0.00\ [$€-1]"/>
  </numFmts>
  <fonts count="58">
    <font>
      <sz val="10"/>
      <name val="Arial"/>
      <family val="0"/>
    </font>
    <font>
      <b/>
      <sz val="14"/>
      <name val="Arial"/>
      <family val="2"/>
    </font>
    <font>
      <b/>
      <sz val="12"/>
      <name val="Arial"/>
      <family val="2"/>
    </font>
    <font>
      <sz val="8"/>
      <name val="Arial"/>
      <family val="2"/>
    </font>
    <font>
      <u val="single"/>
      <sz val="10"/>
      <color indexed="12"/>
      <name val="Arial"/>
      <family val="2"/>
    </font>
    <font>
      <u val="single"/>
      <sz val="10"/>
      <color indexed="36"/>
      <name val="Arial"/>
      <family val="2"/>
    </font>
    <font>
      <sz val="14"/>
      <name val="Arial"/>
      <family val="2"/>
    </font>
    <font>
      <sz val="12"/>
      <name val="Arial"/>
      <family val="2"/>
    </font>
    <font>
      <b/>
      <sz val="11"/>
      <name val="Arial"/>
      <family val="2"/>
    </font>
    <font>
      <sz val="11"/>
      <name val="Arial"/>
      <family val="2"/>
    </font>
    <font>
      <sz val="20"/>
      <name val="Arial"/>
      <family val="2"/>
    </font>
    <font>
      <b/>
      <sz val="16"/>
      <name val="Arial"/>
      <family val="2"/>
    </font>
    <font>
      <sz val="24"/>
      <name val="Arial"/>
      <family val="2"/>
    </font>
    <font>
      <sz val="1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8"/>
      <name val="Arial"/>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8"/>
      <color indexed="10"/>
      <name val="Arial"/>
      <family val="2"/>
    </font>
    <font>
      <b/>
      <sz val="14"/>
      <color indexed="10"/>
      <name val="Arial"/>
      <family val="2"/>
    </font>
    <font>
      <b/>
      <sz val="16"/>
      <color indexed="10"/>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0"/>
      <color rgb="FF000000"/>
      <name val="Arial"/>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8"/>
      <color rgb="FFFF0000"/>
      <name val="Arial"/>
      <family val="2"/>
    </font>
    <font>
      <b/>
      <sz val="14"/>
      <color rgb="FFFF0000"/>
      <name val="Arial"/>
      <family val="2"/>
    </font>
    <font>
      <b/>
      <sz val="16"/>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2" tint="-0.09996999800205231"/>
        <bgColor indexed="64"/>
      </patternFill>
    </fill>
    <fill>
      <patternFill patternType="solid">
        <fgColor theme="0"/>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color indexed="63"/>
      </right>
      <top style="medium"/>
      <bottom style="medium"/>
    </border>
    <border>
      <left style="medium"/>
      <right style="thin"/>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style="thin"/>
      <right style="thin"/>
      <top style="thin"/>
      <bottom style="thin"/>
    </border>
    <border>
      <left>
        <color indexed="63"/>
      </left>
      <right style="thin"/>
      <top style="thin"/>
      <bottom style="thin"/>
    </border>
    <border>
      <left style="thin"/>
      <right style="medium"/>
      <top style="medium"/>
      <bottom style="medium"/>
    </border>
    <border>
      <left>
        <color indexed="63"/>
      </left>
      <right style="thin"/>
      <top style="medium"/>
      <bottom style="medium"/>
    </border>
    <border>
      <left style="thin"/>
      <right style="medium"/>
      <top>
        <color indexed="63"/>
      </top>
      <bottom>
        <color indexed="63"/>
      </bottom>
    </border>
    <border>
      <left style="medium"/>
      <right style="medium"/>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4" fillId="0" borderId="0" applyNumberFormat="0" applyFill="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36" fillId="0" borderId="0">
      <alignment/>
      <protection/>
    </xf>
    <xf numFmtId="0" fontId="44" fillId="0" borderId="0">
      <alignment/>
      <protection/>
    </xf>
    <xf numFmtId="0" fontId="45" fillId="22" borderId="0" applyNumberFormat="0" applyBorder="0" applyAlignment="0" applyProtection="0"/>
    <xf numFmtId="0" fontId="0" fillId="0" borderId="0">
      <alignment/>
      <protection/>
    </xf>
    <xf numFmtId="0" fontId="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8" fillId="0" borderId="6" applyNumberFormat="0" applyFill="0" applyAlignment="0" applyProtection="0"/>
    <xf numFmtId="0" fontId="49" fillId="30" borderId="7" applyNumberFormat="0" applyAlignment="0" applyProtection="0"/>
    <xf numFmtId="0" fontId="50" fillId="21" borderId="8" applyNumberFormat="0" applyAlignment="0" applyProtection="0"/>
    <xf numFmtId="0" fontId="51"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8" applyNumberFormat="0" applyAlignment="0" applyProtection="0"/>
    <xf numFmtId="0" fontId="53" fillId="0" borderId="9" applyNumberFormat="0" applyFill="0" applyAlignment="0" applyProtection="0"/>
  </cellStyleXfs>
  <cellXfs count="21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wrapText="1"/>
    </xf>
    <xf numFmtId="0" fontId="7" fillId="0" borderId="11" xfId="0" applyFont="1" applyBorder="1" applyAlignment="1">
      <alignment wrapText="1"/>
    </xf>
    <xf numFmtId="4" fontId="1" fillId="0" borderId="10" xfId="0" applyNumberFormat="1" applyFont="1" applyBorder="1" applyAlignment="1">
      <alignment wrapText="1"/>
    </xf>
    <xf numFmtId="0" fontId="6" fillId="0" borderId="0" xfId="0" applyFont="1" applyAlignment="1">
      <alignment/>
    </xf>
    <xf numFmtId="0" fontId="1" fillId="0" borderId="0" xfId="0" applyFont="1" applyAlignment="1">
      <alignment wrapText="1"/>
    </xf>
    <xf numFmtId="0" fontId="0" fillId="0" borderId="0" xfId="0" applyAlignment="1">
      <alignment wrapText="1"/>
    </xf>
    <xf numFmtId="0" fontId="54" fillId="0" borderId="0" xfId="0" applyFont="1" applyAlignment="1">
      <alignment/>
    </xf>
    <xf numFmtId="4" fontId="1" fillId="0" borderId="0" xfId="0" applyNumberFormat="1" applyFont="1" applyAlignment="1">
      <alignment wrapText="1"/>
    </xf>
    <xf numFmtId="0" fontId="7" fillId="0" borderId="12" xfId="0" applyFont="1" applyBorder="1" applyAlignment="1">
      <alignment wrapText="1"/>
    </xf>
    <xf numFmtId="4" fontId="1" fillId="0" borderId="13" xfId="0" applyNumberFormat="1" applyFont="1" applyBorder="1" applyAlignment="1">
      <alignment wrapText="1"/>
    </xf>
    <xf numFmtId="17" fontId="0" fillId="0" borderId="13" xfId="0" applyNumberFormat="1" applyFont="1" applyFill="1" applyBorder="1" applyAlignment="1">
      <alignment horizontal="center" vertical="center" wrapText="1"/>
    </xf>
    <xf numFmtId="0" fontId="1" fillId="3" borderId="0" xfId="0" applyFont="1" applyFill="1" applyAlignment="1">
      <alignment wrapText="1"/>
    </xf>
    <xf numFmtId="0" fontId="0" fillId="3" borderId="0" xfId="0" applyFill="1" applyAlignment="1">
      <alignment wrapText="1"/>
    </xf>
    <xf numFmtId="0" fontId="2" fillId="3" borderId="14" xfId="0" applyFont="1" applyFill="1" applyBorder="1" applyAlignment="1">
      <alignment wrapText="1"/>
    </xf>
    <xf numFmtId="0" fontId="1" fillId="6" borderId="0" xfId="0" applyFont="1" applyFill="1" applyAlignment="1">
      <alignment wrapText="1"/>
    </xf>
    <xf numFmtId="4" fontId="1" fillId="6" borderId="0" xfId="0" applyNumberFormat="1" applyFont="1" applyFill="1" applyAlignment="1">
      <alignment wrapText="1"/>
    </xf>
    <xf numFmtId="0" fontId="2" fillId="6" borderId="15" xfId="0" applyFont="1" applyFill="1" applyBorder="1" applyAlignment="1">
      <alignment wrapText="1"/>
    </xf>
    <xf numFmtId="0" fontId="2" fillId="6" borderId="14" xfId="0" applyFont="1" applyFill="1" applyBorder="1" applyAlignment="1">
      <alignment wrapText="1"/>
    </xf>
    <xf numFmtId="0" fontId="2" fillId="6" borderId="16" xfId="0" applyFont="1" applyFill="1" applyBorder="1" applyAlignment="1">
      <alignment wrapText="1"/>
    </xf>
    <xf numFmtId="0" fontId="0" fillId="6" borderId="0" xfId="0" applyFill="1" applyAlignment="1">
      <alignment wrapText="1"/>
    </xf>
    <xf numFmtId="0" fontId="55" fillId="6" borderId="17" xfId="0" applyFont="1" applyFill="1" applyBorder="1" applyAlignment="1">
      <alignment horizontal="center" wrapText="1"/>
    </xf>
    <xf numFmtId="0" fontId="55" fillId="6" borderId="18" xfId="0" applyFont="1" applyFill="1" applyBorder="1" applyAlignment="1">
      <alignment horizontal="center" wrapText="1"/>
    </xf>
    <xf numFmtId="0" fontId="55" fillId="6" borderId="19" xfId="0" applyFont="1" applyFill="1" applyBorder="1" applyAlignment="1">
      <alignment horizontal="center" wrapText="1"/>
    </xf>
    <xf numFmtId="0" fontId="55" fillId="3" borderId="16" xfId="0" applyFont="1" applyFill="1" applyBorder="1" applyAlignment="1">
      <alignment horizontal="center" wrapText="1"/>
    </xf>
    <xf numFmtId="3" fontId="1" fillId="0" borderId="0" xfId="0" applyNumberFormat="1" applyFont="1" applyAlignment="1">
      <alignment wrapText="1"/>
    </xf>
    <xf numFmtId="0" fontId="6" fillId="0" borderId="0" xfId="0" applyFont="1" applyAlignment="1">
      <alignment wrapText="1"/>
    </xf>
    <xf numFmtId="4" fontId="1" fillId="0" borderId="0" xfId="0" applyNumberFormat="1" applyFont="1" applyBorder="1" applyAlignment="1">
      <alignment wrapText="1"/>
    </xf>
    <xf numFmtId="4" fontId="1" fillId="6" borderId="17" xfId="0" applyNumberFormat="1" applyFont="1" applyFill="1" applyBorder="1" applyAlignment="1">
      <alignment wrapText="1"/>
    </xf>
    <xf numFmtId="4" fontId="1" fillId="0" borderId="20" xfId="0" applyNumberFormat="1" applyFont="1" applyBorder="1" applyAlignment="1">
      <alignment wrapText="1"/>
    </xf>
    <xf numFmtId="4" fontId="1" fillId="6" borderId="21" xfId="0" applyNumberFormat="1" applyFont="1" applyFill="1" applyBorder="1" applyAlignment="1">
      <alignment wrapText="1"/>
    </xf>
    <xf numFmtId="4" fontId="54" fillId="0" borderId="22" xfId="0" applyNumberFormat="1" applyFont="1" applyFill="1" applyBorder="1" applyAlignment="1">
      <alignment wrapText="1"/>
    </xf>
    <xf numFmtId="4" fontId="54" fillId="6" borderId="15" xfId="0" applyNumberFormat="1" applyFont="1" applyFill="1" applyBorder="1" applyAlignment="1">
      <alignment wrapText="1"/>
    </xf>
    <xf numFmtId="4" fontId="54" fillId="6" borderId="14" xfId="0" applyNumberFormat="1" applyFont="1" applyFill="1" applyBorder="1" applyAlignment="1">
      <alignment wrapText="1"/>
    </xf>
    <xf numFmtId="4" fontId="54" fillId="6" borderId="16" xfId="0" applyNumberFormat="1" applyFont="1" applyFill="1" applyBorder="1" applyAlignment="1">
      <alignment wrapText="1"/>
    </xf>
    <xf numFmtId="0" fontId="6" fillId="0" borderId="11" xfId="0" applyFont="1" applyFill="1" applyBorder="1" applyAlignment="1">
      <alignment horizontal="center" vertical="center" wrapText="1"/>
    </xf>
    <xf numFmtId="4" fontId="6" fillId="6" borderId="15" xfId="0" applyNumberFormat="1" applyFont="1" applyFill="1" applyBorder="1" applyAlignment="1">
      <alignment horizontal="center" vertical="center" wrapText="1"/>
    </xf>
    <xf numFmtId="4" fontId="6" fillId="6" borderId="14" xfId="0" applyNumberFormat="1" applyFont="1" applyFill="1" applyBorder="1" applyAlignment="1">
      <alignment horizontal="center" vertical="center" wrapText="1"/>
    </xf>
    <xf numFmtId="4" fontId="6" fillId="6" borderId="16" xfId="0" applyNumberFormat="1" applyFont="1" applyFill="1" applyBorder="1" applyAlignment="1">
      <alignment horizontal="center" vertical="center" wrapText="1"/>
    </xf>
    <xf numFmtId="4" fontId="6" fillId="3" borderId="14"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7" fontId="6" fillId="0" borderId="1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6" fillId="6" borderId="21" xfId="0" applyNumberFormat="1" applyFont="1" applyFill="1" applyBorder="1" applyAlignment="1">
      <alignment horizontal="center" vertical="center" wrapText="1"/>
    </xf>
    <xf numFmtId="4" fontId="6" fillId="6" borderId="23" xfId="0" applyNumberFormat="1" applyFont="1" applyFill="1" applyBorder="1" applyAlignment="1">
      <alignment horizontal="center" vertical="center" wrapText="1"/>
    </xf>
    <xf numFmtId="4" fontId="6" fillId="6" borderId="24" xfId="0" applyNumberFormat="1" applyFont="1" applyFill="1" applyBorder="1" applyAlignment="1">
      <alignment horizontal="center" vertical="center" wrapText="1"/>
    </xf>
    <xf numFmtId="4" fontId="6" fillId="3" borderId="23"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17" fontId="6" fillId="0" borderId="13"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4" fontId="6" fillId="0" borderId="20" xfId="0" applyNumberFormat="1" applyFont="1" applyBorder="1" applyAlignment="1">
      <alignment horizontal="center" vertical="center" wrapText="1"/>
    </xf>
    <xf numFmtId="17" fontId="6" fillId="33" borderId="13" xfId="0" applyNumberFormat="1" applyFont="1" applyFill="1" applyBorder="1" applyAlignment="1">
      <alignment horizontal="center" vertical="center" wrapText="1"/>
    </xf>
    <xf numFmtId="0" fontId="1" fillId="33" borderId="0" xfId="0" applyFont="1" applyFill="1" applyAlignment="1">
      <alignment/>
    </xf>
    <xf numFmtId="0" fontId="6" fillId="0" borderId="12" xfId="0" applyFont="1" applyFill="1" applyBorder="1" applyAlignment="1">
      <alignment horizontal="center" vertical="center" wrapText="1"/>
    </xf>
    <xf numFmtId="4" fontId="6" fillId="0" borderId="13"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4" fontId="6" fillId="33" borderId="14" xfId="0" applyNumberFormat="1" applyFont="1" applyFill="1" applyBorder="1" applyAlignment="1">
      <alignment horizontal="center" vertical="center" wrapText="1"/>
    </xf>
    <xf numFmtId="4" fontId="6" fillId="33" borderId="16" xfId="0" applyNumberFormat="1" applyFont="1" applyFill="1" applyBorder="1" applyAlignment="1">
      <alignment horizontal="center" vertical="center" wrapText="1"/>
    </xf>
    <xf numFmtId="4" fontId="6" fillId="33" borderId="25"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17" fontId="6" fillId="33" borderId="10" xfId="0" applyNumberFormat="1" applyFont="1" applyFill="1" applyBorder="1" applyAlignment="1">
      <alignment horizontal="center" vertical="center" wrapText="1"/>
    </xf>
    <xf numFmtId="17" fontId="6" fillId="0" borderId="10" xfId="0" applyNumberFormat="1" applyFont="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0" borderId="11" xfId="0" applyFont="1" applyBorder="1" applyAlignment="1">
      <alignment vertical="center" wrapText="1"/>
    </xf>
    <xf numFmtId="0" fontId="1" fillId="0" borderId="26" xfId="0" applyFont="1" applyBorder="1" applyAlignment="1">
      <alignment/>
    </xf>
    <xf numFmtId="4" fontId="1" fillId="3" borderId="16" xfId="0" applyNumberFormat="1" applyFont="1" applyFill="1" applyBorder="1" applyAlignment="1">
      <alignment wrapText="1"/>
    </xf>
    <xf numFmtId="17" fontId="6" fillId="0" borderId="27"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0" fontId="1" fillId="34" borderId="11" xfId="0" applyFont="1" applyFill="1" applyBorder="1" applyAlignment="1">
      <alignment horizontal="center" vertical="center" wrapText="1"/>
    </xf>
    <xf numFmtId="4" fontId="6" fillId="33" borderId="28" xfId="0" applyNumberFormat="1" applyFont="1" applyFill="1" applyBorder="1" applyAlignment="1">
      <alignment horizontal="center" vertical="center" wrapText="1"/>
    </xf>
    <xf numFmtId="4" fontId="1" fillId="3" borderId="0" xfId="0" applyNumberFormat="1" applyFont="1" applyFill="1" applyAlignment="1">
      <alignment wrapText="1"/>
    </xf>
    <xf numFmtId="17" fontId="6" fillId="0" borderId="13" xfId="0" applyNumberFormat="1" applyFont="1" applyBorder="1" applyAlignment="1">
      <alignment horizontal="center" vertical="center" wrapText="1"/>
    </xf>
    <xf numFmtId="4" fontId="6" fillId="6" borderId="29" xfId="0" applyNumberFormat="1" applyFont="1" applyFill="1" applyBorder="1" applyAlignment="1">
      <alignment horizontal="center" vertical="center" wrapText="1"/>
    </xf>
    <xf numFmtId="4" fontId="6" fillId="6" borderId="20" xfId="0" applyNumberFormat="1" applyFont="1" applyFill="1" applyBorder="1" applyAlignment="1">
      <alignment horizontal="center" vertical="center" wrapText="1"/>
    </xf>
    <xf numFmtId="4" fontId="6" fillId="6" borderId="25" xfId="0" applyNumberFormat="1" applyFont="1" applyFill="1" applyBorder="1" applyAlignment="1">
      <alignment horizontal="center" vertical="center" wrapText="1"/>
    </xf>
    <xf numFmtId="4" fontId="6" fillId="3" borderId="16" xfId="0" applyNumberFormat="1" applyFont="1" applyFill="1" applyBorder="1" applyAlignment="1">
      <alignment horizontal="center" vertical="center" wrapText="1"/>
    </xf>
    <xf numFmtId="0" fontId="2" fillId="34" borderId="20" xfId="0" applyFont="1" applyFill="1" applyBorder="1" applyAlignment="1">
      <alignment/>
    </xf>
    <xf numFmtId="4" fontId="7" fillId="34" borderId="20" xfId="0" applyNumberFormat="1" applyFont="1" applyFill="1" applyBorder="1" applyAlignment="1">
      <alignment wrapText="1"/>
    </xf>
    <xf numFmtId="4" fontId="7" fillId="34" borderId="15" xfId="0" applyNumberFormat="1" applyFont="1" applyFill="1" applyBorder="1" applyAlignment="1">
      <alignment wrapText="1"/>
    </xf>
    <xf numFmtId="4" fontId="7" fillId="34" borderId="14" xfId="0" applyNumberFormat="1" applyFont="1" applyFill="1" applyBorder="1" applyAlignment="1">
      <alignment wrapText="1"/>
    </xf>
    <xf numFmtId="4" fontId="7" fillId="34" borderId="16" xfId="0" applyNumberFormat="1" applyFont="1" applyFill="1" applyBorder="1" applyAlignment="1">
      <alignment wrapText="1"/>
    </xf>
    <xf numFmtId="0" fontId="7" fillId="34" borderId="10" xfId="0" applyFont="1" applyFill="1" applyBorder="1" applyAlignment="1">
      <alignment wrapText="1"/>
    </xf>
    <xf numFmtId="0" fontId="7" fillId="34" borderId="11" xfId="0" applyFont="1" applyFill="1" applyBorder="1" applyAlignment="1">
      <alignment wrapText="1"/>
    </xf>
    <xf numFmtId="0" fontId="2" fillId="34" borderId="0" xfId="0" applyFont="1" applyFill="1" applyAlignment="1">
      <alignment/>
    </xf>
    <xf numFmtId="0" fontId="54" fillId="34" borderId="11" xfId="0" applyFont="1" applyFill="1" applyBorder="1" applyAlignment="1">
      <alignment wrapText="1"/>
    </xf>
    <xf numFmtId="0" fontId="2" fillId="34" borderId="10" xfId="0" applyFont="1" applyFill="1" applyBorder="1" applyAlignment="1">
      <alignment/>
    </xf>
    <xf numFmtId="4" fontId="6" fillId="3" borderId="30" xfId="0" applyNumberFormat="1" applyFont="1" applyFill="1" applyBorder="1" applyAlignment="1">
      <alignment horizontal="center" vertical="center" wrapText="1"/>
    </xf>
    <xf numFmtId="4" fontId="1" fillId="34" borderId="15" xfId="0" applyNumberFormat="1" applyFont="1" applyFill="1" applyBorder="1" applyAlignment="1">
      <alignment wrapText="1"/>
    </xf>
    <xf numFmtId="4" fontId="1" fillId="34" borderId="14" xfId="0" applyNumberFormat="1" applyFont="1" applyFill="1" applyBorder="1" applyAlignment="1">
      <alignment wrapText="1"/>
    </xf>
    <xf numFmtId="4" fontId="1" fillId="34" borderId="16" xfId="0" applyNumberFormat="1" applyFont="1" applyFill="1" applyBorder="1" applyAlignment="1">
      <alignment wrapText="1"/>
    </xf>
    <xf numFmtId="4" fontId="1" fillId="34" borderId="10" xfId="0" applyNumberFormat="1" applyFont="1" applyFill="1" applyBorder="1" applyAlignment="1">
      <alignment wrapText="1"/>
    </xf>
    <xf numFmtId="0" fontId="54" fillId="34" borderId="12" xfId="0" applyFont="1" applyFill="1" applyBorder="1" applyAlignment="1">
      <alignment wrapText="1"/>
    </xf>
    <xf numFmtId="0" fontId="7" fillId="34" borderId="13" xfId="0" applyFont="1" applyFill="1" applyBorder="1" applyAlignment="1">
      <alignment wrapText="1"/>
    </xf>
    <xf numFmtId="0" fontId="54" fillId="34" borderId="31" xfId="0" applyFont="1" applyFill="1" applyBorder="1" applyAlignment="1">
      <alignment wrapText="1"/>
    </xf>
    <xf numFmtId="0" fontId="7" fillId="34" borderId="0" xfId="0" applyFont="1" applyFill="1" applyBorder="1" applyAlignment="1">
      <alignment wrapText="1"/>
    </xf>
    <xf numFmtId="0" fontId="7" fillId="34" borderId="21" xfId="0" applyFont="1" applyFill="1" applyBorder="1" applyAlignment="1">
      <alignment wrapText="1"/>
    </xf>
    <xf numFmtId="0" fontId="7" fillId="34" borderId="23" xfId="0" applyFont="1" applyFill="1" applyBorder="1" applyAlignment="1">
      <alignment wrapText="1"/>
    </xf>
    <xf numFmtId="0" fontId="7" fillId="34" borderId="24" xfId="0" applyFont="1" applyFill="1" applyBorder="1" applyAlignment="1">
      <alignment wrapText="1"/>
    </xf>
    <xf numFmtId="0" fontId="7" fillId="34" borderId="12" xfId="0" applyFont="1" applyFill="1" applyBorder="1" applyAlignment="1">
      <alignment wrapText="1"/>
    </xf>
    <xf numFmtId="4" fontId="6" fillId="6" borderId="26" xfId="0" applyNumberFormat="1" applyFont="1" applyFill="1" applyBorder="1" applyAlignment="1">
      <alignment horizontal="center" vertical="center" wrapText="1"/>
    </xf>
    <xf numFmtId="4" fontId="6" fillId="0" borderId="32" xfId="0" applyNumberFormat="1" applyFont="1" applyBorder="1" applyAlignment="1">
      <alignment horizontal="center" vertical="center" wrapText="1"/>
    </xf>
    <xf numFmtId="0" fontId="1" fillId="0" borderId="27" xfId="0" applyFont="1" applyBorder="1" applyAlignment="1">
      <alignment/>
    </xf>
    <xf numFmtId="0" fontId="1" fillId="34" borderId="0" xfId="0" applyFont="1" applyFill="1" applyAlignment="1">
      <alignment/>
    </xf>
    <xf numFmtId="0" fontId="56" fillId="34" borderId="0" xfId="0" applyFont="1" applyFill="1" applyAlignment="1">
      <alignment/>
    </xf>
    <xf numFmtId="0" fontId="10" fillId="34" borderId="0" xfId="0" applyFont="1" applyFill="1" applyAlignment="1">
      <alignment/>
    </xf>
    <xf numFmtId="0" fontId="0" fillId="34" borderId="0" xfId="0" applyFill="1" applyAlignment="1">
      <alignment/>
    </xf>
    <xf numFmtId="0" fontId="1" fillId="34" borderId="25" xfId="0" applyFont="1" applyFill="1" applyBorder="1" applyAlignment="1">
      <alignment horizontal="center" vertical="center" wrapText="1"/>
    </xf>
    <xf numFmtId="0" fontId="9" fillId="34" borderId="0" xfId="0" applyFont="1" applyFill="1" applyAlignment="1">
      <alignment/>
    </xf>
    <xf numFmtId="0" fontId="8" fillId="34" borderId="0" xfId="0" applyFont="1" applyFill="1" applyBorder="1" applyAlignment="1">
      <alignment horizontal="center" vertical="center" wrapText="1"/>
    </xf>
    <xf numFmtId="0" fontId="0" fillId="34" borderId="0" xfId="0" applyFont="1" applyFill="1" applyAlignment="1">
      <alignment/>
    </xf>
    <xf numFmtId="4" fontId="6" fillId="6" borderId="33" xfId="0" applyNumberFormat="1" applyFont="1" applyFill="1" applyBorder="1" applyAlignment="1">
      <alignment horizontal="center" vertical="center" wrapText="1"/>
    </xf>
    <xf numFmtId="4" fontId="1" fillId="0" borderId="34" xfId="0" applyNumberFormat="1" applyFont="1" applyBorder="1" applyAlignment="1">
      <alignment wrapText="1"/>
    </xf>
    <xf numFmtId="0" fontId="55" fillId="3" borderId="28" xfId="0" applyFont="1" applyFill="1" applyBorder="1" applyAlignment="1">
      <alignment horizontal="center" wrapText="1"/>
    </xf>
    <xf numFmtId="0" fontId="2" fillId="3" borderId="28" xfId="0" applyFont="1" applyFill="1" applyBorder="1" applyAlignment="1">
      <alignment wrapText="1"/>
    </xf>
    <xf numFmtId="4" fontId="6" fillId="3" borderId="28" xfId="0" applyNumberFormat="1" applyFont="1" applyFill="1" applyBorder="1" applyAlignment="1">
      <alignment horizontal="center" vertical="center" wrapText="1"/>
    </xf>
    <xf numFmtId="4" fontId="1" fillId="3" borderId="28" xfId="0" applyNumberFormat="1" applyFont="1" applyFill="1" applyBorder="1" applyAlignment="1">
      <alignment wrapText="1"/>
    </xf>
    <xf numFmtId="4" fontId="54" fillId="3" borderId="28" xfId="0" applyNumberFormat="1" applyFont="1" applyFill="1" applyBorder="1" applyAlignment="1">
      <alignment wrapText="1"/>
    </xf>
    <xf numFmtId="0" fontId="2" fillId="34" borderId="25" xfId="0" applyFont="1" applyFill="1" applyBorder="1" applyAlignment="1">
      <alignment/>
    </xf>
    <xf numFmtId="0" fontId="54" fillId="34" borderId="35" xfId="0" applyFont="1" applyFill="1" applyBorder="1" applyAlignment="1">
      <alignment wrapText="1"/>
    </xf>
    <xf numFmtId="0" fontId="54" fillId="34" borderId="17" xfId="0" applyFont="1" applyFill="1" applyBorder="1" applyAlignment="1">
      <alignment/>
    </xf>
    <xf numFmtId="0" fontId="54" fillId="34" borderId="25" xfId="0" applyFont="1" applyFill="1" applyBorder="1" applyAlignment="1">
      <alignment/>
    </xf>
    <xf numFmtId="0" fontId="54" fillId="34" borderId="36" xfId="0" applyFont="1" applyFill="1" applyBorder="1" applyAlignment="1">
      <alignment/>
    </xf>
    <xf numFmtId="0" fontId="2" fillId="0" borderId="20" xfId="0" applyFont="1" applyBorder="1" applyAlignment="1">
      <alignment wrapText="1"/>
    </xf>
    <xf numFmtId="4" fontId="6" fillId="33" borderId="20" xfId="0" applyNumberFormat="1" applyFont="1" applyFill="1" applyBorder="1" applyAlignment="1">
      <alignment horizontal="center" vertical="center" wrapText="1"/>
    </xf>
    <xf numFmtId="4" fontId="6" fillId="0" borderId="27" xfId="0" applyNumberFormat="1" applyFont="1" applyBorder="1" applyAlignment="1">
      <alignment horizontal="center" vertical="center" wrapText="1"/>
    </xf>
    <xf numFmtId="0" fontId="2" fillId="0" borderId="10" xfId="0" applyFont="1" applyBorder="1" applyAlignment="1">
      <alignment/>
    </xf>
    <xf numFmtId="0" fontId="7" fillId="34" borderId="34" xfId="0" applyFont="1" applyFill="1" applyBorder="1" applyAlignment="1">
      <alignment/>
    </xf>
    <xf numFmtId="0" fontId="6" fillId="0" borderId="10" xfId="0" applyFont="1" applyBorder="1" applyAlignment="1">
      <alignment horizontal="center" vertical="center" wrapText="1"/>
    </xf>
    <xf numFmtId="0" fontId="7" fillId="34" borderId="10" xfId="0" applyFont="1" applyFill="1" applyBorder="1" applyAlignment="1">
      <alignment/>
    </xf>
    <xf numFmtId="0" fontId="7" fillId="0" borderId="10" xfId="0" applyFont="1" applyBorder="1" applyAlignment="1">
      <alignment/>
    </xf>
    <xf numFmtId="0" fontId="6" fillId="0" borderId="13" xfId="0" applyFont="1" applyFill="1" applyBorder="1" applyAlignment="1">
      <alignment horizontal="center" vertical="center" wrapText="1"/>
    </xf>
    <xf numFmtId="0" fontId="7" fillId="0" borderId="13" xfId="0" applyFont="1" applyBorder="1" applyAlignment="1">
      <alignment/>
    </xf>
    <xf numFmtId="0" fontId="0" fillId="34" borderId="10" xfId="0" applyFont="1" applyFill="1" applyBorder="1" applyAlignment="1">
      <alignment horizontal="center" vertical="center" wrapText="1"/>
    </xf>
    <xf numFmtId="0" fontId="2" fillId="34" borderId="25" xfId="0" applyFont="1" applyFill="1" applyBorder="1" applyAlignment="1">
      <alignment/>
    </xf>
    <xf numFmtId="4" fontId="54" fillId="0" borderId="37" xfId="0" applyNumberFormat="1" applyFont="1" applyBorder="1" applyAlignment="1">
      <alignment wrapText="1"/>
    </xf>
    <xf numFmtId="4" fontId="6" fillId="33" borderId="15" xfId="0" applyNumberFormat="1" applyFont="1" applyFill="1" applyBorder="1" applyAlignment="1">
      <alignment horizontal="center" vertical="center" wrapText="1"/>
    </xf>
    <xf numFmtId="4" fontId="6" fillId="3" borderId="24" xfId="0" applyNumberFormat="1" applyFont="1" applyFill="1" applyBorder="1" applyAlignment="1">
      <alignment horizontal="center" vertical="center" wrapText="1"/>
    </xf>
    <xf numFmtId="4" fontId="54" fillId="3" borderId="16" xfId="0" applyNumberFormat="1" applyFont="1" applyFill="1" applyBorder="1" applyAlignment="1">
      <alignment wrapText="1"/>
    </xf>
    <xf numFmtId="0" fontId="6" fillId="0" borderId="10" xfId="0" applyNumberFormat="1" applyFont="1" applyBorder="1" applyAlignment="1">
      <alignment horizontal="center" vertical="center" wrapText="1"/>
    </xf>
    <xf numFmtId="0" fontId="6" fillId="34" borderId="0" xfId="0" applyFont="1" applyFill="1" applyAlignment="1">
      <alignment/>
    </xf>
    <xf numFmtId="4" fontId="6" fillId="34" borderId="0" xfId="0" applyNumberFormat="1" applyFont="1" applyFill="1" applyAlignment="1">
      <alignment/>
    </xf>
    <xf numFmtId="0" fontId="2" fillId="34" borderId="11" xfId="0" applyFont="1" applyFill="1" applyBorder="1" applyAlignment="1">
      <alignment wrapText="1"/>
    </xf>
    <xf numFmtId="0" fontId="1" fillId="34" borderId="12"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54" fillId="34" borderId="36" xfId="0" applyFont="1" applyFill="1" applyBorder="1" applyAlignment="1">
      <alignment horizontal="left"/>
    </xf>
    <xf numFmtId="0" fontId="9" fillId="34" borderId="0" xfId="0" applyFont="1" applyFill="1" applyAlignment="1">
      <alignment horizontal="left"/>
    </xf>
    <xf numFmtId="0" fontId="6" fillId="33" borderId="10" xfId="0" applyNumberFormat="1" applyFont="1" applyFill="1" applyBorder="1" applyAlignment="1">
      <alignment horizontal="center" vertical="center" wrapText="1"/>
    </xf>
    <xf numFmtId="4" fontId="0" fillId="3" borderId="0" xfId="0" applyNumberFormat="1" applyFill="1" applyAlignment="1">
      <alignment wrapText="1"/>
    </xf>
    <xf numFmtId="4" fontId="0" fillId="6" borderId="0" xfId="0" applyNumberFormat="1" applyFill="1" applyAlignment="1">
      <alignment wrapText="1"/>
    </xf>
    <xf numFmtId="17" fontId="6" fillId="34" borderId="13"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6" fillId="34" borderId="11" xfId="0" applyFont="1" applyFill="1" applyBorder="1" applyAlignment="1">
      <alignment horizontal="center" vertical="center" wrapText="1"/>
    </xf>
    <xf numFmtId="0" fontId="55" fillId="9" borderId="0" xfId="0" applyFont="1" applyFill="1" applyAlignment="1">
      <alignment wrapText="1"/>
    </xf>
    <xf numFmtId="4" fontId="55" fillId="9" borderId="0" xfId="0" applyNumberFormat="1" applyFont="1" applyFill="1" applyAlignment="1">
      <alignment wrapText="1"/>
    </xf>
    <xf numFmtId="0" fontId="57" fillId="9" borderId="0" xfId="0" applyFont="1" applyFill="1" applyAlignment="1">
      <alignment wrapText="1"/>
    </xf>
    <xf numFmtId="0" fontId="1" fillId="9" borderId="0" xfId="0" applyFont="1" applyFill="1" applyAlignment="1">
      <alignment wrapText="1"/>
    </xf>
    <xf numFmtId="0" fontId="1" fillId="9" borderId="11" xfId="0" applyFont="1" applyFill="1" applyBorder="1" applyAlignment="1">
      <alignment horizontal="center" wrapText="1"/>
    </xf>
    <xf numFmtId="0" fontId="2" fillId="9" borderId="11" xfId="0" applyFont="1" applyFill="1" applyBorder="1" applyAlignment="1">
      <alignment wrapText="1"/>
    </xf>
    <xf numFmtId="0" fontId="0" fillId="9" borderId="0" xfId="0" applyFill="1" applyAlignment="1">
      <alignment wrapText="1"/>
    </xf>
    <xf numFmtId="0" fontId="7" fillId="3" borderId="23" xfId="0" applyFont="1" applyFill="1" applyBorder="1" applyAlignment="1">
      <alignment wrapText="1"/>
    </xf>
    <xf numFmtId="0" fontId="7" fillId="3" borderId="24" xfId="0" applyFont="1" applyFill="1" applyBorder="1" applyAlignment="1">
      <alignment wrapText="1"/>
    </xf>
    <xf numFmtId="0" fontId="7" fillId="3" borderId="30" xfId="0" applyFont="1" applyFill="1" applyBorder="1" applyAlignment="1">
      <alignment wrapText="1"/>
    </xf>
    <xf numFmtId="4" fontId="1" fillId="3" borderId="25" xfId="0" applyNumberFormat="1" applyFont="1" applyFill="1" applyBorder="1" applyAlignment="1">
      <alignment wrapText="1"/>
    </xf>
    <xf numFmtId="4" fontId="1" fillId="3" borderId="11" xfId="0" applyNumberFormat="1" applyFont="1" applyFill="1" applyBorder="1" applyAlignment="1">
      <alignment wrapText="1"/>
    </xf>
    <xf numFmtId="4" fontId="1" fillId="3" borderId="14" xfId="0" applyNumberFormat="1" applyFont="1" applyFill="1" applyBorder="1" applyAlignment="1">
      <alignment wrapText="1"/>
    </xf>
    <xf numFmtId="4" fontId="1" fillId="3" borderId="17" xfId="0" applyNumberFormat="1" applyFont="1" applyFill="1" applyBorder="1" applyAlignment="1">
      <alignment wrapText="1"/>
    </xf>
    <xf numFmtId="4" fontId="7" fillId="3" borderId="14" xfId="0" applyNumberFormat="1" applyFont="1" applyFill="1" applyBorder="1" applyAlignment="1">
      <alignment wrapText="1"/>
    </xf>
    <xf numFmtId="4" fontId="7" fillId="3" borderId="16" xfId="0" applyNumberFormat="1" applyFont="1" applyFill="1" applyBorder="1" applyAlignment="1">
      <alignment wrapText="1"/>
    </xf>
    <xf numFmtId="4" fontId="7" fillId="3" borderId="28" xfId="0" applyNumberFormat="1" applyFont="1" applyFill="1" applyBorder="1" applyAlignment="1">
      <alignment wrapText="1"/>
    </xf>
    <xf numFmtId="4" fontId="1" fillId="3" borderId="0" xfId="0" applyNumberFormat="1" applyFont="1" applyFill="1" applyBorder="1" applyAlignment="1">
      <alignment wrapText="1"/>
    </xf>
    <xf numFmtId="4" fontId="1" fillId="3" borderId="13" xfId="0" applyNumberFormat="1" applyFont="1" applyFill="1" applyBorder="1" applyAlignment="1">
      <alignment wrapText="1"/>
    </xf>
    <xf numFmtId="4" fontId="1" fillId="3" borderId="20" xfId="0" applyNumberFormat="1" applyFont="1" applyFill="1" applyBorder="1" applyAlignment="1">
      <alignment wrapText="1"/>
    </xf>
    <xf numFmtId="0" fontId="55" fillId="3" borderId="20" xfId="0" applyFont="1" applyFill="1" applyBorder="1" applyAlignment="1">
      <alignment horizontal="center" wrapText="1"/>
    </xf>
    <xf numFmtId="0" fontId="2" fillId="3" borderId="29" xfId="0" applyFont="1" applyFill="1" applyBorder="1" applyAlignment="1">
      <alignment wrapText="1"/>
    </xf>
    <xf numFmtId="0" fontId="7" fillId="3" borderId="39" xfId="0" applyFont="1" applyFill="1" applyBorder="1" applyAlignment="1">
      <alignment wrapText="1"/>
    </xf>
    <xf numFmtId="4" fontId="6" fillId="3" borderId="29" xfId="0" applyNumberFormat="1" applyFont="1" applyFill="1" applyBorder="1" applyAlignment="1">
      <alignment horizontal="center" vertical="center" wrapText="1"/>
    </xf>
    <xf numFmtId="4" fontId="6" fillId="3" borderId="39" xfId="0" applyNumberFormat="1" applyFont="1" applyFill="1" applyBorder="1" applyAlignment="1">
      <alignment horizontal="center" vertical="center" wrapText="1"/>
    </xf>
    <xf numFmtId="4" fontId="6" fillId="3" borderId="20"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wrapText="1"/>
    </xf>
    <xf numFmtId="4" fontId="1" fillId="3" borderId="29" xfId="0" applyNumberFormat="1" applyFont="1" applyFill="1" applyBorder="1" applyAlignment="1">
      <alignment wrapText="1"/>
    </xf>
    <xf numFmtId="4" fontId="7" fillId="3" borderId="29" xfId="0" applyNumberFormat="1" applyFont="1" applyFill="1" applyBorder="1" applyAlignment="1">
      <alignment wrapText="1"/>
    </xf>
    <xf numFmtId="4" fontId="54" fillId="3" borderId="20" xfId="0" applyNumberFormat="1" applyFont="1" applyFill="1" applyBorder="1" applyAlignment="1">
      <alignment wrapText="1"/>
    </xf>
    <xf numFmtId="0" fontId="7" fillId="9" borderId="12" xfId="0" applyFont="1" applyFill="1" applyBorder="1" applyAlignment="1">
      <alignment wrapText="1"/>
    </xf>
    <xf numFmtId="4" fontId="6" fillId="9" borderId="11" xfId="0" applyNumberFormat="1" applyFont="1" applyFill="1" applyBorder="1" applyAlignment="1">
      <alignment horizontal="center" vertical="center" wrapText="1"/>
    </xf>
    <xf numFmtId="4" fontId="1" fillId="9" borderId="11" xfId="0" applyNumberFormat="1" applyFont="1" applyFill="1" applyBorder="1" applyAlignment="1">
      <alignment wrapText="1"/>
    </xf>
    <xf numFmtId="4" fontId="1" fillId="9" borderId="12" xfId="0" applyNumberFormat="1" applyFont="1" applyFill="1" applyBorder="1" applyAlignment="1">
      <alignment wrapText="1"/>
    </xf>
    <xf numFmtId="4" fontId="7" fillId="9" borderId="11" xfId="0" applyNumberFormat="1" applyFont="1" applyFill="1" applyBorder="1" applyAlignment="1">
      <alignment wrapText="1"/>
    </xf>
    <xf numFmtId="4" fontId="6" fillId="9" borderId="31" xfId="0" applyNumberFormat="1" applyFont="1" applyFill="1" applyBorder="1" applyAlignment="1">
      <alignment horizontal="center" vertical="center" wrapText="1"/>
    </xf>
    <xf numFmtId="4" fontId="54" fillId="9" borderId="11" xfId="0" applyNumberFormat="1" applyFont="1" applyFill="1" applyBorder="1" applyAlignment="1">
      <alignment wrapText="1"/>
    </xf>
    <xf numFmtId="0" fontId="1" fillId="33" borderId="25" xfId="0" applyFont="1" applyFill="1" applyBorder="1" applyAlignment="1">
      <alignment horizontal="center" vertical="center" wrapText="1"/>
    </xf>
    <xf numFmtId="4" fontId="6" fillId="33" borderId="29"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4" fontId="6" fillId="33" borderId="11" xfId="0" applyNumberFormat="1" applyFont="1" applyFill="1" applyBorder="1" applyAlignment="1">
      <alignment horizontal="center" vertical="center" wrapText="1"/>
    </xf>
    <xf numFmtId="10" fontId="12" fillId="6" borderId="0" xfId="0" applyNumberFormat="1" applyFont="1" applyFill="1" applyAlignment="1">
      <alignment wrapText="1"/>
    </xf>
    <xf numFmtId="10" fontId="12" fillId="9" borderId="0" xfId="0" applyNumberFormat="1" applyFont="1" applyFill="1" applyAlignment="1">
      <alignment wrapText="1"/>
    </xf>
    <xf numFmtId="10" fontId="12" fillId="3" borderId="0" xfId="0" applyNumberFormat="1" applyFont="1" applyFill="1" applyAlignment="1">
      <alignment wrapText="1"/>
    </xf>
    <xf numFmtId="10" fontId="0" fillId="3" borderId="0" xfId="0" applyNumberFormat="1" applyFill="1" applyAlignment="1">
      <alignment wrapText="1"/>
    </xf>
    <xf numFmtId="4" fontId="0" fillId="0" borderId="0" xfId="0" applyNumberFormat="1" applyAlignment="1">
      <alignment wrapText="1"/>
    </xf>
    <xf numFmtId="4" fontId="13" fillId="3" borderId="0" xfId="0" applyNumberFormat="1" applyFont="1" applyFill="1" applyAlignment="1">
      <alignment wrapText="1"/>
    </xf>
    <xf numFmtId="0" fontId="11" fillId="6" borderId="25" xfId="0" applyFont="1" applyFill="1" applyBorder="1" applyAlignment="1">
      <alignment horizontal="center" wrapText="1"/>
    </xf>
    <xf numFmtId="0" fontId="11" fillId="6" borderId="20" xfId="0" applyFont="1" applyFill="1" applyBorder="1" applyAlignment="1">
      <alignment horizontal="center" wrapText="1"/>
    </xf>
    <xf numFmtId="0" fontId="11" fillId="9" borderId="25" xfId="0" applyFont="1" applyFill="1" applyBorder="1" applyAlignment="1">
      <alignment horizontal="center" wrapText="1"/>
    </xf>
    <xf numFmtId="0" fontId="11" fillId="9" borderId="20" xfId="0" applyFont="1" applyFill="1" applyBorder="1" applyAlignment="1">
      <alignment horizontal="center" wrapText="1"/>
    </xf>
    <xf numFmtId="0" fontId="11" fillId="9" borderId="10" xfId="0" applyFont="1" applyFill="1" applyBorder="1" applyAlignment="1">
      <alignment horizontal="center" wrapText="1"/>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avadno 4" xfId="43"/>
    <cellStyle name="Navadno 5" xfId="44"/>
    <cellStyle name="Nevtralno" xfId="45"/>
    <cellStyle name="Normal_30919 obrazec 3"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68"/>
  <sheetViews>
    <sheetView tabSelected="1" zoomScale="50" zoomScaleNormal="50" zoomScaleSheetLayoutView="7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A9" sqref="A9"/>
    </sheetView>
  </sheetViews>
  <sheetFormatPr defaultColWidth="9.140625" defaultRowHeight="12.75"/>
  <cols>
    <col min="1" max="1" width="14.28125" style="109" customWidth="1"/>
    <col min="2" max="2" width="23.7109375" style="109" customWidth="1"/>
    <col min="3" max="3" width="44.8515625" style="0" customWidth="1"/>
    <col min="4" max="4" width="26.28125" style="8" bestFit="1" customWidth="1"/>
    <col min="5" max="5" width="27.28125" style="22" bestFit="1" customWidth="1"/>
    <col min="6" max="6" width="26.421875" style="22" customWidth="1"/>
    <col min="7" max="8" width="25.7109375" style="22" customWidth="1"/>
    <col min="9" max="9" width="27.28125" style="22" bestFit="1" customWidth="1"/>
    <col min="10" max="10" width="27.28125" style="164" bestFit="1" customWidth="1"/>
    <col min="11" max="11" width="29.28125" style="15" customWidth="1"/>
    <col min="12" max="15" width="25.7109375" style="15" customWidth="1"/>
    <col min="16" max="16" width="28.140625" style="8" customWidth="1"/>
    <col min="17" max="17" width="19.28125" style="8" customWidth="1"/>
    <col min="18" max="18" width="23.8515625" style="8" customWidth="1"/>
    <col min="19" max="19" width="19.28125" style="8" hidden="1" customWidth="1"/>
  </cols>
  <sheetData>
    <row r="1" spans="1:19" s="1" customFormat="1" ht="18">
      <c r="A1" s="106"/>
      <c r="B1" s="106"/>
      <c r="D1" s="7"/>
      <c r="E1" s="17"/>
      <c r="F1" s="17"/>
      <c r="G1" s="17"/>
      <c r="H1" s="17"/>
      <c r="I1" s="17"/>
      <c r="J1" s="158"/>
      <c r="K1" s="14"/>
      <c r="L1" s="14"/>
      <c r="M1" s="14"/>
      <c r="N1" s="14"/>
      <c r="O1" s="14"/>
      <c r="P1" s="7"/>
      <c r="Q1" s="7"/>
      <c r="R1" s="7"/>
      <c r="S1" s="7"/>
    </row>
    <row r="2" spans="1:19" s="1" customFormat="1" ht="20.25">
      <c r="A2" s="107" t="s">
        <v>13</v>
      </c>
      <c r="B2" s="106"/>
      <c r="D2" s="7"/>
      <c r="E2" s="17"/>
      <c r="F2" s="17"/>
      <c r="G2" s="17"/>
      <c r="H2" s="17"/>
      <c r="I2" s="17"/>
      <c r="J2" s="158"/>
      <c r="K2" s="14"/>
      <c r="L2" s="14"/>
      <c r="M2" s="14"/>
      <c r="N2" s="14"/>
      <c r="O2" s="14"/>
      <c r="P2" s="7"/>
      <c r="Q2" s="7"/>
      <c r="R2" s="7"/>
      <c r="S2" s="7"/>
    </row>
    <row r="3" spans="1:19" s="1" customFormat="1" ht="20.25">
      <c r="A3" s="107"/>
      <c r="B3" s="106"/>
      <c r="D3" s="7"/>
      <c r="E3" s="17"/>
      <c r="F3" s="17"/>
      <c r="G3" s="17"/>
      <c r="H3" s="17"/>
      <c r="I3" s="17"/>
      <c r="J3" s="158"/>
      <c r="K3" s="74"/>
      <c r="L3" s="74"/>
      <c r="M3" s="74"/>
      <c r="N3" s="74"/>
      <c r="O3" s="74"/>
      <c r="P3" s="7"/>
      <c r="Q3" s="7"/>
      <c r="R3" s="7"/>
      <c r="S3" s="7"/>
    </row>
    <row r="4" spans="1:19" s="1" customFormat="1" ht="20.25">
      <c r="A4" s="107"/>
      <c r="B4" s="106"/>
      <c r="D4" s="7"/>
      <c r="E4" s="17"/>
      <c r="F4" s="17"/>
      <c r="G4" s="17"/>
      <c r="H4" s="17"/>
      <c r="I4" s="17"/>
      <c r="J4" s="159"/>
      <c r="K4" s="14"/>
      <c r="L4" s="14"/>
      <c r="M4" s="14"/>
      <c r="N4" s="14"/>
      <c r="O4" s="14"/>
      <c r="P4" s="7"/>
      <c r="Q4" s="7"/>
      <c r="R4" s="7"/>
      <c r="S4" s="7"/>
    </row>
    <row r="5" spans="1:19" s="1" customFormat="1" ht="40.5" customHeight="1" thickBot="1">
      <c r="A5" s="106"/>
      <c r="B5" s="143"/>
      <c r="D5" s="27"/>
      <c r="E5" s="17"/>
      <c r="F5" s="17"/>
      <c r="G5" s="17"/>
      <c r="H5" s="17"/>
      <c r="I5" s="18"/>
      <c r="J5" s="160"/>
      <c r="K5" s="74"/>
      <c r="L5" s="74"/>
      <c r="M5" s="74"/>
      <c r="N5" s="74"/>
      <c r="O5" s="74"/>
      <c r="P5" s="10"/>
      <c r="Q5" s="10"/>
      <c r="R5" s="7"/>
      <c r="S5" s="7"/>
    </row>
    <row r="6" spans="1:19" s="1" customFormat="1" ht="18.75" customHeight="1" hidden="1" thickBot="1">
      <c r="A6" s="106"/>
      <c r="B6" s="106"/>
      <c r="D6" s="7"/>
      <c r="E6" s="17"/>
      <c r="F6" s="17"/>
      <c r="G6" s="17"/>
      <c r="H6" s="17"/>
      <c r="I6" s="17"/>
      <c r="J6" s="161"/>
      <c r="K6" s="14"/>
      <c r="L6" s="14"/>
      <c r="M6" s="14"/>
      <c r="N6" s="14"/>
      <c r="O6" s="14"/>
      <c r="P6" s="7"/>
      <c r="Q6" s="7"/>
      <c r="R6" s="7"/>
      <c r="S6" s="7"/>
    </row>
    <row r="7" spans="1:19" s="1" customFormat="1" ht="18.75" customHeight="1" hidden="1" thickBot="1">
      <c r="A7" s="106"/>
      <c r="B7" s="106"/>
      <c r="D7" s="7"/>
      <c r="E7" s="17"/>
      <c r="F7" s="17"/>
      <c r="G7" s="17"/>
      <c r="H7" s="17"/>
      <c r="I7" s="17"/>
      <c r="J7" s="161"/>
      <c r="K7" s="14"/>
      <c r="L7" s="14"/>
      <c r="M7" s="14"/>
      <c r="N7" s="14"/>
      <c r="O7" s="14"/>
      <c r="P7" s="7"/>
      <c r="Q7" s="7"/>
      <c r="R7" s="7"/>
      <c r="S7" s="7"/>
    </row>
    <row r="8" spans="1:19" s="1" customFormat="1" ht="18.75" customHeight="1" hidden="1" thickBot="1">
      <c r="A8" s="106"/>
      <c r="B8" s="106"/>
      <c r="D8" s="7"/>
      <c r="E8" s="17"/>
      <c r="F8" s="17"/>
      <c r="G8" s="17"/>
      <c r="H8" s="17"/>
      <c r="I8" s="17"/>
      <c r="J8" s="161"/>
      <c r="K8" s="14"/>
      <c r="L8" s="14"/>
      <c r="M8" s="14"/>
      <c r="N8" s="14"/>
      <c r="O8" s="14"/>
      <c r="P8" s="7"/>
      <c r="Q8" s="7"/>
      <c r="R8" s="7"/>
      <c r="S8" s="7"/>
    </row>
    <row r="9" spans="1:19" s="6" customFormat="1" ht="36" customHeight="1" thickBot="1">
      <c r="A9" s="108"/>
      <c r="B9" s="144"/>
      <c r="D9" s="28"/>
      <c r="E9" s="205" t="s">
        <v>186</v>
      </c>
      <c r="F9" s="206"/>
      <c r="G9" s="206"/>
      <c r="H9" s="206"/>
      <c r="I9" s="206"/>
      <c r="J9" s="207" t="s">
        <v>204</v>
      </c>
      <c r="K9" s="208"/>
      <c r="L9" s="208"/>
      <c r="M9" s="208"/>
      <c r="N9" s="208"/>
      <c r="O9" s="209"/>
      <c r="P9" s="28"/>
      <c r="Q9" s="28"/>
      <c r="R9" s="28"/>
      <c r="S9" s="28"/>
    </row>
    <row r="10" spans="5:15" ht="72.75" thickBot="1">
      <c r="E10" s="23" t="s">
        <v>187</v>
      </c>
      <c r="F10" s="24" t="s">
        <v>188</v>
      </c>
      <c r="G10" s="25" t="s">
        <v>189</v>
      </c>
      <c r="H10" s="24" t="s">
        <v>193</v>
      </c>
      <c r="I10" s="24" t="s">
        <v>196</v>
      </c>
      <c r="J10" s="162" t="s">
        <v>385</v>
      </c>
      <c r="K10" s="178" t="s">
        <v>188</v>
      </c>
      <c r="L10" s="26" t="s">
        <v>189</v>
      </c>
      <c r="M10" s="26" t="s">
        <v>193</v>
      </c>
      <c r="N10" s="26" t="s">
        <v>196</v>
      </c>
      <c r="O10" s="116" t="s">
        <v>317</v>
      </c>
    </row>
    <row r="11" spans="1:19" s="2" customFormat="1" ht="95.25" thickBot="1">
      <c r="A11" s="121" t="s">
        <v>4</v>
      </c>
      <c r="B11" s="145" t="s">
        <v>5</v>
      </c>
      <c r="C11" s="129" t="s">
        <v>0</v>
      </c>
      <c r="D11" s="126" t="s">
        <v>1</v>
      </c>
      <c r="E11" s="19" t="s">
        <v>190</v>
      </c>
      <c r="F11" s="20" t="s">
        <v>191</v>
      </c>
      <c r="G11" s="20" t="s">
        <v>195</v>
      </c>
      <c r="H11" s="21" t="s">
        <v>194</v>
      </c>
      <c r="I11" s="21" t="s">
        <v>192</v>
      </c>
      <c r="J11" s="163" t="s">
        <v>474</v>
      </c>
      <c r="K11" s="179" t="s">
        <v>480</v>
      </c>
      <c r="L11" s="16" t="s">
        <v>479</v>
      </c>
      <c r="M11" s="16" t="s">
        <v>478</v>
      </c>
      <c r="N11" s="16" t="s">
        <v>476</v>
      </c>
      <c r="O11" s="117" t="s">
        <v>477</v>
      </c>
      <c r="P11" s="3" t="s">
        <v>18</v>
      </c>
      <c r="Q11" s="3" t="s">
        <v>2</v>
      </c>
      <c r="R11" s="3" t="s">
        <v>162</v>
      </c>
      <c r="S11" s="3" t="s">
        <v>147</v>
      </c>
    </row>
    <row r="12" spans="1:19" s="87" customFormat="1" ht="24" thickBot="1">
      <c r="A12" s="122" t="s">
        <v>3</v>
      </c>
      <c r="B12" s="97"/>
      <c r="C12" s="130"/>
      <c r="D12" s="98"/>
      <c r="E12" s="99"/>
      <c r="F12" s="100"/>
      <c r="G12" s="100"/>
      <c r="H12" s="101"/>
      <c r="I12" s="101"/>
      <c r="J12" s="188"/>
      <c r="K12" s="180"/>
      <c r="L12" s="166"/>
      <c r="M12" s="166"/>
      <c r="N12" s="165"/>
      <c r="O12" s="167"/>
      <c r="P12" s="96"/>
      <c r="Q12" s="102"/>
      <c r="R12" s="102"/>
      <c r="S12" s="102"/>
    </row>
    <row r="13" spans="1:19" s="54" customFormat="1" ht="72" customHeight="1" thickBot="1">
      <c r="A13" s="59">
        <v>1</v>
      </c>
      <c r="B13" s="58" t="s">
        <v>14</v>
      </c>
      <c r="C13" s="59" t="s">
        <v>15</v>
      </c>
      <c r="D13" s="127">
        <v>6692547</v>
      </c>
      <c r="E13" s="139">
        <v>64285</v>
      </c>
      <c r="F13" s="60">
        <v>63625</v>
      </c>
      <c r="G13" s="60">
        <v>0</v>
      </c>
      <c r="H13" s="61">
        <v>0</v>
      </c>
      <c r="I13" s="61">
        <v>660</v>
      </c>
      <c r="J13" s="189">
        <v>63625</v>
      </c>
      <c r="K13" s="196">
        <v>63625</v>
      </c>
      <c r="L13" s="61">
        <v>0</v>
      </c>
      <c r="M13" s="61">
        <v>0</v>
      </c>
      <c r="N13" s="60">
        <v>0</v>
      </c>
      <c r="O13" s="73">
        <v>0</v>
      </c>
      <c r="P13" s="63" t="s">
        <v>475</v>
      </c>
      <c r="Q13" s="63" t="s">
        <v>16</v>
      </c>
      <c r="R13" s="63" t="s">
        <v>75</v>
      </c>
      <c r="S13" s="53">
        <v>43101</v>
      </c>
    </row>
    <row r="14" spans="1:19" s="54" customFormat="1" ht="72" customHeight="1" thickBot="1">
      <c r="A14" s="59">
        <v>2</v>
      </c>
      <c r="B14" s="58" t="s">
        <v>17</v>
      </c>
      <c r="C14" s="59" t="s">
        <v>19</v>
      </c>
      <c r="D14" s="127">
        <v>2896081</v>
      </c>
      <c r="E14" s="139">
        <v>81950</v>
      </c>
      <c r="F14" s="60">
        <v>69658</v>
      </c>
      <c r="G14" s="60">
        <v>0</v>
      </c>
      <c r="H14" s="61">
        <v>0</v>
      </c>
      <c r="I14" s="61">
        <v>12292</v>
      </c>
      <c r="J14" s="189">
        <v>112209.23999999999</v>
      </c>
      <c r="K14" s="196">
        <v>99331.70999999999</v>
      </c>
      <c r="L14" s="61">
        <v>0</v>
      </c>
      <c r="M14" s="61">
        <v>0</v>
      </c>
      <c r="N14" s="60">
        <v>12877.53</v>
      </c>
      <c r="O14" s="73">
        <v>293.87</v>
      </c>
      <c r="P14" s="63" t="s">
        <v>305</v>
      </c>
      <c r="Q14" s="63" t="s">
        <v>20</v>
      </c>
      <c r="R14" s="63" t="s">
        <v>75</v>
      </c>
      <c r="S14" s="53">
        <v>43101</v>
      </c>
    </row>
    <row r="15" spans="1:19" s="54" customFormat="1" ht="72" customHeight="1" thickBot="1">
      <c r="A15" s="59">
        <v>3</v>
      </c>
      <c r="B15" s="58" t="s">
        <v>66</v>
      </c>
      <c r="C15" s="59" t="s">
        <v>67</v>
      </c>
      <c r="D15" s="127">
        <v>997693.75</v>
      </c>
      <c r="E15" s="139">
        <v>44783</v>
      </c>
      <c r="F15" s="60">
        <v>44125</v>
      </c>
      <c r="G15" s="60">
        <v>0</v>
      </c>
      <c r="H15" s="61">
        <v>0</v>
      </c>
      <c r="I15" s="61">
        <v>658</v>
      </c>
      <c r="J15" s="189">
        <v>39304.42</v>
      </c>
      <c r="K15" s="196">
        <v>34524.96</v>
      </c>
      <c r="L15" s="61">
        <v>0</v>
      </c>
      <c r="M15" s="61">
        <v>0</v>
      </c>
      <c r="N15" s="60">
        <v>4779.46</v>
      </c>
      <c r="O15" s="73">
        <v>25.47</v>
      </c>
      <c r="P15" s="63" t="s">
        <v>68</v>
      </c>
      <c r="Q15" s="63" t="s">
        <v>21</v>
      </c>
      <c r="R15" s="63" t="s">
        <v>75</v>
      </c>
      <c r="S15" s="53">
        <v>43101</v>
      </c>
    </row>
    <row r="16" spans="1:19" s="54" customFormat="1" ht="72" customHeight="1" thickBot="1">
      <c r="A16" s="59">
        <v>4</v>
      </c>
      <c r="B16" s="58" t="s">
        <v>61</v>
      </c>
      <c r="C16" s="59" t="s">
        <v>69</v>
      </c>
      <c r="D16" s="127">
        <v>141275</v>
      </c>
      <c r="E16" s="139">
        <v>5700</v>
      </c>
      <c r="F16" s="60">
        <v>3990</v>
      </c>
      <c r="G16" s="60">
        <v>0</v>
      </c>
      <c r="H16" s="61">
        <v>0</v>
      </c>
      <c r="I16" s="61">
        <v>1710</v>
      </c>
      <c r="J16" s="189">
        <v>2436.81</v>
      </c>
      <c r="K16" s="196">
        <v>1705.77</v>
      </c>
      <c r="L16" s="61">
        <v>0</v>
      </c>
      <c r="M16" s="61">
        <v>0</v>
      </c>
      <c r="N16" s="60">
        <v>731.04</v>
      </c>
      <c r="O16" s="73">
        <v>0</v>
      </c>
      <c r="P16" s="63" t="s">
        <v>70</v>
      </c>
      <c r="Q16" s="63" t="s">
        <v>62</v>
      </c>
      <c r="R16" s="63" t="s">
        <v>111</v>
      </c>
      <c r="S16" s="53">
        <v>43101</v>
      </c>
    </row>
    <row r="17" spans="1:19" s="54" customFormat="1" ht="72" customHeight="1" thickBot="1">
      <c r="A17" s="59">
        <v>5</v>
      </c>
      <c r="B17" s="58" t="s">
        <v>83</v>
      </c>
      <c r="C17" s="59" t="s">
        <v>85</v>
      </c>
      <c r="D17" s="127">
        <v>385804</v>
      </c>
      <c r="E17" s="139">
        <v>12551</v>
      </c>
      <c r="F17" s="60">
        <v>12551</v>
      </c>
      <c r="G17" s="60">
        <v>0</v>
      </c>
      <c r="H17" s="61">
        <v>0</v>
      </c>
      <c r="I17" s="61">
        <v>0</v>
      </c>
      <c r="J17" s="189">
        <v>12551</v>
      </c>
      <c r="K17" s="196">
        <v>12551</v>
      </c>
      <c r="L17" s="61">
        <v>0</v>
      </c>
      <c r="M17" s="61">
        <v>0</v>
      </c>
      <c r="N17" s="60">
        <v>0</v>
      </c>
      <c r="O17" s="73">
        <v>0</v>
      </c>
      <c r="P17" s="63" t="s">
        <v>86</v>
      </c>
      <c r="Q17" s="63" t="s">
        <v>84</v>
      </c>
      <c r="R17" s="63" t="s">
        <v>75</v>
      </c>
      <c r="S17" s="53">
        <v>43101</v>
      </c>
    </row>
    <row r="18" spans="1:19" s="1" customFormat="1" ht="132" customHeight="1" thickBot="1">
      <c r="A18" s="157">
        <v>6</v>
      </c>
      <c r="B18" s="146" t="s">
        <v>139</v>
      </c>
      <c r="C18" s="55" t="s">
        <v>140</v>
      </c>
      <c r="D18" s="44">
        <v>111167201</v>
      </c>
      <c r="E18" s="45">
        <v>111167201</v>
      </c>
      <c r="F18" s="46">
        <v>68879165.2</v>
      </c>
      <c r="G18" s="46">
        <v>12155146.8</v>
      </c>
      <c r="H18" s="47">
        <v>4555261.42</v>
      </c>
      <c r="I18" s="47">
        <v>25577627.58</v>
      </c>
      <c r="J18" s="189">
        <v>35031899.47</v>
      </c>
      <c r="K18" s="182">
        <v>22380999.11</v>
      </c>
      <c r="L18" s="140">
        <v>3952543.77</v>
      </c>
      <c r="M18" s="140">
        <v>637791.45</v>
      </c>
      <c r="N18" s="48">
        <v>8060565.140000001</v>
      </c>
      <c r="O18" s="90">
        <v>0</v>
      </c>
      <c r="P18" s="49" t="s">
        <v>374</v>
      </c>
      <c r="Q18" s="49" t="s">
        <v>141</v>
      </c>
      <c r="R18" s="49" t="s">
        <v>74</v>
      </c>
      <c r="S18" s="50">
        <v>43101</v>
      </c>
    </row>
    <row r="19" spans="1:19" s="1" customFormat="1" ht="87" customHeight="1" thickBot="1">
      <c r="A19" s="157">
        <v>7</v>
      </c>
      <c r="B19" s="72" t="s">
        <v>142</v>
      </c>
      <c r="C19" s="37" t="s">
        <v>143</v>
      </c>
      <c r="D19" s="52">
        <v>4473060</v>
      </c>
      <c r="E19" s="38">
        <v>137742</v>
      </c>
      <c r="F19" s="39">
        <v>117080.7</v>
      </c>
      <c r="G19" s="39">
        <v>0</v>
      </c>
      <c r="H19" s="40">
        <v>0</v>
      </c>
      <c r="I19" s="40">
        <v>20661.3</v>
      </c>
      <c r="J19" s="189">
        <v>108698.89</v>
      </c>
      <c r="K19" s="181">
        <v>92394.12</v>
      </c>
      <c r="L19" s="79">
        <v>0</v>
      </c>
      <c r="M19" s="79">
        <v>0</v>
      </c>
      <c r="N19" s="41">
        <v>16304.769999999999</v>
      </c>
      <c r="O19" s="118">
        <v>11347.89</v>
      </c>
      <c r="P19" s="42" t="s">
        <v>375</v>
      </c>
      <c r="Q19" s="42" t="s">
        <v>144</v>
      </c>
      <c r="R19" s="42" t="s">
        <v>74</v>
      </c>
      <c r="S19" s="43">
        <v>43101</v>
      </c>
    </row>
    <row r="20" spans="1:19" s="54" customFormat="1" ht="134.25" customHeight="1" thickBot="1">
      <c r="A20" s="59">
        <v>8</v>
      </c>
      <c r="B20" s="58" t="s">
        <v>145</v>
      </c>
      <c r="C20" s="59" t="s">
        <v>451</v>
      </c>
      <c r="D20" s="127">
        <v>5202589.2</v>
      </c>
      <c r="E20" s="60">
        <v>779567.24</v>
      </c>
      <c r="F20" s="60">
        <v>593367.04</v>
      </c>
      <c r="G20" s="60">
        <v>0</v>
      </c>
      <c r="H20" s="61">
        <v>0</v>
      </c>
      <c r="I20" s="61">
        <v>186200.2</v>
      </c>
      <c r="J20" s="189">
        <v>778623.74</v>
      </c>
      <c r="K20" s="196">
        <v>592423.7</v>
      </c>
      <c r="L20" s="61">
        <v>0</v>
      </c>
      <c r="M20" s="61">
        <v>0</v>
      </c>
      <c r="N20" s="60">
        <v>186200.04</v>
      </c>
      <c r="O20" s="73">
        <v>42279.96</v>
      </c>
      <c r="P20" s="63" t="s">
        <v>334</v>
      </c>
      <c r="Q20" s="63" t="s">
        <v>146</v>
      </c>
      <c r="R20" s="63" t="s">
        <v>75</v>
      </c>
      <c r="S20" s="53">
        <v>43101</v>
      </c>
    </row>
    <row r="21" spans="1:19" s="54" customFormat="1" ht="134.25" customHeight="1" thickBot="1">
      <c r="A21" s="59">
        <v>9</v>
      </c>
      <c r="B21" s="58" t="s">
        <v>148</v>
      </c>
      <c r="C21" s="59" t="s">
        <v>149</v>
      </c>
      <c r="D21" s="127">
        <v>1978266.58</v>
      </c>
      <c r="E21" s="139">
        <v>1978266.58</v>
      </c>
      <c r="F21" s="60">
        <v>467574.1455</v>
      </c>
      <c r="G21" s="60">
        <v>82513.0845</v>
      </c>
      <c r="H21" s="61">
        <v>0</v>
      </c>
      <c r="I21" s="61">
        <v>1428179.35</v>
      </c>
      <c r="J21" s="189">
        <v>1978266.58</v>
      </c>
      <c r="K21" s="196">
        <v>467574.1455</v>
      </c>
      <c r="L21" s="61">
        <v>82513.0845</v>
      </c>
      <c r="M21" s="61">
        <v>0</v>
      </c>
      <c r="N21" s="60">
        <v>1428179.35</v>
      </c>
      <c r="O21" s="73">
        <v>341441.81999999995</v>
      </c>
      <c r="P21" s="63" t="s">
        <v>211</v>
      </c>
      <c r="Q21" s="63" t="s">
        <v>150</v>
      </c>
      <c r="R21" s="63" t="s">
        <v>75</v>
      </c>
      <c r="S21" s="53">
        <v>43101</v>
      </c>
    </row>
    <row r="22" spans="1:19" s="54" customFormat="1" ht="134.25" customHeight="1" thickBot="1">
      <c r="A22" s="59">
        <v>10</v>
      </c>
      <c r="B22" s="58" t="s">
        <v>197</v>
      </c>
      <c r="C22" s="59" t="s">
        <v>198</v>
      </c>
      <c r="D22" s="127">
        <v>23221842</v>
      </c>
      <c r="E22" s="139">
        <v>23221842</v>
      </c>
      <c r="F22" s="60">
        <v>10774396</v>
      </c>
      <c r="G22" s="60">
        <v>2693599</v>
      </c>
      <c r="H22" s="61">
        <v>0</v>
      </c>
      <c r="I22" s="61">
        <v>9753847</v>
      </c>
      <c r="J22" s="189">
        <v>24648167.770000003</v>
      </c>
      <c r="K22" s="196">
        <v>10774395.98</v>
      </c>
      <c r="L22" s="61">
        <v>2693599</v>
      </c>
      <c r="M22" s="61">
        <v>0</v>
      </c>
      <c r="N22" s="60">
        <v>11180172.790000001</v>
      </c>
      <c r="O22" s="73">
        <v>4397419.0598</v>
      </c>
      <c r="P22" s="63" t="s">
        <v>199</v>
      </c>
      <c r="Q22" s="63" t="s">
        <v>200</v>
      </c>
      <c r="R22" s="63" t="s">
        <v>75</v>
      </c>
      <c r="S22" s="53"/>
    </row>
    <row r="23" spans="1:19" s="54" customFormat="1" ht="147.75" customHeight="1" thickBot="1">
      <c r="A23" s="59">
        <v>11</v>
      </c>
      <c r="B23" s="58" t="s">
        <v>202</v>
      </c>
      <c r="C23" s="59" t="s">
        <v>203</v>
      </c>
      <c r="D23" s="127">
        <v>3105666.61</v>
      </c>
      <c r="E23" s="139">
        <v>770522.19</v>
      </c>
      <c r="F23" s="60">
        <v>586943.86</v>
      </c>
      <c r="G23" s="60">
        <v>0</v>
      </c>
      <c r="H23" s="61">
        <v>0</v>
      </c>
      <c r="I23" s="61">
        <v>183578.33000000002</v>
      </c>
      <c r="J23" s="189">
        <v>478336.92</v>
      </c>
      <c r="K23" s="196">
        <v>406586.34</v>
      </c>
      <c r="L23" s="61">
        <v>0</v>
      </c>
      <c r="M23" s="61">
        <v>0</v>
      </c>
      <c r="N23" s="60">
        <v>71750.58</v>
      </c>
      <c r="O23" s="73">
        <v>22125.440000000002</v>
      </c>
      <c r="P23" s="63" t="s">
        <v>341</v>
      </c>
      <c r="Q23" s="63" t="s">
        <v>106</v>
      </c>
      <c r="R23" s="63" t="s">
        <v>75</v>
      </c>
      <c r="S23" s="64"/>
    </row>
    <row r="24" spans="1:19" s="54" customFormat="1" ht="153" customHeight="1" thickBot="1">
      <c r="A24" s="59">
        <v>12</v>
      </c>
      <c r="B24" s="58" t="s">
        <v>216</v>
      </c>
      <c r="C24" s="59" t="s">
        <v>217</v>
      </c>
      <c r="D24" s="63">
        <v>628086.6</v>
      </c>
      <c r="E24" s="196">
        <v>255786.31999999998</v>
      </c>
      <c r="F24" s="60">
        <v>164840.83</v>
      </c>
      <c r="G24" s="60">
        <v>0</v>
      </c>
      <c r="H24" s="61">
        <v>0</v>
      </c>
      <c r="I24" s="61">
        <v>90945.48999999999</v>
      </c>
      <c r="J24" s="189">
        <v>247393.28999999998</v>
      </c>
      <c r="K24" s="196">
        <v>156997.54</v>
      </c>
      <c r="L24" s="61">
        <v>0</v>
      </c>
      <c r="M24" s="61">
        <v>0</v>
      </c>
      <c r="N24" s="60">
        <v>90395.75</v>
      </c>
      <c r="O24" s="73">
        <v>14138.932200000001</v>
      </c>
      <c r="P24" s="63" t="s">
        <v>333</v>
      </c>
      <c r="Q24" s="63" t="s">
        <v>62</v>
      </c>
      <c r="R24" s="63" t="s">
        <v>75</v>
      </c>
      <c r="S24" s="64"/>
    </row>
    <row r="25" spans="1:19" s="1" customFormat="1" ht="108.75" thickBot="1">
      <c r="A25" s="157">
        <v>13</v>
      </c>
      <c r="B25" s="72" t="s">
        <v>208</v>
      </c>
      <c r="C25" s="51" t="s">
        <v>209</v>
      </c>
      <c r="D25" s="52">
        <v>1491602.47</v>
      </c>
      <c r="E25" s="38">
        <v>10486</v>
      </c>
      <c r="F25" s="39">
        <v>9437.4</v>
      </c>
      <c r="G25" s="39">
        <v>0</v>
      </c>
      <c r="H25" s="40">
        <v>0</v>
      </c>
      <c r="I25" s="40">
        <v>1048.6</v>
      </c>
      <c r="J25" s="189">
        <v>0</v>
      </c>
      <c r="K25" s="181">
        <v>0</v>
      </c>
      <c r="L25" s="79">
        <v>0</v>
      </c>
      <c r="M25" s="79">
        <v>0</v>
      </c>
      <c r="N25" s="41">
        <v>0</v>
      </c>
      <c r="O25" s="118">
        <v>0</v>
      </c>
      <c r="P25" s="57" t="s">
        <v>452</v>
      </c>
      <c r="Q25" s="57" t="s">
        <v>210</v>
      </c>
      <c r="R25" s="57" t="s">
        <v>74</v>
      </c>
      <c r="S25" s="65"/>
    </row>
    <row r="26" spans="1:19" s="54" customFormat="1" ht="111.75" customHeight="1" thickBot="1">
      <c r="A26" s="59">
        <v>14</v>
      </c>
      <c r="B26" s="58" t="s">
        <v>220</v>
      </c>
      <c r="C26" s="59" t="s">
        <v>221</v>
      </c>
      <c r="D26" s="63">
        <v>1094270</v>
      </c>
      <c r="E26" s="196">
        <v>219006</v>
      </c>
      <c r="F26" s="60">
        <v>186000</v>
      </c>
      <c r="G26" s="60">
        <v>0</v>
      </c>
      <c r="H26" s="61">
        <v>0</v>
      </c>
      <c r="I26" s="61">
        <v>33006</v>
      </c>
      <c r="J26" s="189">
        <v>218560</v>
      </c>
      <c r="K26" s="196">
        <v>185553.06</v>
      </c>
      <c r="L26" s="61">
        <v>0</v>
      </c>
      <c r="M26" s="61">
        <v>0</v>
      </c>
      <c r="N26" s="60">
        <v>33006.94</v>
      </c>
      <c r="O26" s="73">
        <v>12648.93</v>
      </c>
      <c r="P26" s="63" t="s">
        <v>319</v>
      </c>
      <c r="Q26" s="63" t="s">
        <v>222</v>
      </c>
      <c r="R26" s="63" t="s">
        <v>75</v>
      </c>
      <c r="S26" s="64"/>
    </row>
    <row r="27" spans="1:19" s="68" customFormat="1" ht="141" customHeight="1" thickBot="1">
      <c r="A27" s="157">
        <v>15</v>
      </c>
      <c r="B27" s="148" t="s">
        <v>205</v>
      </c>
      <c r="C27" s="67" t="s">
        <v>206</v>
      </c>
      <c r="D27" s="57">
        <v>2349677.2</v>
      </c>
      <c r="E27" s="76">
        <v>847359.745</v>
      </c>
      <c r="F27" s="39">
        <v>762623.78</v>
      </c>
      <c r="G27" s="39">
        <v>0</v>
      </c>
      <c r="H27" s="39">
        <v>0</v>
      </c>
      <c r="I27" s="40">
        <v>84735.97</v>
      </c>
      <c r="J27" s="189">
        <v>689932.12</v>
      </c>
      <c r="K27" s="181">
        <v>527329.5800000001</v>
      </c>
      <c r="L27" s="79">
        <v>0</v>
      </c>
      <c r="M27" s="79">
        <v>0</v>
      </c>
      <c r="N27" s="41">
        <v>162602.54</v>
      </c>
      <c r="O27" s="118">
        <v>125490.78</v>
      </c>
      <c r="P27" s="57" t="s">
        <v>464</v>
      </c>
      <c r="Q27" s="71" t="s">
        <v>207</v>
      </c>
      <c r="R27" s="52" t="s">
        <v>74</v>
      </c>
      <c r="S27" s="70"/>
    </row>
    <row r="28" spans="1:19" s="1" customFormat="1" ht="115.5" customHeight="1" thickBot="1">
      <c r="A28" s="157">
        <v>16</v>
      </c>
      <c r="B28" s="72" t="s">
        <v>223</v>
      </c>
      <c r="C28" s="131" t="s">
        <v>224</v>
      </c>
      <c r="D28" s="52">
        <v>89312</v>
      </c>
      <c r="E28" s="78">
        <v>89312</v>
      </c>
      <c r="F28" s="39">
        <v>89312</v>
      </c>
      <c r="G28" s="77">
        <v>0</v>
      </c>
      <c r="H28" s="39">
        <v>0</v>
      </c>
      <c r="I28" s="77">
        <v>0</v>
      </c>
      <c r="J28" s="189">
        <v>50383.85</v>
      </c>
      <c r="K28" s="183">
        <v>50383.85</v>
      </c>
      <c r="L28" s="79">
        <v>0</v>
      </c>
      <c r="M28" s="79">
        <v>0</v>
      </c>
      <c r="N28" s="41">
        <v>0</v>
      </c>
      <c r="O28" s="118">
        <v>0</v>
      </c>
      <c r="P28" s="57" t="s">
        <v>318</v>
      </c>
      <c r="Q28" s="52" t="s">
        <v>225</v>
      </c>
      <c r="R28" s="71" t="s">
        <v>74</v>
      </c>
      <c r="S28" s="75"/>
    </row>
    <row r="29" spans="1:19" s="68" customFormat="1" ht="134.25" customHeight="1" thickBot="1">
      <c r="A29" s="157">
        <v>17</v>
      </c>
      <c r="B29" s="72" t="s">
        <v>419</v>
      </c>
      <c r="C29" s="131" t="s">
        <v>303</v>
      </c>
      <c r="D29" s="128">
        <v>1596525</v>
      </c>
      <c r="E29" s="103">
        <v>63438</v>
      </c>
      <c r="F29" s="103">
        <v>63438</v>
      </c>
      <c r="G29" s="103">
        <v>0</v>
      </c>
      <c r="H29" s="103">
        <v>0</v>
      </c>
      <c r="I29" s="114">
        <v>0</v>
      </c>
      <c r="J29" s="189">
        <v>47577.75</v>
      </c>
      <c r="K29" s="184">
        <v>47577.75</v>
      </c>
      <c r="L29" s="140">
        <v>0</v>
      </c>
      <c r="M29" s="140">
        <v>0</v>
      </c>
      <c r="N29" s="41">
        <v>0</v>
      </c>
      <c r="O29" s="118">
        <v>0</v>
      </c>
      <c r="P29" s="57" t="s">
        <v>304</v>
      </c>
      <c r="Q29" s="104" t="s">
        <v>21</v>
      </c>
      <c r="R29" s="71" t="s">
        <v>74</v>
      </c>
      <c r="S29" s="105"/>
    </row>
    <row r="30" spans="1:19" s="1" customFormat="1" ht="186" customHeight="1" thickBot="1">
      <c r="A30" s="157">
        <v>18</v>
      </c>
      <c r="B30" s="72" t="s">
        <v>313</v>
      </c>
      <c r="C30" s="131" t="s">
        <v>312</v>
      </c>
      <c r="D30" s="52">
        <v>2253539.65</v>
      </c>
      <c r="E30" s="39">
        <v>161028</v>
      </c>
      <c r="F30" s="39">
        <v>126650</v>
      </c>
      <c r="G30" s="77">
        <v>0</v>
      </c>
      <c r="H30" s="39">
        <v>0</v>
      </c>
      <c r="I30" s="77">
        <v>34378</v>
      </c>
      <c r="J30" s="189">
        <v>99670.70999999999</v>
      </c>
      <c r="K30" s="183">
        <v>76974.03</v>
      </c>
      <c r="L30" s="79">
        <v>0</v>
      </c>
      <c r="M30" s="79">
        <v>0</v>
      </c>
      <c r="N30" s="41">
        <v>22696.68</v>
      </c>
      <c r="O30" s="118">
        <v>6087.329999999998</v>
      </c>
      <c r="P30" s="57" t="s">
        <v>314</v>
      </c>
      <c r="Q30" s="52" t="s">
        <v>315</v>
      </c>
      <c r="R30" s="71" t="s">
        <v>74</v>
      </c>
      <c r="S30" s="75"/>
    </row>
    <row r="31" spans="1:19" s="54" customFormat="1" ht="114" customHeight="1" thickBot="1">
      <c r="A31" s="59">
        <v>19</v>
      </c>
      <c r="B31" s="58" t="s">
        <v>290</v>
      </c>
      <c r="C31" s="59" t="s">
        <v>291</v>
      </c>
      <c r="D31" s="127">
        <v>1052257.68</v>
      </c>
      <c r="E31" s="62">
        <v>34472.5</v>
      </c>
      <c r="F31" s="61">
        <v>29301.62</v>
      </c>
      <c r="G31" s="61">
        <v>0</v>
      </c>
      <c r="H31" s="60">
        <v>0</v>
      </c>
      <c r="I31" s="61">
        <v>5170.88</v>
      </c>
      <c r="J31" s="189">
        <v>34471.869999999995</v>
      </c>
      <c r="K31" s="196">
        <v>29301.03</v>
      </c>
      <c r="L31" s="61">
        <f>M31*0.85</f>
        <v>0</v>
      </c>
      <c r="M31" s="61">
        <v>0</v>
      </c>
      <c r="N31" s="60">
        <v>5170.84</v>
      </c>
      <c r="O31" s="73">
        <v>28.8</v>
      </c>
      <c r="P31" s="63" t="s">
        <v>293</v>
      </c>
      <c r="Q31" s="63" t="s">
        <v>292</v>
      </c>
      <c r="R31" s="63" t="s">
        <v>75</v>
      </c>
      <c r="S31" s="64"/>
    </row>
    <row r="32" spans="1:19" s="54" customFormat="1" ht="108" customHeight="1" thickBot="1">
      <c r="A32" s="59">
        <v>20</v>
      </c>
      <c r="B32" s="58" t="s">
        <v>338</v>
      </c>
      <c r="C32" s="59" t="s">
        <v>339</v>
      </c>
      <c r="D32" s="127">
        <v>5429995.01</v>
      </c>
      <c r="E32" s="62">
        <f>SUM(F32:I32)</f>
        <v>5429995.01</v>
      </c>
      <c r="F32" s="61">
        <v>1704265.96</v>
      </c>
      <c r="G32" s="61">
        <v>300752.82</v>
      </c>
      <c r="H32" s="60">
        <v>0</v>
      </c>
      <c r="I32" s="61">
        <v>3424976.23</v>
      </c>
      <c r="J32" s="189">
        <v>5333846.859999999</v>
      </c>
      <c r="K32" s="196">
        <v>1704265.94</v>
      </c>
      <c r="L32" s="61">
        <v>300752.82</v>
      </c>
      <c r="M32" s="61">
        <v>0</v>
      </c>
      <c r="N32" s="60">
        <v>3328828.0999999996</v>
      </c>
      <c r="O32" s="73">
        <v>0</v>
      </c>
      <c r="P32" s="63" t="s">
        <v>340</v>
      </c>
      <c r="Q32" s="63" t="s">
        <v>352</v>
      </c>
      <c r="R32" s="63" t="s">
        <v>75</v>
      </c>
      <c r="S32" s="64"/>
    </row>
    <row r="33" spans="1:19" s="54" customFormat="1" ht="125.25" customHeight="1" thickBot="1">
      <c r="A33" s="59">
        <v>21</v>
      </c>
      <c r="B33" s="58" t="s">
        <v>369</v>
      </c>
      <c r="C33" s="59" t="s">
        <v>368</v>
      </c>
      <c r="D33" s="127">
        <v>858463.98</v>
      </c>
      <c r="E33" s="62">
        <v>858463.98</v>
      </c>
      <c r="F33" s="61">
        <v>339542.22</v>
      </c>
      <c r="G33" s="61">
        <v>59919.22</v>
      </c>
      <c r="H33" s="60">
        <v>0</v>
      </c>
      <c r="I33" s="61">
        <v>459002.54</v>
      </c>
      <c r="J33" s="189">
        <v>818627.75</v>
      </c>
      <c r="K33" s="196">
        <v>302230.09</v>
      </c>
      <c r="L33" s="61">
        <v>53334.73</v>
      </c>
      <c r="M33" s="61">
        <v>0</v>
      </c>
      <c r="N33" s="60">
        <v>463062.93</v>
      </c>
      <c r="O33" s="73">
        <v>0</v>
      </c>
      <c r="P33" s="63" t="s">
        <v>349</v>
      </c>
      <c r="Q33" s="63" t="s">
        <v>353</v>
      </c>
      <c r="R33" s="63" t="s">
        <v>75</v>
      </c>
      <c r="S33" s="64"/>
    </row>
    <row r="34" spans="1:19" s="54" customFormat="1" ht="117.75" customHeight="1" thickBot="1">
      <c r="A34" s="59">
        <v>22</v>
      </c>
      <c r="B34" s="58" t="s">
        <v>354</v>
      </c>
      <c r="C34" s="59" t="s">
        <v>357</v>
      </c>
      <c r="D34" s="127">
        <v>2400128.57</v>
      </c>
      <c r="E34" s="62">
        <v>2400128.57</v>
      </c>
      <c r="F34" s="61">
        <v>820292.65</v>
      </c>
      <c r="G34" s="61">
        <v>205073.16</v>
      </c>
      <c r="H34" s="60">
        <v>0</v>
      </c>
      <c r="I34" s="61">
        <v>1374762.76</v>
      </c>
      <c r="J34" s="189">
        <v>2907301.22</v>
      </c>
      <c r="K34" s="196">
        <v>820290.78</v>
      </c>
      <c r="L34" s="61">
        <v>205072.69</v>
      </c>
      <c r="M34" s="61">
        <v>0</v>
      </c>
      <c r="N34" s="60">
        <v>1881937.75</v>
      </c>
      <c r="O34" s="73">
        <v>0</v>
      </c>
      <c r="P34" s="63" t="s">
        <v>350</v>
      </c>
      <c r="Q34" s="63" t="s">
        <v>352</v>
      </c>
      <c r="R34" s="63" t="s">
        <v>75</v>
      </c>
      <c r="S34" s="64"/>
    </row>
    <row r="35" spans="1:19" s="1" customFormat="1" ht="108" customHeight="1" thickBot="1">
      <c r="A35" s="157">
        <v>23</v>
      </c>
      <c r="B35" s="72" t="s">
        <v>355</v>
      </c>
      <c r="C35" s="131" t="s">
        <v>358</v>
      </c>
      <c r="D35" s="52">
        <v>6735567.83</v>
      </c>
      <c r="E35" s="78">
        <v>6735567.83</v>
      </c>
      <c r="F35" s="39">
        <v>1240671.36</v>
      </c>
      <c r="G35" s="77">
        <v>310167.84</v>
      </c>
      <c r="H35" s="39">
        <v>0</v>
      </c>
      <c r="I35" s="77">
        <v>5184728.63</v>
      </c>
      <c r="J35" s="189">
        <v>6128040.91</v>
      </c>
      <c r="K35" s="183">
        <v>1240671.3599999999</v>
      </c>
      <c r="L35" s="79">
        <v>310167.81999999995</v>
      </c>
      <c r="M35" s="79">
        <v>0</v>
      </c>
      <c r="N35" s="79">
        <v>4577201.73</v>
      </c>
      <c r="O35" s="118">
        <v>0</v>
      </c>
      <c r="P35" s="57" t="s">
        <v>449</v>
      </c>
      <c r="Q35" s="52" t="s">
        <v>352</v>
      </c>
      <c r="R35" s="71" t="s">
        <v>74</v>
      </c>
      <c r="S35" s="75"/>
    </row>
    <row r="36" spans="1:19" s="54" customFormat="1" ht="125.25" customHeight="1" thickBot="1">
      <c r="A36" s="59">
        <v>24</v>
      </c>
      <c r="B36" s="58" t="s">
        <v>346</v>
      </c>
      <c r="C36" s="59" t="s">
        <v>359</v>
      </c>
      <c r="D36" s="127">
        <v>1855884.4</v>
      </c>
      <c r="E36" s="62">
        <v>1855884.4</v>
      </c>
      <c r="F36" s="61">
        <v>432339.57</v>
      </c>
      <c r="G36" s="61">
        <v>76295.22</v>
      </c>
      <c r="H36" s="60">
        <v>0</v>
      </c>
      <c r="I36" s="61">
        <v>1347249.61</v>
      </c>
      <c r="J36" s="189">
        <v>2039463.23</v>
      </c>
      <c r="K36" s="196">
        <v>429971.12999999995</v>
      </c>
      <c r="L36" s="61">
        <v>75877.24</v>
      </c>
      <c r="M36" s="61">
        <v>0</v>
      </c>
      <c r="N36" s="60">
        <v>1533614.8599999999</v>
      </c>
      <c r="O36" s="73">
        <v>0</v>
      </c>
      <c r="P36" s="63" t="s">
        <v>351</v>
      </c>
      <c r="Q36" s="63" t="s">
        <v>353</v>
      </c>
      <c r="R36" s="63" t="s">
        <v>75</v>
      </c>
      <c r="S36" s="64"/>
    </row>
    <row r="37" spans="1:19" s="54" customFormat="1" ht="123.75" customHeight="1" thickBot="1">
      <c r="A37" s="59">
        <v>25</v>
      </c>
      <c r="B37" s="58" t="s">
        <v>347</v>
      </c>
      <c r="C37" s="59" t="s">
        <v>360</v>
      </c>
      <c r="D37" s="127">
        <v>1574819.85</v>
      </c>
      <c r="E37" s="62">
        <v>1574819.85</v>
      </c>
      <c r="F37" s="61">
        <v>524952.62</v>
      </c>
      <c r="G37" s="61">
        <v>92638.7</v>
      </c>
      <c r="H37" s="60">
        <v>0</v>
      </c>
      <c r="I37" s="61">
        <v>957228.53</v>
      </c>
      <c r="J37" s="189">
        <v>832541</v>
      </c>
      <c r="K37" s="196">
        <v>454769.95</v>
      </c>
      <c r="L37" s="61">
        <v>80253.51000000001</v>
      </c>
      <c r="M37" s="61">
        <v>0</v>
      </c>
      <c r="N37" s="60">
        <v>297517.54</v>
      </c>
      <c r="O37" s="73">
        <v>0</v>
      </c>
      <c r="P37" s="63" t="s">
        <v>349</v>
      </c>
      <c r="Q37" s="63" t="s">
        <v>353</v>
      </c>
      <c r="R37" s="63" t="s">
        <v>75</v>
      </c>
      <c r="S37" s="64"/>
    </row>
    <row r="38" spans="1:19" s="54" customFormat="1" ht="115.5" customHeight="1" thickBot="1">
      <c r="A38" s="59">
        <v>26</v>
      </c>
      <c r="B38" s="58" t="s">
        <v>348</v>
      </c>
      <c r="C38" s="59" t="s">
        <v>361</v>
      </c>
      <c r="D38" s="127">
        <v>1426409.29</v>
      </c>
      <c r="E38" s="62">
        <v>1426409.29</v>
      </c>
      <c r="F38" s="61">
        <v>322702.63</v>
      </c>
      <c r="G38" s="61">
        <v>56947.53</v>
      </c>
      <c r="H38" s="60">
        <v>0</v>
      </c>
      <c r="I38" s="61">
        <v>1046759.13</v>
      </c>
      <c r="J38" s="189">
        <v>1157426.66</v>
      </c>
      <c r="K38" s="196">
        <v>317677.45</v>
      </c>
      <c r="L38" s="61">
        <v>56060.729999999996</v>
      </c>
      <c r="M38" s="61">
        <v>0</v>
      </c>
      <c r="N38" s="60">
        <v>783688.48</v>
      </c>
      <c r="O38" s="73">
        <v>0</v>
      </c>
      <c r="P38" s="63">
        <v>2019</v>
      </c>
      <c r="Q38" s="63" t="s">
        <v>353</v>
      </c>
      <c r="R38" s="63" t="s">
        <v>75</v>
      </c>
      <c r="S38" s="64"/>
    </row>
    <row r="39" spans="1:19" s="54" customFormat="1" ht="72" customHeight="1" thickBot="1">
      <c r="A39" s="59">
        <v>27</v>
      </c>
      <c r="B39" s="58" t="s">
        <v>344</v>
      </c>
      <c r="C39" s="59" t="s">
        <v>362</v>
      </c>
      <c r="D39" s="127">
        <v>3657543.07</v>
      </c>
      <c r="E39" s="62">
        <v>3657543.07</v>
      </c>
      <c r="F39" s="61">
        <v>957459.03</v>
      </c>
      <c r="G39" s="61">
        <v>239364.75</v>
      </c>
      <c r="H39" s="60">
        <v>0</v>
      </c>
      <c r="I39" s="61">
        <v>2460719.29</v>
      </c>
      <c r="J39" s="189">
        <v>4717084.83</v>
      </c>
      <c r="K39" s="196">
        <v>957325.52</v>
      </c>
      <c r="L39" s="61">
        <v>239331.38</v>
      </c>
      <c r="M39" s="61">
        <v>0</v>
      </c>
      <c r="N39" s="60">
        <v>3520427.93</v>
      </c>
      <c r="O39" s="73">
        <v>0</v>
      </c>
      <c r="P39" s="152" t="s">
        <v>450</v>
      </c>
      <c r="Q39" s="63" t="s">
        <v>352</v>
      </c>
      <c r="R39" s="63" t="s">
        <v>75</v>
      </c>
      <c r="S39" s="64"/>
    </row>
    <row r="40" spans="1:19" s="54" customFormat="1" ht="87" customHeight="1" thickBot="1">
      <c r="A40" s="59">
        <v>28</v>
      </c>
      <c r="B40" s="58" t="s">
        <v>345</v>
      </c>
      <c r="C40" s="59"/>
      <c r="D40" s="127">
        <v>353353.52</v>
      </c>
      <c r="E40" s="62">
        <v>353353.52</v>
      </c>
      <c r="F40" s="61">
        <v>192191.14</v>
      </c>
      <c r="G40" s="61">
        <v>33916.08</v>
      </c>
      <c r="H40" s="60">
        <v>0</v>
      </c>
      <c r="I40" s="61">
        <v>127246.3</v>
      </c>
      <c r="J40" s="189">
        <v>285481.4</v>
      </c>
      <c r="K40" s="196">
        <v>147872.22</v>
      </c>
      <c r="L40" s="61">
        <v>26095.1</v>
      </c>
      <c r="M40" s="61">
        <v>0</v>
      </c>
      <c r="N40" s="60">
        <v>111514.08</v>
      </c>
      <c r="O40" s="73">
        <v>0</v>
      </c>
      <c r="P40" s="63" t="s">
        <v>350</v>
      </c>
      <c r="Q40" s="63" t="s">
        <v>353</v>
      </c>
      <c r="R40" s="63" t="s">
        <v>75</v>
      </c>
      <c r="S40" s="64"/>
    </row>
    <row r="41" spans="1:19" s="54" customFormat="1" ht="115.5" customHeight="1" thickBot="1">
      <c r="A41" s="59">
        <v>29</v>
      </c>
      <c r="B41" s="58" t="s">
        <v>342</v>
      </c>
      <c r="C41" s="59" t="s">
        <v>363</v>
      </c>
      <c r="D41" s="127">
        <v>5049622.7</v>
      </c>
      <c r="E41" s="62">
        <v>5049622.7</v>
      </c>
      <c r="F41" s="61">
        <v>1532575.2</v>
      </c>
      <c r="G41" s="61">
        <v>270454.44</v>
      </c>
      <c r="H41" s="60">
        <v>0</v>
      </c>
      <c r="I41" s="61">
        <v>3246593.06</v>
      </c>
      <c r="J41" s="189">
        <v>5438625.45</v>
      </c>
      <c r="K41" s="196">
        <v>1356723.7</v>
      </c>
      <c r="L41" s="61">
        <v>239421.82</v>
      </c>
      <c r="M41" s="61">
        <v>984770.34</v>
      </c>
      <c r="N41" s="60">
        <v>2857709.59</v>
      </c>
      <c r="O41" s="73">
        <v>0</v>
      </c>
      <c r="P41" s="152">
        <v>2017</v>
      </c>
      <c r="Q41" s="63" t="s">
        <v>353</v>
      </c>
      <c r="R41" s="63" t="s">
        <v>75</v>
      </c>
      <c r="S41" s="64"/>
    </row>
    <row r="42" spans="1:19" s="1" customFormat="1" ht="87" customHeight="1" thickBot="1">
      <c r="A42" s="157">
        <v>30</v>
      </c>
      <c r="B42" s="72" t="s">
        <v>367</v>
      </c>
      <c r="C42" s="131" t="s">
        <v>364</v>
      </c>
      <c r="D42" s="52">
        <v>6419329.46</v>
      </c>
      <c r="E42" s="78">
        <v>6419329.46</v>
      </c>
      <c r="F42" s="39">
        <v>1616772.25</v>
      </c>
      <c r="G42" s="77">
        <v>285312.75</v>
      </c>
      <c r="H42" s="39">
        <v>0</v>
      </c>
      <c r="I42" s="77">
        <v>4517244.46</v>
      </c>
      <c r="J42" s="189">
        <v>6343658.52</v>
      </c>
      <c r="K42" s="183">
        <v>1616772.25</v>
      </c>
      <c r="L42" s="79">
        <v>285312.75</v>
      </c>
      <c r="M42" s="79">
        <v>0</v>
      </c>
      <c r="N42" s="79">
        <v>4441573.52</v>
      </c>
      <c r="O42" s="118">
        <v>0</v>
      </c>
      <c r="P42" s="142" t="s">
        <v>449</v>
      </c>
      <c r="Q42" s="52" t="s">
        <v>352</v>
      </c>
      <c r="R42" s="71" t="s">
        <v>74</v>
      </c>
      <c r="S42" s="75"/>
    </row>
    <row r="43" spans="1:19" s="54" customFormat="1" ht="105.75" customHeight="1" thickBot="1">
      <c r="A43" s="59">
        <v>31</v>
      </c>
      <c r="B43" s="58" t="s">
        <v>356</v>
      </c>
      <c r="C43" s="59" t="s">
        <v>365</v>
      </c>
      <c r="D43" s="127">
        <v>1895391.1</v>
      </c>
      <c r="E43" s="62">
        <v>1895391.1</v>
      </c>
      <c r="F43" s="61">
        <v>942033.97</v>
      </c>
      <c r="G43" s="61">
        <v>235508.49</v>
      </c>
      <c r="H43" s="60">
        <v>0</v>
      </c>
      <c r="I43" s="61">
        <v>717848.64</v>
      </c>
      <c r="J43" s="189">
        <v>1693683.94</v>
      </c>
      <c r="K43" s="196">
        <v>833419.23</v>
      </c>
      <c r="L43" s="61">
        <v>208354.81</v>
      </c>
      <c r="M43" s="61">
        <v>0</v>
      </c>
      <c r="N43" s="60">
        <v>651909.9</v>
      </c>
      <c r="O43" s="73">
        <v>0</v>
      </c>
      <c r="P43" s="63" t="s">
        <v>349</v>
      </c>
      <c r="Q43" s="63" t="s">
        <v>352</v>
      </c>
      <c r="R43" s="63" t="s">
        <v>75</v>
      </c>
      <c r="S43" s="64"/>
    </row>
    <row r="44" spans="1:19" s="54" customFormat="1" ht="141" customHeight="1" thickBot="1">
      <c r="A44" s="59">
        <v>32</v>
      </c>
      <c r="B44" s="58" t="s">
        <v>343</v>
      </c>
      <c r="C44" s="59" t="s">
        <v>366</v>
      </c>
      <c r="D44" s="127">
        <v>1695813.42</v>
      </c>
      <c r="E44" s="62">
        <v>1695813.42</v>
      </c>
      <c r="F44" s="61">
        <v>314900.1</v>
      </c>
      <c r="G44" s="61">
        <v>55570.61</v>
      </c>
      <c r="H44" s="60">
        <v>0</v>
      </c>
      <c r="I44" s="61">
        <v>1325342.71</v>
      </c>
      <c r="J44" s="189">
        <v>1177225.64</v>
      </c>
      <c r="K44" s="196">
        <v>314900.11</v>
      </c>
      <c r="L44" s="61">
        <v>55570.6</v>
      </c>
      <c r="M44" s="61">
        <v>0</v>
      </c>
      <c r="N44" s="60">
        <v>806754.93</v>
      </c>
      <c r="O44" s="73">
        <v>0</v>
      </c>
      <c r="P44" s="63" t="s">
        <v>350</v>
      </c>
      <c r="Q44" s="63" t="s">
        <v>353</v>
      </c>
      <c r="R44" s="63" t="s">
        <v>75</v>
      </c>
      <c r="S44" s="64"/>
    </row>
    <row r="45" spans="1:19" s="1" customFormat="1" ht="143.25" customHeight="1" thickBot="1">
      <c r="A45" s="157">
        <v>33</v>
      </c>
      <c r="B45" s="72" t="s">
        <v>388</v>
      </c>
      <c r="C45" s="51" t="s">
        <v>389</v>
      </c>
      <c r="D45" s="52">
        <v>3269400</v>
      </c>
      <c r="E45" s="38">
        <v>390000</v>
      </c>
      <c r="F45" s="39">
        <v>331500</v>
      </c>
      <c r="G45" s="39">
        <v>0</v>
      </c>
      <c r="H45" s="40">
        <v>0</v>
      </c>
      <c r="I45" s="40">
        <v>58500</v>
      </c>
      <c r="J45" s="189">
        <v>0</v>
      </c>
      <c r="K45" s="181">
        <v>0</v>
      </c>
      <c r="L45" s="79">
        <v>0</v>
      </c>
      <c r="M45" s="79">
        <v>0</v>
      </c>
      <c r="N45" s="41">
        <v>0</v>
      </c>
      <c r="O45" s="118">
        <v>0</v>
      </c>
      <c r="P45" s="57" t="s">
        <v>390</v>
      </c>
      <c r="Q45" s="57" t="s">
        <v>391</v>
      </c>
      <c r="R45" s="57" t="s">
        <v>74</v>
      </c>
      <c r="S45" s="65"/>
    </row>
    <row r="46" spans="1:19" s="54" customFormat="1" ht="139.5" customHeight="1" thickBot="1">
      <c r="A46" s="59">
        <v>34</v>
      </c>
      <c r="B46" s="58" t="s">
        <v>420</v>
      </c>
      <c r="C46" s="197" t="s">
        <v>421</v>
      </c>
      <c r="D46" s="127">
        <v>4420201.65</v>
      </c>
      <c r="E46" s="139">
        <f>D46</f>
        <v>4420201.65</v>
      </c>
      <c r="F46" s="60">
        <v>1434764.22</v>
      </c>
      <c r="G46" s="60">
        <v>253193.69</v>
      </c>
      <c r="H46" s="61">
        <v>2185434.18</v>
      </c>
      <c r="I46" s="61">
        <v>546809.56</v>
      </c>
      <c r="J46" s="189">
        <v>4420201.65</v>
      </c>
      <c r="K46" s="196">
        <v>1434764.22</v>
      </c>
      <c r="L46" s="61">
        <v>253193.69</v>
      </c>
      <c r="M46" s="61">
        <v>2185434.18</v>
      </c>
      <c r="N46" s="60">
        <v>546809.56</v>
      </c>
      <c r="O46" s="73">
        <v>20985.8</v>
      </c>
      <c r="P46" s="63" t="s">
        <v>422</v>
      </c>
      <c r="Q46" s="63" t="s">
        <v>150</v>
      </c>
      <c r="R46" s="63" t="s">
        <v>75</v>
      </c>
      <c r="S46" s="53"/>
    </row>
    <row r="47" spans="1:33" s="54" customFormat="1" ht="139.5" customHeight="1" thickBot="1">
      <c r="A47" s="157">
        <v>35</v>
      </c>
      <c r="B47" s="156" t="s">
        <v>423</v>
      </c>
      <c r="C47" s="131" t="s">
        <v>424</v>
      </c>
      <c r="D47" s="52">
        <v>10211317.4</v>
      </c>
      <c r="E47" s="38">
        <v>10276088.19</v>
      </c>
      <c r="F47" s="39">
        <v>4190914.26</v>
      </c>
      <c r="G47" s="39">
        <v>739573.04</v>
      </c>
      <c r="H47" s="40">
        <v>5057621.4</v>
      </c>
      <c r="I47" s="40">
        <v>287979.49</v>
      </c>
      <c r="J47" s="189">
        <v>74567.79</v>
      </c>
      <c r="K47" s="181">
        <v>25531.31</v>
      </c>
      <c r="L47" s="79">
        <v>4505.52</v>
      </c>
      <c r="M47" s="79">
        <v>0</v>
      </c>
      <c r="N47" s="41">
        <v>44530.96</v>
      </c>
      <c r="O47" s="118">
        <v>13268.13</v>
      </c>
      <c r="P47" s="66" t="s">
        <v>425</v>
      </c>
      <c r="Q47" s="66" t="str">
        <f>Q46</f>
        <v>Operacija je sofinancirana v okviru »Operativnega programa Evropske kohezijske politike za obdobje 2014—2020«, prednostne osi 4 »Trajnostna raba in proizvodnja energije ter pametna omrežja«, tematskega cilja 4 »Podpora prehodu na nizkoogljično gospodarstvo v vseh sektorjih«, prednostne naložbe 1 »Spodbujanje energetske učinkovitosti, pametnega ravnanja z energijo in uporabe obnovljivih virov energije v javni infrastrukturi, vključno z javnimi stavbami, in stanovanjskem sektorju«, specifičnega cilja 1 »Povečanje učinkovitosti rabe energije v javnem sektorju«.</v>
      </c>
      <c r="R47" s="66" t="s">
        <v>74</v>
      </c>
      <c r="S47" s="155"/>
      <c r="T47" s="106"/>
      <c r="U47" s="106"/>
      <c r="V47" s="106"/>
      <c r="W47" s="106"/>
      <c r="X47" s="106"/>
      <c r="Y47" s="106"/>
      <c r="Z47" s="106"/>
      <c r="AA47" s="106"/>
      <c r="AB47" s="106"/>
      <c r="AC47" s="106"/>
      <c r="AD47" s="106"/>
      <c r="AE47" s="106"/>
      <c r="AF47" s="106"/>
      <c r="AG47" s="106"/>
    </row>
    <row r="48" spans="1:33" s="54" customFormat="1" ht="139.5" customHeight="1" thickBot="1">
      <c r="A48" s="157">
        <v>36</v>
      </c>
      <c r="B48" s="156" t="s">
        <v>426</v>
      </c>
      <c r="C48" s="131" t="s">
        <v>427</v>
      </c>
      <c r="D48" s="52">
        <v>5316802.5</v>
      </c>
      <c r="E48" s="38">
        <v>196814</v>
      </c>
      <c r="F48" s="39">
        <v>188437.5</v>
      </c>
      <c r="G48" s="39">
        <v>0</v>
      </c>
      <c r="H48" s="40">
        <v>0</v>
      </c>
      <c r="I48" s="40">
        <v>8376.5</v>
      </c>
      <c r="J48" s="189">
        <v>1200.48</v>
      </c>
      <c r="K48" s="181">
        <v>984</v>
      </c>
      <c r="L48" s="79">
        <v>0</v>
      </c>
      <c r="M48" s="79">
        <v>0</v>
      </c>
      <c r="N48" s="41">
        <v>216.48</v>
      </c>
      <c r="O48" s="118">
        <v>216.48</v>
      </c>
      <c r="P48" s="66" t="s">
        <v>428</v>
      </c>
      <c r="Q48" s="66" t="s">
        <v>429</v>
      </c>
      <c r="R48" s="66" t="s">
        <v>74</v>
      </c>
      <c r="S48" s="155"/>
      <c r="T48" s="106"/>
      <c r="U48" s="106"/>
      <c r="V48" s="106"/>
      <c r="W48" s="106"/>
      <c r="X48" s="106"/>
      <c r="Y48" s="106"/>
      <c r="Z48" s="106"/>
      <c r="AA48" s="106"/>
      <c r="AB48" s="106"/>
      <c r="AC48" s="106"/>
      <c r="AD48" s="106"/>
      <c r="AE48" s="106"/>
      <c r="AF48" s="106"/>
      <c r="AG48" s="106"/>
    </row>
    <row r="49" spans="1:33" s="54" customFormat="1" ht="139.5" customHeight="1" thickBot="1">
      <c r="A49" s="157">
        <v>37</v>
      </c>
      <c r="B49" s="156" t="s">
        <v>430</v>
      </c>
      <c r="C49" s="131" t="s">
        <v>431</v>
      </c>
      <c r="D49" s="52">
        <v>550000</v>
      </c>
      <c r="E49" s="38">
        <v>238820.59</v>
      </c>
      <c r="F49" s="39">
        <v>150226.4</v>
      </c>
      <c r="G49" s="39">
        <v>0</v>
      </c>
      <c r="H49" s="40">
        <v>0</v>
      </c>
      <c r="I49" s="40">
        <v>88594.19</v>
      </c>
      <c r="J49" s="189">
        <v>14149.97</v>
      </c>
      <c r="K49" s="181">
        <v>9468.09</v>
      </c>
      <c r="L49" s="79">
        <v>0</v>
      </c>
      <c r="M49" s="79">
        <v>0</v>
      </c>
      <c r="N49" s="41">
        <v>4681.8799999999965</v>
      </c>
      <c r="O49" s="118">
        <v>623.87</v>
      </c>
      <c r="P49" s="66" t="s">
        <v>432</v>
      </c>
      <c r="Q49" s="66" t="s">
        <v>433</v>
      </c>
      <c r="R49" s="66" t="s">
        <v>74</v>
      </c>
      <c r="S49" s="155"/>
      <c r="T49" s="106"/>
      <c r="U49" s="106"/>
      <c r="V49" s="106"/>
      <c r="W49" s="106"/>
      <c r="X49" s="106"/>
      <c r="Y49" s="106"/>
      <c r="Z49" s="106"/>
      <c r="AA49" s="106"/>
      <c r="AB49" s="106"/>
      <c r="AC49" s="106"/>
      <c r="AD49" s="106"/>
      <c r="AE49" s="106"/>
      <c r="AF49" s="106"/>
      <c r="AG49" s="106"/>
    </row>
    <row r="50" spans="1:33" s="54" customFormat="1" ht="139.5" customHeight="1" thickBot="1">
      <c r="A50" s="157">
        <v>38</v>
      </c>
      <c r="B50" s="156" t="s">
        <v>434</v>
      </c>
      <c r="C50" s="131" t="s">
        <v>435</v>
      </c>
      <c r="D50" s="52">
        <v>5271449.31</v>
      </c>
      <c r="E50" s="38">
        <f>F50+G50+H50+I50</f>
        <v>5271449.3100000005</v>
      </c>
      <c r="F50" s="39">
        <v>2408537.47</v>
      </c>
      <c r="G50" s="39">
        <v>1032230.34</v>
      </c>
      <c r="H50" s="40">
        <v>0</v>
      </c>
      <c r="I50" s="40">
        <v>1830681.5</v>
      </c>
      <c r="J50" s="189">
        <v>3629177.71</v>
      </c>
      <c r="K50" s="181">
        <v>1543785.71</v>
      </c>
      <c r="L50" s="79">
        <v>661622.45</v>
      </c>
      <c r="M50" s="79">
        <v>0</v>
      </c>
      <c r="N50" s="41">
        <v>1423769.55</v>
      </c>
      <c r="O50" s="118">
        <v>0</v>
      </c>
      <c r="P50" s="66" t="s">
        <v>436</v>
      </c>
      <c r="Q50" s="66" t="s">
        <v>437</v>
      </c>
      <c r="R50" s="66" t="s">
        <v>74</v>
      </c>
      <c r="S50" s="155"/>
      <c r="T50" s="106"/>
      <c r="U50" s="106"/>
      <c r="V50" s="106"/>
      <c r="W50" s="106"/>
      <c r="X50" s="106"/>
      <c r="Y50" s="106"/>
      <c r="Z50" s="106"/>
      <c r="AA50" s="106"/>
      <c r="AB50" s="106"/>
      <c r="AC50" s="106"/>
      <c r="AD50" s="106"/>
      <c r="AE50" s="106"/>
      <c r="AF50" s="106"/>
      <c r="AG50" s="106"/>
    </row>
    <row r="51" spans="1:33" s="54" customFormat="1" ht="139.5" customHeight="1" thickBot="1">
      <c r="A51" s="157">
        <v>39</v>
      </c>
      <c r="B51" s="156" t="s">
        <v>438</v>
      </c>
      <c r="C51" s="131" t="s">
        <v>439</v>
      </c>
      <c r="D51" s="52">
        <v>44234433.08</v>
      </c>
      <c r="E51" s="38">
        <f>F51+G51+H51+I51</f>
        <v>44234433.08</v>
      </c>
      <c r="F51" s="39">
        <v>11544628.85</v>
      </c>
      <c r="G51" s="39">
        <v>2886157.21</v>
      </c>
      <c r="H51" s="40">
        <v>0</v>
      </c>
      <c r="I51" s="40">
        <v>29803647.02</v>
      </c>
      <c r="J51" s="189">
        <v>689407.08</v>
      </c>
      <c r="K51" s="181">
        <v>0</v>
      </c>
      <c r="L51" s="79">
        <v>0</v>
      </c>
      <c r="M51" s="79">
        <v>0</v>
      </c>
      <c r="N51" s="41">
        <v>689407.08</v>
      </c>
      <c r="O51" s="118">
        <v>0</v>
      </c>
      <c r="P51" s="66" t="s">
        <v>440</v>
      </c>
      <c r="Q51" s="66" t="s">
        <v>441</v>
      </c>
      <c r="R51" s="66" t="s">
        <v>74</v>
      </c>
      <c r="S51" s="155"/>
      <c r="T51" s="106"/>
      <c r="U51" s="106"/>
      <c r="V51" s="106"/>
      <c r="W51" s="106"/>
      <c r="X51" s="106"/>
      <c r="Y51" s="106"/>
      <c r="Z51" s="106"/>
      <c r="AA51" s="106"/>
      <c r="AB51" s="106"/>
      <c r="AC51" s="106"/>
      <c r="AD51" s="106"/>
      <c r="AE51" s="106"/>
      <c r="AF51" s="106"/>
      <c r="AG51" s="106"/>
    </row>
    <row r="52" spans="1:33" s="54" customFormat="1" ht="139.5" customHeight="1" thickBot="1">
      <c r="A52" s="157">
        <v>40</v>
      </c>
      <c r="B52" s="156" t="s">
        <v>442</v>
      </c>
      <c r="C52" s="131" t="s">
        <v>443</v>
      </c>
      <c r="D52" s="52">
        <v>7932491.29</v>
      </c>
      <c r="E52" s="38">
        <f>F52+G52+I52</f>
        <v>7932491.29</v>
      </c>
      <c r="F52" s="39">
        <v>1376708.07</v>
      </c>
      <c r="G52" s="39">
        <v>344177.02</v>
      </c>
      <c r="H52" s="40">
        <v>0</v>
      </c>
      <c r="I52" s="40">
        <v>6211606.2</v>
      </c>
      <c r="J52" s="189">
        <v>7589928.51</v>
      </c>
      <c r="K52" s="181">
        <v>1023403.3</v>
      </c>
      <c r="L52" s="79">
        <v>255850.82</v>
      </c>
      <c r="M52" s="79">
        <v>0</v>
      </c>
      <c r="N52" s="41">
        <v>6310674.39</v>
      </c>
      <c r="O52" s="118">
        <v>0</v>
      </c>
      <c r="P52" s="66" t="s">
        <v>444</v>
      </c>
      <c r="Q52" s="66" t="s">
        <v>441</v>
      </c>
      <c r="R52" s="66" t="s">
        <v>74</v>
      </c>
      <c r="S52" s="155"/>
      <c r="T52" s="106"/>
      <c r="U52" s="106"/>
      <c r="V52" s="106"/>
      <c r="W52" s="106"/>
      <c r="X52" s="106"/>
      <c r="Y52" s="106"/>
      <c r="Z52" s="106"/>
      <c r="AA52" s="106"/>
      <c r="AB52" s="106"/>
      <c r="AC52" s="106"/>
      <c r="AD52" s="106"/>
      <c r="AE52" s="106"/>
      <c r="AF52" s="106"/>
      <c r="AG52" s="106"/>
    </row>
    <row r="53" spans="1:19" s="54" customFormat="1" ht="165" customHeight="1" thickBot="1">
      <c r="A53" s="59">
        <v>41</v>
      </c>
      <c r="B53" s="58" t="s">
        <v>445</v>
      </c>
      <c r="C53" s="59" t="s">
        <v>446</v>
      </c>
      <c r="D53" s="127">
        <v>688487.3</v>
      </c>
      <c r="E53" s="62">
        <v>688487.3</v>
      </c>
      <c r="F53" s="61">
        <v>117600</v>
      </c>
      <c r="G53" s="61">
        <v>29400</v>
      </c>
      <c r="H53" s="60">
        <v>0</v>
      </c>
      <c r="I53" s="61">
        <v>541487.3</v>
      </c>
      <c r="J53" s="189">
        <v>688487.3</v>
      </c>
      <c r="K53" s="196">
        <v>117600</v>
      </c>
      <c r="L53" s="61">
        <v>29400</v>
      </c>
      <c r="M53" s="61">
        <v>0</v>
      </c>
      <c r="N53" s="60">
        <v>541487.3</v>
      </c>
      <c r="O53" s="73">
        <v>0</v>
      </c>
      <c r="P53" s="63" t="s">
        <v>447</v>
      </c>
      <c r="Q53" s="63" t="s">
        <v>448</v>
      </c>
      <c r="R53" s="63" t="s">
        <v>75</v>
      </c>
      <c r="S53" s="64"/>
    </row>
    <row r="54" spans="1:33" s="54" customFormat="1" ht="139.5" customHeight="1" thickBot="1">
      <c r="A54" s="157">
        <v>42</v>
      </c>
      <c r="B54" s="156" t="s">
        <v>465</v>
      </c>
      <c r="C54" s="131" t="s">
        <v>466</v>
      </c>
      <c r="D54" s="52">
        <v>9472739.05</v>
      </c>
      <c r="E54" s="38">
        <v>99822.13</v>
      </c>
      <c r="F54" s="39">
        <v>99822.13</v>
      </c>
      <c r="G54" s="39">
        <v>0</v>
      </c>
      <c r="H54" s="40">
        <v>0</v>
      </c>
      <c r="I54" s="40">
        <v>0</v>
      </c>
      <c r="J54" s="189">
        <v>0</v>
      </c>
      <c r="K54" s="181">
        <v>0</v>
      </c>
      <c r="L54" s="79">
        <v>0</v>
      </c>
      <c r="M54" s="79">
        <v>0</v>
      </c>
      <c r="N54" s="41">
        <v>0</v>
      </c>
      <c r="O54" s="118">
        <v>0</v>
      </c>
      <c r="P54" s="66" t="s">
        <v>467</v>
      </c>
      <c r="Q54" s="66" t="s">
        <v>207</v>
      </c>
      <c r="R54" s="66" t="s">
        <v>74</v>
      </c>
      <c r="S54" s="155"/>
      <c r="T54" s="106"/>
      <c r="U54" s="106"/>
      <c r="V54" s="106"/>
      <c r="W54" s="106"/>
      <c r="X54" s="106"/>
      <c r="Y54" s="106"/>
      <c r="Z54" s="106"/>
      <c r="AA54" s="106"/>
      <c r="AB54" s="106"/>
      <c r="AC54" s="106"/>
      <c r="AD54" s="106"/>
      <c r="AE54" s="106"/>
      <c r="AF54" s="106"/>
      <c r="AG54" s="106"/>
    </row>
    <row r="55" spans="1:19" s="87" customFormat="1" ht="24" thickBot="1">
      <c r="A55" s="124" t="s">
        <v>6</v>
      </c>
      <c r="B55" s="88"/>
      <c r="C55" s="132"/>
      <c r="D55" s="91">
        <f aca="true" t="shared" si="0" ref="D55:O55">SUM(D13:D54)</f>
        <v>301536940.52000004</v>
      </c>
      <c r="E55" s="91">
        <f t="shared" si="0"/>
        <v>253046228.31499997</v>
      </c>
      <c r="F55" s="92">
        <f t="shared" si="0"/>
        <v>115827917.1755</v>
      </c>
      <c r="G55" s="92">
        <f t="shared" si="0"/>
        <v>22437911.7945</v>
      </c>
      <c r="H55" s="93">
        <f t="shared" si="0"/>
        <v>11798317</v>
      </c>
      <c r="I55" s="93">
        <f t="shared" si="0"/>
        <v>102982082.35000001</v>
      </c>
      <c r="J55" s="190">
        <f t="shared" si="0"/>
        <v>120622237.33</v>
      </c>
      <c r="K55" s="177">
        <f t="shared" si="0"/>
        <v>50652655.03550002</v>
      </c>
      <c r="L55" s="168">
        <f t="shared" si="0"/>
        <v>10068834.3345</v>
      </c>
      <c r="M55" s="168">
        <f t="shared" si="0"/>
        <v>3807995.97</v>
      </c>
      <c r="N55" s="168">
        <f t="shared" si="0"/>
        <v>56092751.98999999</v>
      </c>
      <c r="O55" s="169">
        <f t="shared" si="0"/>
        <v>5008422.562</v>
      </c>
      <c r="P55" s="94"/>
      <c r="Q55" s="85"/>
      <c r="R55" s="85"/>
      <c r="S55" s="96"/>
    </row>
    <row r="56" spans="1:19" s="87" customFormat="1" ht="24" thickBot="1">
      <c r="A56" s="124" t="s">
        <v>215</v>
      </c>
      <c r="B56" s="88"/>
      <c r="C56" s="132"/>
      <c r="D56" s="81"/>
      <c r="E56" s="91"/>
      <c r="F56" s="92"/>
      <c r="G56" s="92"/>
      <c r="H56" s="93"/>
      <c r="I56" s="93"/>
      <c r="J56" s="190"/>
      <c r="K56" s="185"/>
      <c r="L56" s="69"/>
      <c r="M56" s="69"/>
      <c r="N56" s="170"/>
      <c r="O56" s="119"/>
      <c r="P56" s="94"/>
      <c r="Q56" s="85"/>
      <c r="R56" s="85"/>
      <c r="S56" s="96"/>
    </row>
    <row r="57" spans="1:19" s="54" customFormat="1" ht="165" customHeight="1" thickBot="1">
      <c r="A57" s="59">
        <v>43</v>
      </c>
      <c r="B57" s="58" t="s">
        <v>145</v>
      </c>
      <c r="C57" s="59" t="s">
        <v>302</v>
      </c>
      <c r="D57" s="127">
        <v>5202590</v>
      </c>
      <c r="E57" s="62">
        <v>997681.55</v>
      </c>
      <c r="F57" s="61">
        <v>798145.2400000001</v>
      </c>
      <c r="G57" s="61">
        <v>0</v>
      </c>
      <c r="H57" s="60">
        <v>0</v>
      </c>
      <c r="I57" s="61">
        <v>199536.31000000003</v>
      </c>
      <c r="J57" s="189">
        <v>997681.55</v>
      </c>
      <c r="K57" s="196">
        <v>802086.6900000001</v>
      </c>
      <c r="L57" s="61">
        <v>0</v>
      </c>
      <c r="M57" s="61">
        <v>0</v>
      </c>
      <c r="N57" s="60">
        <v>195594.86</v>
      </c>
      <c r="O57" s="73">
        <v>0</v>
      </c>
      <c r="P57" s="63" t="s">
        <v>334</v>
      </c>
      <c r="Q57" s="63" t="s">
        <v>146</v>
      </c>
      <c r="R57" s="63" t="s">
        <v>370</v>
      </c>
      <c r="S57" s="64">
        <v>43101</v>
      </c>
    </row>
    <row r="58" spans="1:19" s="54" customFormat="1" ht="165.75" customHeight="1" thickBot="1">
      <c r="A58" s="59">
        <v>44</v>
      </c>
      <c r="B58" s="58" t="s">
        <v>22</v>
      </c>
      <c r="C58" s="59" t="s">
        <v>71</v>
      </c>
      <c r="D58" s="127">
        <v>2959471.74</v>
      </c>
      <c r="E58" s="62">
        <v>167425.78</v>
      </c>
      <c r="F58" s="61">
        <v>142311.91</v>
      </c>
      <c r="G58" s="61">
        <v>0</v>
      </c>
      <c r="H58" s="60">
        <v>0</v>
      </c>
      <c r="I58" s="61">
        <v>25113.87</v>
      </c>
      <c r="J58" s="189">
        <v>157376.31</v>
      </c>
      <c r="K58" s="196">
        <v>133769.84</v>
      </c>
      <c r="L58" s="61">
        <v>0</v>
      </c>
      <c r="M58" s="61">
        <v>0</v>
      </c>
      <c r="N58" s="60">
        <v>23606.489999999998</v>
      </c>
      <c r="O58" s="73">
        <v>0</v>
      </c>
      <c r="P58" s="63" t="s">
        <v>72</v>
      </c>
      <c r="Q58" s="63" t="s">
        <v>20</v>
      </c>
      <c r="R58" s="63" t="s">
        <v>469</v>
      </c>
      <c r="S58" s="64">
        <v>43101</v>
      </c>
    </row>
    <row r="59" spans="1:19" s="54" customFormat="1" ht="211.5" customHeight="1" thickBot="1">
      <c r="A59" s="59">
        <v>45</v>
      </c>
      <c r="B59" s="58" t="s">
        <v>23</v>
      </c>
      <c r="C59" s="59" t="s">
        <v>24</v>
      </c>
      <c r="D59" s="127">
        <v>2267296.07</v>
      </c>
      <c r="E59" s="62">
        <v>131060</v>
      </c>
      <c r="F59" s="61">
        <v>111401</v>
      </c>
      <c r="G59" s="61">
        <v>0</v>
      </c>
      <c r="H59" s="60">
        <v>0</v>
      </c>
      <c r="I59" s="61">
        <v>19659</v>
      </c>
      <c r="J59" s="189">
        <v>121041.28</v>
      </c>
      <c r="K59" s="196">
        <v>102885.088</v>
      </c>
      <c r="L59" s="61">
        <v>0</v>
      </c>
      <c r="M59" s="61">
        <v>0</v>
      </c>
      <c r="N59" s="60">
        <v>18156.192</v>
      </c>
      <c r="O59" s="73">
        <v>0</v>
      </c>
      <c r="P59" s="63" t="s">
        <v>87</v>
      </c>
      <c r="Q59" s="63" t="s">
        <v>20</v>
      </c>
      <c r="R59" s="63" t="s">
        <v>469</v>
      </c>
      <c r="S59" s="64">
        <v>43101</v>
      </c>
    </row>
    <row r="60" spans="1:19" s="54" customFormat="1" ht="161.25" customHeight="1" thickBot="1">
      <c r="A60" s="59">
        <v>46</v>
      </c>
      <c r="B60" s="58" t="s">
        <v>104</v>
      </c>
      <c r="C60" s="59" t="s">
        <v>105</v>
      </c>
      <c r="D60" s="127">
        <v>2588138</v>
      </c>
      <c r="E60" s="62">
        <v>112500</v>
      </c>
      <c r="F60" s="61">
        <v>95625</v>
      </c>
      <c r="G60" s="61">
        <v>0</v>
      </c>
      <c r="H60" s="60">
        <v>0</v>
      </c>
      <c r="I60" s="61">
        <v>16875</v>
      </c>
      <c r="J60" s="189">
        <v>98899.57</v>
      </c>
      <c r="K60" s="196">
        <v>84064.64000000001</v>
      </c>
      <c r="L60" s="61">
        <v>0</v>
      </c>
      <c r="M60" s="61">
        <v>0</v>
      </c>
      <c r="N60" s="60">
        <v>14834.9355</v>
      </c>
      <c r="O60" s="73">
        <v>0</v>
      </c>
      <c r="P60" s="63" t="s">
        <v>59</v>
      </c>
      <c r="Q60" s="63" t="s">
        <v>106</v>
      </c>
      <c r="R60" s="63" t="s">
        <v>469</v>
      </c>
      <c r="S60" s="64">
        <v>43101</v>
      </c>
    </row>
    <row r="61" spans="1:19" s="68" customFormat="1" ht="141" customHeight="1" thickBot="1">
      <c r="A61" s="157">
        <v>47</v>
      </c>
      <c r="B61" s="148" t="s">
        <v>212</v>
      </c>
      <c r="C61" s="67" t="s">
        <v>213</v>
      </c>
      <c r="D61" s="57">
        <v>2328140.81</v>
      </c>
      <c r="E61" s="76">
        <v>140135</v>
      </c>
      <c r="F61" s="39">
        <v>119114.75</v>
      </c>
      <c r="G61" s="39">
        <v>0</v>
      </c>
      <c r="H61" s="39">
        <v>0</v>
      </c>
      <c r="I61" s="40">
        <v>21020.25</v>
      </c>
      <c r="J61" s="189">
        <v>74252.88</v>
      </c>
      <c r="K61" s="181">
        <v>22733.25</v>
      </c>
      <c r="L61" s="79">
        <v>0</v>
      </c>
      <c r="M61" s="79">
        <v>41311.2</v>
      </c>
      <c r="N61" s="41">
        <v>10208.43</v>
      </c>
      <c r="O61" s="118">
        <v>0</v>
      </c>
      <c r="P61" s="57" t="s">
        <v>214</v>
      </c>
      <c r="Q61" s="71" t="s">
        <v>20</v>
      </c>
      <c r="R61" s="52" t="s">
        <v>63</v>
      </c>
      <c r="S61" s="70"/>
    </row>
    <row r="62" spans="1:19" s="87" customFormat="1" ht="24" thickBot="1">
      <c r="A62" s="124" t="s">
        <v>289</v>
      </c>
      <c r="B62" s="88"/>
      <c r="C62" s="132"/>
      <c r="D62" s="91">
        <f aca="true" t="shared" si="1" ref="D62:I62">SUM(D57:D61)</f>
        <v>15345636.620000001</v>
      </c>
      <c r="E62" s="91">
        <f t="shared" si="1"/>
        <v>1548802.33</v>
      </c>
      <c r="F62" s="92">
        <f t="shared" si="1"/>
        <v>1266597.9000000001</v>
      </c>
      <c r="G62" s="92">
        <f t="shared" si="1"/>
        <v>0</v>
      </c>
      <c r="H62" s="93">
        <f t="shared" si="1"/>
        <v>0</v>
      </c>
      <c r="I62" s="93">
        <f t="shared" si="1"/>
        <v>282204.43000000005</v>
      </c>
      <c r="J62" s="190">
        <f aca="true" t="shared" si="2" ref="J62:O62">SUM(J57:J61)</f>
        <v>1449251.5900000003</v>
      </c>
      <c r="K62" s="177">
        <f t="shared" si="2"/>
        <v>1145539.508</v>
      </c>
      <c r="L62" s="168">
        <f t="shared" si="2"/>
        <v>0</v>
      </c>
      <c r="M62" s="168">
        <f t="shared" si="2"/>
        <v>41311.2</v>
      </c>
      <c r="N62" s="168">
        <f t="shared" si="2"/>
        <v>262400.9075</v>
      </c>
      <c r="O62" s="168">
        <f t="shared" si="2"/>
        <v>0</v>
      </c>
      <c r="P62" s="94"/>
      <c r="Q62" s="85"/>
      <c r="R62" s="85"/>
      <c r="S62" s="96"/>
    </row>
    <row r="63" spans="1:19" s="87" customFormat="1" ht="24" thickBot="1">
      <c r="A63" s="124" t="s">
        <v>99</v>
      </c>
      <c r="B63" s="88"/>
      <c r="C63" s="132"/>
      <c r="D63" s="81"/>
      <c r="E63" s="91"/>
      <c r="F63" s="92"/>
      <c r="G63" s="92"/>
      <c r="H63" s="93"/>
      <c r="I63" s="93"/>
      <c r="J63" s="190"/>
      <c r="K63" s="185"/>
      <c r="L63" s="69"/>
      <c r="M63" s="69"/>
      <c r="N63" s="170"/>
      <c r="O63" s="119"/>
      <c r="P63" s="94"/>
      <c r="Q63" s="85"/>
      <c r="R63" s="85"/>
      <c r="S63" s="96"/>
    </row>
    <row r="64" spans="1:19" s="54" customFormat="1" ht="117" customHeight="1" thickBot="1">
      <c r="A64" s="157">
        <v>48</v>
      </c>
      <c r="B64" s="58" t="s">
        <v>101</v>
      </c>
      <c r="C64" s="59" t="s">
        <v>102</v>
      </c>
      <c r="D64" s="127">
        <v>3455220.34</v>
      </c>
      <c r="E64" s="62">
        <v>2519408.94</v>
      </c>
      <c r="F64" s="61">
        <v>629852.24</v>
      </c>
      <c r="G64" s="61">
        <v>0</v>
      </c>
      <c r="H64" s="60">
        <v>0</v>
      </c>
      <c r="I64" s="61">
        <v>1889556.7</v>
      </c>
      <c r="J64" s="189">
        <v>2085772.31</v>
      </c>
      <c r="K64" s="181">
        <v>333850.2</v>
      </c>
      <c r="L64" s="79">
        <v>79383.11</v>
      </c>
      <c r="M64" s="79">
        <v>0</v>
      </c>
      <c r="N64" s="41">
        <v>1672539</v>
      </c>
      <c r="O64" s="118">
        <v>0</v>
      </c>
      <c r="P64" s="63" t="s">
        <v>376</v>
      </c>
      <c r="Q64" s="63" t="s">
        <v>103</v>
      </c>
      <c r="R64" s="63" t="s">
        <v>219</v>
      </c>
      <c r="S64" s="64">
        <v>43101</v>
      </c>
    </row>
    <row r="65" spans="1:19" s="87" customFormat="1" ht="24" thickBot="1">
      <c r="A65" s="124" t="s">
        <v>100</v>
      </c>
      <c r="B65" s="88"/>
      <c r="C65" s="132"/>
      <c r="D65" s="91">
        <f aca="true" t="shared" si="3" ref="D65:I65">SUM(D64)</f>
        <v>3455220.34</v>
      </c>
      <c r="E65" s="91">
        <f t="shared" si="3"/>
        <v>2519408.94</v>
      </c>
      <c r="F65" s="92">
        <f t="shared" si="3"/>
        <v>629852.24</v>
      </c>
      <c r="G65" s="92">
        <f t="shared" si="3"/>
        <v>0</v>
      </c>
      <c r="H65" s="93">
        <f t="shared" si="3"/>
        <v>0</v>
      </c>
      <c r="I65" s="93">
        <f t="shared" si="3"/>
        <v>1889556.7</v>
      </c>
      <c r="J65" s="190">
        <f aca="true" t="shared" si="4" ref="J65:O65">SUM(J64)</f>
        <v>2085772.31</v>
      </c>
      <c r="K65" s="177">
        <f t="shared" si="4"/>
        <v>333850.2</v>
      </c>
      <c r="L65" s="168">
        <f t="shared" si="4"/>
        <v>79383.11</v>
      </c>
      <c r="M65" s="168">
        <f t="shared" si="4"/>
        <v>0</v>
      </c>
      <c r="N65" s="168">
        <f t="shared" si="4"/>
        <v>1672539</v>
      </c>
      <c r="O65" s="168">
        <f t="shared" si="4"/>
        <v>0</v>
      </c>
      <c r="P65" s="94"/>
      <c r="Q65" s="85"/>
      <c r="R65" s="85"/>
      <c r="S65" s="96"/>
    </row>
    <row r="66" spans="1:19" s="87" customFormat="1" ht="24" thickBot="1">
      <c r="A66" s="124" t="s">
        <v>180</v>
      </c>
      <c r="B66" s="88"/>
      <c r="C66" s="132"/>
      <c r="D66" s="81"/>
      <c r="E66" s="91"/>
      <c r="F66" s="92"/>
      <c r="G66" s="92"/>
      <c r="H66" s="93"/>
      <c r="I66" s="93"/>
      <c r="J66" s="190"/>
      <c r="K66" s="185"/>
      <c r="L66" s="69"/>
      <c r="M66" s="69"/>
      <c r="N66" s="170"/>
      <c r="O66" s="119"/>
      <c r="P66" s="94"/>
      <c r="Q66" s="85"/>
      <c r="R66" s="85"/>
      <c r="S66" s="96"/>
    </row>
    <row r="67" spans="1:19" s="54" customFormat="1" ht="111" customHeight="1" thickBot="1">
      <c r="A67" s="59">
        <v>49</v>
      </c>
      <c r="B67" s="58" t="s">
        <v>177</v>
      </c>
      <c r="C67" s="59" t="s">
        <v>178</v>
      </c>
      <c r="D67" s="127">
        <v>5966187</v>
      </c>
      <c r="E67" s="62">
        <v>134157.5</v>
      </c>
      <c r="F67" s="61">
        <v>134157.5</v>
      </c>
      <c r="G67" s="61">
        <v>0</v>
      </c>
      <c r="H67" s="60">
        <v>0</v>
      </c>
      <c r="I67" s="61">
        <v>0</v>
      </c>
      <c r="J67" s="189">
        <v>134157.5</v>
      </c>
      <c r="K67" s="196">
        <v>134157.5</v>
      </c>
      <c r="L67" s="61">
        <v>0</v>
      </c>
      <c r="M67" s="61">
        <v>0</v>
      </c>
      <c r="N67" s="60">
        <v>0</v>
      </c>
      <c r="O67" s="73">
        <v>0</v>
      </c>
      <c r="P67" s="63" t="s">
        <v>218</v>
      </c>
      <c r="Q67" s="63" t="s">
        <v>179</v>
      </c>
      <c r="R67" s="63" t="s">
        <v>219</v>
      </c>
      <c r="S67" s="64">
        <v>43101</v>
      </c>
    </row>
    <row r="68" spans="1:19" s="68" customFormat="1" ht="141" customHeight="1" thickBot="1">
      <c r="A68" s="147">
        <v>50</v>
      </c>
      <c r="B68" s="148" t="s">
        <v>468</v>
      </c>
      <c r="C68" s="67"/>
      <c r="D68" s="57">
        <v>9472739.05</v>
      </c>
      <c r="E68" s="76">
        <v>81935.61</v>
      </c>
      <c r="F68" s="39">
        <v>81935.61</v>
      </c>
      <c r="G68" s="39">
        <v>0</v>
      </c>
      <c r="H68" s="39">
        <v>0</v>
      </c>
      <c r="I68" s="40">
        <v>0</v>
      </c>
      <c r="J68" s="189">
        <v>61451.71</v>
      </c>
      <c r="K68" s="181">
        <v>61451.71</v>
      </c>
      <c r="L68" s="79">
        <v>0</v>
      </c>
      <c r="M68" s="79">
        <v>0</v>
      </c>
      <c r="N68" s="41">
        <v>0</v>
      </c>
      <c r="O68" s="118">
        <v>0</v>
      </c>
      <c r="P68" s="57" t="s">
        <v>386</v>
      </c>
      <c r="Q68" s="71" t="s">
        <v>21</v>
      </c>
      <c r="R68" s="52" t="s">
        <v>39</v>
      </c>
      <c r="S68" s="70"/>
    </row>
    <row r="69" spans="1:19" s="2" customFormat="1" ht="24" thickBot="1">
      <c r="A69" s="123" t="s">
        <v>181</v>
      </c>
      <c r="B69" s="95"/>
      <c r="C69" s="135"/>
      <c r="D69" s="29">
        <f aca="true" t="shared" si="5" ref="D69:O69">SUM(D67:D68)</f>
        <v>15438926.05</v>
      </c>
      <c r="E69" s="32">
        <f t="shared" si="5"/>
        <v>216093.11</v>
      </c>
      <c r="F69" s="32">
        <f t="shared" si="5"/>
        <v>216093.11</v>
      </c>
      <c r="G69" s="32">
        <f t="shared" si="5"/>
        <v>0</v>
      </c>
      <c r="H69" s="32">
        <f t="shared" si="5"/>
        <v>0</v>
      </c>
      <c r="I69" s="30">
        <f t="shared" si="5"/>
        <v>0</v>
      </c>
      <c r="J69" s="191">
        <f t="shared" si="5"/>
        <v>195609.21</v>
      </c>
      <c r="K69" s="175">
        <f t="shared" si="5"/>
        <v>195609.21</v>
      </c>
      <c r="L69" s="171">
        <f t="shared" si="5"/>
        <v>0</v>
      </c>
      <c r="M69" s="171">
        <f t="shared" si="5"/>
        <v>0</v>
      </c>
      <c r="N69" s="171">
        <f t="shared" si="5"/>
        <v>0</v>
      </c>
      <c r="O69" s="171">
        <f t="shared" si="5"/>
        <v>0</v>
      </c>
      <c r="P69" s="115"/>
      <c r="Q69" s="11"/>
      <c r="R69" s="11"/>
      <c r="S69" s="13"/>
    </row>
    <row r="70" spans="1:19" s="87" customFormat="1" ht="24" thickBot="1">
      <c r="A70" s="124" t="s">
        <v>306</v>
      </c>
      <c r="B70" s="88"/>
      <c r="C70" s="132"/>
      <c r="D70" s="81"/>
      <c r="E70" s="91"/>
      <c r="F70" s="92"/>
      <c r="G70" s="92"/>
      <c r="H70" s="93"/>
      <c r="I70" s="93"/>
      <c r="J70" s="190"/>
      <c r="K70" s="185"/>
      <c r="L70" s="69"/>
      <c r="M70" s="69"/>
      <c r="N70" s="170"/>
      <c r="O70" s="119"/>
      <c r="P70" s="94"/>
      <c r="Q70" s="85"/>
      <c r="R70" s="85"/>
      <c r="S70" s="96"/>
    </row>
    <row r="71" spans="1:19" s="54" customFormat="1" ht="132" customHeight="1" thickBot="1">
      <c r="A71" s="59">
        <v>51</v>
      </c>
      <c r="B71" s="58" t="s">
        <v>308</v>
      </c>
      <c r="C71" s="59" t="s">
        <v>309</v>
      </c>
      <c r="D71" s="127">
        <v>2292568.35</v>
      </c>
      <c r="E71" s="62">
        <v>2292568.35</v>
      </c>
      <c r="F71" s="61">
        <v>281861.44</v>
      </c>
      <c r="G71" s="61">
        <v>49740.24</v>
      </c>
      <c r="H71" s="60">
        <v>0</v>
      </c>
      <c r="I71" s="61">
        <v>1960966.67</v>
      </c>
      <c r="J71" s="189">
        <v>2292568.35</v>
      </c>
      <c r="K71" s="196">
        <v>281861.44</v>
      </c>
      <c r="L71" s="61">
        <v>49740.24</v>
      </c>
      <c r="M71" s="61">
        <v>0</v>
      </c>
      <c r="N71" s="60">
        <v>1960966.67</v>
      </c>
      <c r="O71" s="73">
        <v>241122.69</v>
      </c>
      <c r="P71" s="63" t="s">
        <v>310</v>
      </c>
      <c r="Q71" s="63" t="s">
        <v>311</v>
      </c>
      <c r="R71" s="63" t="s">
        <v>219</v>
      </c>
      <c r="S71" s="64"/>
    </row>
    <row r="72" spans="1:19" s="1" customFormat="1" ht="125.25" customHeight="1" thickBot="1">
      <c r="A72" s="110">
        <v>52</v>
      </c>
      <c r="B72" s="72" t="s">
        <v>335</v>
      </c>
      <c r="C72" s="131" t="s">
        <v>336</v>
      </c>
      <c r="D72" s="52">
        <v>115000</v>
      </c>
      <c r="E72" s="38">
        <v>4896</v>
      </c>
      <c r="F72" s="39">
        <v>4896</v>
      </c>
      <c r="G72" s="39">
        <v>0</v>
      </c>
      <c r="H72" s="40">
        <v>0</v>
      </c>
      <c r="I72" s="40">
        <v>0</v>
      </c>
      <c r="J72" s="189">
        <v>3916.8</v>
      </c>
      <c r="K72" s="181">
        <v>3916.8</v>
      </c>
      <c r="L72" s="79">
        <v>0</v>
      </c>
      <c r="M72" s="79">
        <v>0</v>
      </c>
      <c r="N72" s="41">
        <v>0</v>
      </c>
      <c r="O72" s="118">
        <v>0</v>
      </c>
      <c r="P72" s="142">
        <v>2022</v>
      </c>
      <c r="Q72" s="57" t="s">
        <v>337</v>
      </c>
      <c r="R72" s="57" t="s">
        <v>63</v>
      </c>
      <c r="S72" s="65"/>
    </row>
    <row r="73" spans="1:19" s="1" customFormat="1" ht="125.25" customHeight="1" thickBot="1">
      <c r="A73" s="110">
        <v>53</v>
      </c>
      <c r="B73" s="72" t="s">
        <v>392</v>
      </c>
      <c r="C73" s="131" t="s">
        <v>393</v>
      </c>
      <c r="D73" s="52">
        <v>2135409.88</v>
      </c>
      <c r="E73" s="38">
        <f>F73+G73+I73</f>
        <v>2135409.88</v>
      </c>
      <c r="F73" s="39">
        <v>432230.35</v>
      </c>
      <c r="G73" s="39">
        <v>108057.59</v>
      </c>
      <c r="H73" s="40">
        <v>0</v>
      </c>
      <c r="I73" s="40">
        <v>1595121.94</v>
      </c>
      <c r="J73" s="189">
        <v>684461.54</v>
      </c>
      <c r="K73" s="181">
        <v>167624.13</v>
      </c>
      <c r="L73" s="79">
        <v>41906.03</v>
      </c>
      <c r="M73" s="79">
        <v>0</v>
      </c>
      <c r="N73" s="41">
        <v>474931.38</v>
      </c>
      <c r="O73" s="118">
        <v>98968.41</v>
      </c>
      <c r="P73" s="142" t="s">
        <v>394</v>
      </c>
      <c r="Q73" s="57" t="s">
        <v>395</v>
      </c>
      <c r="R73" s="57" t="s">
        <v>63</v>
      </c>
      <c r="S73" s="65"/>
    </row>
    <row r="74" spans="1:19" s="1" customFormat="1" ht="125.25" customHeight="1" thickBot="1">
      <c r="A74" s="157">
        <v>54</v>
      </c>
      <c r="B74" s="72" t="s">
        <v>396</v>
      </c>
      <c r="C74" s="131" t="s">
        <v>397</v>
      </c>
      <c r="D74" s="52">
        <v>152860</v>
      </c>
      <c r="E74" s="38">
        <v>4000</v>
      </c>
      <c r="F74" s="39">
        <v>4000</v>
      </c>
      <c r="G74" s="39">
        <v>0</v>
      </c>
      <c r="H74" s="40">
        <v>0</v>
      </c>
      <c r="I74" s="40">
        <v>0</v>
      </c>
      <c r="J74" s="189">
        <v>0</v>
      </c>
      <c r="K74" s="181">
        <v>0</v>
      </c>
      <c r="L74" s="79">
        <v>0</v>
      </c>
      <c r="M74" s="79">
        <v>0</v>
      </c>
      <c r="N74" s="41">
        <v>0</v>
      </c>
      <c r="O74" s="118">
        <v>0</v>
      </c>
      <c r="P74" s="142">
        <v>2024</v>
      </c>
      <c r="Q74" s="57" t="s">
        <v>398</v>
      </c>
      <c r="R74" s="57" t="s">
        <v>399</v>
      </c>
      <c r="S74" s="65"/>
    </row>
    <row r="75" spans="1:19" s="2" customFormat="1" ht="24" thickBot="1">
      <c r="A75" s="123" t="s">
        <v>307</v>
      </c>
      <c r="B75" s="95"/>
      <c r="C75" s="135"/>
      <c r="D75" s="29">
        <f aca="true" t="shared" si="6" ref="D75:O75">SUM(D71:D74)</f>
        <v>4695838.23</v>
      </c>
      <c r="E75" s="29">
        <f t="shared" si="6"/>
        <v>4436874.23</v>
      </c>
      <c r="F75" s="29">
        <f t="shared" si="6"/>
        <v>722987.79</v>
      </c>
      <c r="G75" s="29">
        <f t="shared" si="6"/>
        <v>157797.83</v>
      </c>
      <c r="H75" s="29">
        <f t="shared" si="6"/>
        <v>0</v>
      </c>
      <c r="I75" s="29">
        <f t="shared" si="6"/>
        <v>3556088.61</v>
      </c>
      <c r="J75" s="191">
        <f t="shared" si="6"/>
        <v>2980946.69</v>
      </c>
      <c r="K75" s="175">
        <f t="shared" si="6"/>
        <v>453402.37</v>
      </c>
      <c r="L75" s="171">
        <f t="shared" si="6"/>
        <v>91646.26999999999</v>
      </c>
      <c r="M75" s="171">
        <f t="shared" si="6"/>
        <v>0</v>
      </c>
      <c r="N75" s="171">
        <f t="shared" si="6"/>
        <v>2435898.05</v>
      </c>
      <c r="O75" s="171">
        <f t="shared" si="6"/>
        <v>340091.1</v>
      </c>
      <c r="P75" s="5"/>
      <c r="Q75" s="11"/>
      <c r="R75" s="11"/>
      <c r="S75" s="13"/>
    </row>
    <row r="76" spans="1:19" s="87" customFormat="1" ht="24" thickBot="1">
      <c r="A76" s="124" t="s">
        <v>98</v>
      </c>
      <c r="B76" s="88"/>
      <c r="C76" s="136"/>
      <c r="D76" s="81"/>
      <c r="E76" s="82"/>
      <c r="F76" s="83"/>
      <c r="G76" s="83"/>
      <c r="H76" s="84"/>
      <c r="I76" s="84"/>
      <c r="J76" s="192"/>
      <c r="K76" s="186"/>
      <c r="L76" s="173"/>
      <c r="M76" s="173"/>
      <c r="N76" s="172"/>
      <c r="O76" s="174"/>
      <c r="P76" s="85"/>
      <c r="Q76" s="80"/>
      <c r="R76" s="80"/>
      <c r="S76" s="89"/>
    </row>
    <row r="77" spans="1:19" s="54" customFormat="1" ht="111.75" customHeight="1" thickBot="1">
      <c r="A77" s="59">
        <v>55</v>
      </c>
      <c r="B77" s="58" t="s">
        <v>163</v>
      </c>
      <c r="C77" s="59" t="s">
        <v>36</v>
      </c>
      <c r="D77" s="127">
        <v>566988.47</v>
      </c>
      <c r="E77" s="62">
        <v>39363.64</v>
      </c>
      <c r="F77" s="61">
        <v>35871.73</v>
      </c>
      <c r="G77" s="61">
        <v>0</v>
      </c>
      <c r="H77" s="60">
        <v>0</v>
      </c>
      <c r="I77" s="61">
        <v>3491.909999999996</v>
      </c>
      <c r="J77" s="189">
        <v>17599.936</v>
      </c>
      <c r="K77" s="196">
        <v>17599.936</v>
      </c>
      <c r="L77" s="61">
        <v>0</v>
      </c>
      <c r="M77" s="61">
        <v>0</v>
      </c>
      <c r="N77" s="60">
        <v>0</v>
      </c>
      <c r="O77" s="73">
        <v>0</v>
      </c>
      <c r="P77" s="63" t="s">
        <v>164</v>
      </c>
      <c r="Q77" s="63" t="s">
        <v>37</v>
      </c>
      <c r="R77" s="63" t="s">
        <v>38</v>
      </c>
      <c r="S77" s="64">
        <v>43101</v>
      </c>
    </row>
    <row r="78" spans="1:19" s="54" customFormat="1" ht="102" customHeight="1" thickBot="1">
      <c r="A78" s="59">
        <v>56</v>
      </c>
      <c r="B78" s="58" t="s">
        <v>40</v>
      </c>
      <c r="C78" s="59" t="s">
        <v>36</v>
      </c>
      <c r="D78" s="127">
        <v>560008</v>
      </c>
      <c r="E78" s="62">
        <v>80000</v>
      </c>
      <c r="F78" s="61">
        <v>80000</v>
      </c>
      <c r="G78" s="61">
        <v>0</v>
      </c>
      <c r="H78" s="60">
        <v>0</v>
      </c>
      <c r="I78" s="61">
        <v>0</v>
      </c>
      <c r="J78" s="189">
        <v>59354.58</v>
      </c>
      <c r="K78" s="196">
        <v>59354.58</v>
      </c>
      <c r="L78" s="61">
        <v>0</v>
      </c>
      <c r="M78" s="61">
        <v>0</v>
      </c>
      <c r="N78" s="60">
        <v>0</v>
      </c>
      <c r="O78" s="73">
        <v>0</v>
      </c>
      <c r="P78" s="63" t="s">
        <v>226</v>
      </c>
      <c r="Q78" s="63" t="s">
        <v>37</v>
      </c>
      <c r="R78" s="63" t="s">
        <v>38</v>
      </c>
      <c r="S78" s="64">
        <v>43101</v>
      </c>
    </row>
    <row r="79" spans="1:19" s="54" customFormat="1" ht="95.25" customHeight="1" thickBot="1">
      <c r="A79" s="59">
        <v>57</v>
      </c>
      <c r="B79" s="58" t="s">
        <v>41</v>
      </c>
      <c r="C79" s="59" t="s">
        <v>165</v>
      </c>
      <c r="D79" s="127">
        <v>50000</v>
      </c>
      <c r="E79" s="62">
        <v>10000</v>
      </c>
      <c r="F79" s="61">
        <v>10000</v>
      </c>
      <c r="G79" s="61">
        <v>0</v>
      </c>
      <c r="H79" s="60">
        <v>0</v>
      </c>
      <c r="I79" s="61">
        <v>0</v>
      </c>
      <c r="J79" s="189">
        <v>10000</v>
      </c>
      <c r="K79" s="196">
        <v>10000</v>
      </c>
      <c r="L79" s="61">
        <v>0</v>
      </c>
      <c r="M79" s="61">
        <v>0</v>
      </c>
      <c r="N79" s="60">
        <v>0</v>
      </c>
      <c r="O79" s="73">
        <v>0</v>
      </c>
      <c r="P79" s="63" t="s">
        <v>42</v>
      </c>
      <c r="Q79" s="63" t="s">
        <v>21</v>
      </c>
      <c r="R79" s="63" t="s">
        <v>38</v>
      </c>
      <c r="S79" s="64">
        <v>43101</v>
      </c>
    </row>
    <row r="80" spans="1:19" s="54" customFormat="1" ht="105" customHeight="1" thickBot="1">
      <c r="A80" s="59">
        <v>58</v>
      </c>
      <c r="B80" s="58" t="s">
        <v>43</v>
      </c>
      <c r="C80" s="59" t="s">
        <v>44</v>
      </c>
      <c r="D80" s="127">
        <v>50000</v>
      </c>
      <c r="E80" s="62">
        <v>8500</v>
      </c>
      <c r="F80" s="61">
        <v>8500</v>
      </c>
      <c r="G80" s="61">
        <v>0</v>
      </c>
      <c r="H80" s="60">
        <v>0</v>
      </c>
      <c r="I80" s="61">
        <v>0</v>
      </c>
      <c r="J80" s="189">
        <v>8500</v>
      </c>
      <c r="K80" s="196">
        <v>8500</v>
      </c>
      <c r="L80" s="61">
        <v>0</v>
      </c>
      <c r="M80" s="61">
        <v>0</v>
      </c>
      <c r="N80" s="60">
        <v>0</v>
      </c>
      <c r="O80" s="73">
        <v>0</v>
      </c>
      <c r="P80" s="63" t="s">
        <v>45</v>
      </c>
      <c r="Q80" s="63" t="s">
        <v>21</v>
      </c>
      <c r="R80" s="63" t="s">
        <v>38</v>
      </c>
      <c r="S80" s="64">
        <v>43101</v>
      </c>
    </row>
    <row r="81" spans="1:19" s="54" customFormat="1" ht="105" customHeight="1" thickBot="1">
      <c r="A81" s="59">
        <v>59</v>
      </c>
      <c r="B81" s="58" t="s">
        <v>46</v>
      </c>
      <c r="C81" s="59" t="s">
        <v>47</v>
      </c>
      <c r="D81" s="127">
        <v>1713131.51</v>
      </c>
      <c r="E81" s="62">
        <v>160090</v>
      </c>
      <c r="F81" s="61">
        <v>136076.5</v>
      </c>
      <c r="G81" s="61">
        <v>0</v>
      </c>
      <c r="H81" s="60">
        <v>0</v>
      </c>
      <c r="I81" s="61">
        <v>24013.5</v>
      </c>
      <c r="J81" s="189">
        <v>131174.6385</v>
      </c>
      <c r="K81" s="196">
        <v>120364.77</v>
      </c>
      <c r="L81" s="61">
        <v>0</v>
      </c>
      <c r="M81" s="61">
        <v>0</v>
      </c>
      <c r="N81" s="60">
        <v>10809.868500000004</v>
      </c>
      <c r="O81" s="73">
        <v>0</v>
      </c>
      <c r="P81" s="63" t="s">
        <v>48</v>
      </c>
      <c r="Q81" s="63" t="s">
        <v>49</v>
      </c>
      <c r="R81" s="63" t="s">
        <v>38</v>
      </c>
      <c r="S81" s="64">
        <v>43101</v>
      </c>
    </row>
    <row r="82" spans="1:19" s="54" customFormat="1" ht="81.75" customHeight="1" thickBot="1">
      <c r="A82" s="59">
        <v>60</v>
      </c>
      <c r="B82" s="58" t="s">
        <v>50</v>
      </c>
      <c r="C82" s="59" t="s">
        <v>51</v>
      </c>
      <c r="D82" s="127">
        <v>2470882</v>
      </c>
      <c r="E82" s="62">
        <v>210922</v>
      </c>
      <c r="F82" s="61">
        <v>179283.7</v>
      </c>
      <c r="G82" s="61">
        <v>0</v>
      </c>
      <c r="H82" s="60">
        <v>0</v>
      </c>
      <c r="I82" s="61">
        <v>31638.29999999999</v>
      </c>
      <c r="J82" s="189">
        <v>191043.337</v>
      </c>
      <c r="K82" s="196">
        <v>162378.05099999998</v>
      </c>
      <c r="L82" s="61">
        <v>0</v>
      </c>
      <c r="M82" s="61">
        <v>0</v>
      </c>
      <c r="N82" s="60">
        <v>28665.286000000007</v>
      </c>
      <c r="O82" s="73">
        <v>0</v>
      </c>
      <c r="P82" s="63" t="s">
        <v>52</v>
      </c>
      <c r="Q82" s="63" t="s">
        <v>53</v>
      </c>
      <c r="R82" s="63" t="s">
        <v>38</v>
      </c>
      <c r="S82" s="64">
        <v>43101</v>
      </c>
    </row>
    <row r="83" spans="1:19" s="54" customFormat="1" ht="83.25" customHeight="1" thickBot="1">
      <c r="A83" s="59">
        <v>61</v>
      </c>
      <c r="B83" s="58" t="s">
        <v>54</v>
      </c>
      <c r="C83" s="59" t="s">
        <v>55</v>
      </c>
      <c r="D83" s="127">
        <v>600000</v>
      </c>
      <c r="E83" s="62">
        <v>99400</v>
      </c>
      <c r="F83" s="61">
        <v>84490</v>
      </c>
      <c r="G83" s="61">
        <v>0</v>
      </c>
      <c r="H83" s="60">
        <v>0</v>
      </c>
      <c r="I83" s="61">
        <v>14910</v>
      </c>
      <c r="J83" s="189">
        <v>88646.99</v>
      </c>
      <c r="K83" s="196">
        <v>81139.03</v>
      </c>
      <c r="L83" s="61">
        <v>0</v>
      </c>
      <c r="M83" s="61">
        <v>0</v>
      </c>
      <c r="N83" s="60">
        <v>7507.96</v>
      </c>
      <c r="O83" s="73">
        <v>0</v>
      </c>
      <c r="P83" s="63" t="s">
        <v>56</v>
      </c>
      <c r="Q83" s="63" t="s">
        <v>53</v>
      </c>
      <c r="R83" s="63" t="s">
        <v>38</v>
      </c>
      <c r="S83" s="64">
        <v>43101</v>
      </c>
    </row>
    <row r="84" spans="1:19" s="54" customFormat="1" ht="81.75" customHeight="1" thickBot="1">
      <c r="A84" s="59">
        <v>62</v>
      </c>
      <c r="B84" s="58" t="s">
        <v>57</v>
      </c>
      <c r="C84" s="59" t="s">
        <v>58</v>
      </c>
      <c r="D84" s="127">
        <v>2007363.42</v>
      </c>
      <c r="E84" s="62">
        <v>196405</v>
      </c>
      <c r="F84" s="61">
        <v>166944.25</v>
      </c>
      <c r="G84" s="61">
        <v>0</v>
      </c>
      <c r="H84" s="60">
        <v>0</v>
      </c>
      <c r="I84" s="61">
        <v>29460.75</v>
      </c>
      <c r="J84" s="189">
        <v>135622.57</v>
      </c>
      <c r="K84" s="196">
        <v>102409.6645</v>
      </c>
      <c r="L84" s="61">
        <v>0</v>
      </c>
      <c r="M84" s="61">
        <v>0</v>
      </c>
      <c r="N84" s="60">
        <v>33212.90550000001</v>
      </c>
      <c r="O84" s="73">
        <v>0</v>
      </c>
      <c r="P84" s="63" t="s">
        <v>59</v>
      </c>
      <c r="Q84" s="63" t="s">
        <v>60</v>
      </c>
      <c r="R84" s="63" t="s">
        <v>38</v>
      </c>
      <c r="S84" s="64">
        <v>43101</v>
      </c>
    </row>
    <row r="85" spans="1:19" s="54" customFormat="1" ht="87.75" customHeight="1" thickBot="1">
      <c r="A85" s="59">
        <v>63</v>
      </c>
      <c r="B85" s="58" t="s">
        <v>113</v>
      </c>
      <c r="C85" s="59" t="s">
        <v>114</v>
      </c>
      <c r="D85" s="127">
        <v>2024637.83</v>
      </c>
      <c r="E85" s="62">
        <v>182049.4</v>
      </c>
      <c r="F85" s="61">
        <v>154741.99</v>
      </c>
      <c r="G85" s="61">
        <v>0</v>
      </c>
      <c r="H85" s="60">
        <v>0</v>
      </c>
      <c r="I85" s="61">
        <v>27307.41</v>
      </c>
      <c r="J85" s="189">
        <v>188266.88249999998</v>
      </c>
      <c r="K85" s="196">
        <v>156615.44362499999</v>
      </c>
      <c r="L85" s="61">
        <v>0</v>
      </c>
      <c r="M85" s="61">
        <v>0</v>
      </c>
      <c r="N85" s="60">
        <v>31651.438875</v>
      </c>
      <c r="O85" s="73">
        <v>0</v>
      </c>
      <c r="P85" s="63" t="s">
        <v>227</v>
      </c>
      <c r="Q85" s="63" t="s">
        <v>115</v>
      </c>
      <c r="R85" s="63" t="s">
        <v>219</v>
      </c>
      <c r="S85" s="64">
        <v>43101</v>
      </c>
    </row>
    <row r="86" spans="1:19" s="54" customFormat="1" ht="99" customHeight="1" thickBot="1">
      <c r="A86" s="59">
        <v>64</v>
      </c>
      <c r="B86" s="58" t="s">
        <v>116</v>
      </c>
      <c r="C86" s="59" t="s">
        <v>117</v>
      </c>
      <c r="D86" s="127">
        <v>1487000</v>
      </c>
      <c r="E86" s="62">
        <v>150277</v>
      </c>
      <c r="F86" s="61">
        <v>127735.45</v>
      </c>
      <c r="G86" s="61">
        <v>0</v>
      </c>
      <c r="H86" s="60">
        <v>0</v>
      </c>
      <c r="I86" s="61">
        <v>22541.55</v>
      </c>
      <c r="J86" s="189">
        <v>120214.093675</v>
      </c>
      <c r="K86" s="196">
        <v>99749.525</v>
      </c>
      <c r="L86" s="61">
        <v>0</v>
      </c>
      <c r="M86" s="61">
        <v>0</v>
      </c>
      <c r="N86" s="60">
        <v>20464.568675000002</v>
      </c>
      <c r="O86" s="73">
        <v>0</v>
      </c>
      <c r="P86" s="63" t="s">
        <v>264</v>
      </c>
      <c r="Q86" s="63" t="s">
        <v>115</v>
      </c>
      <c r="R86" s="63" t="s">
        <v>219</v>
      </c>
      <c r="S86" s="64">
        <v>43101</v>
      </c>
    </row>
    <row r="87" spans="1:19" s="54" customFormat="1" ht="109.5" customHeight="1" thickBot="1">
      <c r="A87" s="59">
        <v>65</v>
      </c>
      <c r="B87" s="58" t="s">
        <v>118</v>
      </c>
      <c r="C87" s="59" t="s">
        <v>119</v>
      </c>
      <c r="D87" s="127">
        <v>1619250</v>
      </c>
      <c r="E87" s="62">
        <v>127740</v>
      </c>
      <c r="F87" s="61">
        <v>108579</v>
      </c>
      <c r="G87" s="61">
        <v>0</v>
      </c>
      <c r="H87" s="60">
        <v>0</v>
      </c>
      <c r="I87" s="61">
        <v>19161</v>
      </c>
      <c r="J87" s="189">
        <v>46315.6</v>
      </c>
      <c r="K87" s="196">
        <v>35614.53</v>
      </c>
      <c r="L87" s="61">
        <v>0</v>
      </c>
      <c r="M87" s="61">
        <v>0</v>
      </c>
      <c r="N87" s="60">
        <v>10701.07</v>
      </c>
      <c r="O87" s="73">
        <v>0</v>
      </c>
      <c r="P87" s="63" t="s">
        <v>265</v>
      </c>
      <c r="Q87" s="63" t="s">
        <v>115</v>
      </c>
      <c r="R87" s="63" t="s">
        <v>38</v>
      </c>
      <c r="S87" s="64">
        <v>43101</v>
      </c>
    </row>
    <row r="88" spans="1:19" s="54" customFormat="1" ht="97.5" customHeight="1" thickBot="1">
      <c r="A88" s="59">
        <v>66</v>
      </c>
      <c r="B88" s="58" t="s">
        <v>120</v>
      </c>
      <c r="C88" s="59" t="s">
        <v>121</v>
      </c>
      <c r="D88" s="127">
        <v>1424602.09</v>
      </c>
      <c r="E88" s="62">
        <v>133178.5</v>
      </c>
      <c r="F88" s="61">
        <v>113201.72</v>
      </c>
      <c r="G88" s="61">
        <v>0</v>
      </c>
      <c r="H88" s="60">
        <v>0</v>
      </c>
      <c r="I88" s="61">
        <v>19976.78</v>
      </c>
      <c r="J88" s="189">
        <v>130966.022</v>
      </c>
      <c r="K88" s="196">
        <v>111321.11869999999</v>
      </c>
      <c r="L88" s="61">
        <v>0</v>
      </c>
      <c r="M88" s="61">
        <v>0</v>
      </c>
      <c r="N88" s="60">
        <v>19644.903300000005</v>
      </c>
      <c r="O88" s="73">
        <v>0</v>
      </c>
      <c r="P88" s="63" t="s">
        <v>264</v>
      </c>
      <c r="Q88" s="63" t="s">
        <v>115</v>
      </c>
      <c r="R88" s="63" t="s">
        <v>219</v>
      </c>
      <c r="S88" s="64">
        <v>43101</v>
      </c>
    </row>
    <row r="89" spans="1:19" s="54" customFormat="1" ht="105.75" customHeight="1" thickBot="1">
      <c r="A89" s="59">
        <v>67</v>
      </c>
      <c r="B89" s="58" t="s">
        <v>228</v>
      </c>
      <c r="C89" s="59" t="s">
        <v>122</v>
      </c>
      <c r="D89" s="127">
        <v>2050000</v>
      </c>
      <c r="E89" s="62">
        <v>160000</v>
      </c>
      <c r="F89" s="61">
        <v>136000</v>
      </c>
      <c r="G89" s="61">
        <v>0</v>
      </c>
      <c r="H89" s="60">
        <v>0</v>
      </c>
      <c r="I89" s="61">
        <v>24000</v>
      </c>
      <c r="J89" s="189">
        <v>163250.78</v>
      </c>
      <c r="K89" s="196">
        <v>135432.828</v>
      </c>
      <c r="L89" s="61">
        <v>0</v>
      </c>
      <c r="M89" s="61">
        <v>0</v>
      </c>
      <c r="N89" s="60">
        <v>27817.951999999997</v>
      </c>
      <c r="O89" s="73">
        <v>0</v>
      </c>
      <c r="P89" s="63" t="s">
        <v>266</v>
      </c>
      <c r="Q89" s="63" t="s">
        <v>123</v>
      </c>
      <c r="R89" s="63" t="s">
        <v>38</v>
      </c>
      <c r="S89" s="64">
        <v>43101</v>
      </c>
    </row>
    <row r="90" spans="1:19" s="54" customFormat="1" ht="95.25" customHeight="1" thickBot="1">
      <c r="A90" s="59">
        <v>68</v>
      </c>
      <c r="B90" s="58" t="s">
        <v>124</v>
      </c>
      <c r="C90" s="59" t="s">
        <v>125</v>
      </c>
      <c r="D90" s="127">
        <v>50000</v>
      </c>
      <c r="E90" s="62">
        <v>9625</v>
      </c>
      <c r="F90" s="61">
        <v>9625</v>
      </c>
      <c r="G90" s="61">
        <v>0</v>
      </c>
      <c r="H90" s="60">
        <v>0</v>
      </c>
      <c r="I90" s="61">
        <v>0</v>
      </c>
      <c r="J90" s="189">
        <v>9625</v>
      </c>
      <c r="K90" s="196">
        <v>9625</v>
      </c>
      <c r="L90" s="61">
        <v>0</v>
      </c>
      <c r="M90" s="61">
        <v>0</v>
      </c>
      <c r="N90" s="60">
        <v>0</v>
      </c>
      <c r="O90" s="73">
        <v>0</v>
      </c>
      <c r="P90" s="63" t="s">
        <v>126</v>
      </c>
      <c r="Q90" s="63" t="s">
        <v>127</v>
      </c>
      <c r="R90" s="63" t="s">
        <v>38</v>
      </c>
      <c r="S90" s="64">
        <v>43101</v>
      </c>
    </row>
    <row r="91" spans="1:19" s="54" customFormat="1" ht="95.25" customHeight="1" thickBot="1">
      <c r="A91" s="59">
        <v>69</v>
      </c>
      <c r="B91" s="58" t="s">
        <v>229</v>
      </c>
      <c r="C91" s="59" t="s">
        <v>128</v>
      </c>
      <c r="D91" s="127">
        <v>1181718.2</v>
      </c>
      <c r="E91" s="62">
        <v>281200</v>
      </c>
      <c r="F91" s="61">
        <v>239020</v>
      </c>
      <c r="G91" s="61">
        <v>0</v>
      </c>
      <c r="H91" s="60">
        <v>0</v>
      </c>
      <c r="I91" s="61">
        <v>42180</v>
      </c>
      <c r="J91" s="189">
        <v>250954.05365000002</v>
      </c>
      <c r="K91" s="196">
        <v>204535.6988</v>
      </c>
      <c r="L91" s="61">
        <v>0</v>
      </c>
      <c r="M91" s="61">
        <v>0</v>
      </c>
      <c r="N91" s="60">
        <v>46418.35485</v>
      </c>
      <c r="O91" s="73">
        <v>0</v>
      </c>
      <c r="P91" s="63" t="s">
        <v>269</v>
      </c>
      <c r="Q91" s="63" t="s">
        <v>129</v>
      </c>
      <c r="R91" s="63" t="s">
        <v>219</v>
      </c>
      <c r="S91" s="64">
        <v>43101</v>
      </c>
    </row>
    <row r="92" spans="1:19" s="54" customFormat="1" ht="96" customHeight="1" thickBot="1">
      <c r="A92" s="59">
        <v>70</v>
      </c>
      <c r="B92" s="58" t="s">
        <v>130</v>
      </c>
      <c r="C92" s="59" t="s">
        <v>131</v>
      </c>
      <c r="D92" s="127">
        <v>1889299.5</v>
      </c>
      <c r="E92" s="62">
        <v>201426</v>
      </c>
      <c r="F92" s="61">
        <v>171212.1</v>
      </c>
      <c r="G92" s="61">
        <v>0</v>
      </c>
      <c r="H92" s="60">
        <v>0</v>
      </c>
      <c r="I92" s="61">
        <v>30213.899999999998</v>
      </c>
      <c r="J92" s="189">
        <v>187405.25</v>
      </c>
      <c r="K92" s="196">
        <v>159348.86</v>
      </c>
      <c r="L92" s="61">
        <v>0</v>
      </c>
      <c r="M92" s="61">
        <v>0</v>
      </c>
      <c r="N92" s="60">
        <v>28056.39</v>
      </c>
      <c r="O92" s="73">
        <v>0</v>
      </c>
      <c r="P92" s="63" t="s">
        <v>270</v>
      </c>
      <c r="Q92" s="63" t="s">
        <v>132</v>
      </c>
      <c r="R92" s="63" t="s">
        <v>219</v>
      </c>
      <c r="S92" s="64">
        <v>43101</v>
      </c>
    </row>
    <row r="93" spans="1:19" s="54" customFormat="1" ht="107.25" customHeight="1" thickBot="1">
      <c r="A93" s="59">
        <v>71</v>
      </c>
      <c r="B93" s="58" t="s">
        <v>133</v>
      </c>
      <c r="C93" s="59" t="s">
        <v>134</v>
      </c>
      <c r="D93" s="127" t="s">
        <v>230</v>
      </c>
      <c r="E93" s="62">
        <v>178874.2</v>
      </c>
      <c r="F93" s="61">
        <v>152043.07</v>
      </c>
      <c r="G93" s="61">
        <v>0</v>
      </c>
      <c r="H93" s="60">
        <v>0</v>
      </c>
      <c r="I93" s="61">
        <v>26831.13</v>
      </c>
      <c r="J93" s="189">
        <v>179040.26785</v>
      </c>
      <c r="K93" s="196">
        <v>139328.968</v>
      </c>
      <c r="L93" s="61">
        <v>0</v>
      </c>
      <c r="M93" s="61">
        <v>0</v>
      </c>
      <c r="N93" s="60">
        <v>39711.29985000001</v>
      </c>
      <c r="O93" s="73">
        <v>0</v>
      </c>
      <c r="P93" s="63" t="s">
        <v>267</v>
      </c>
      <c r="Q93" s="63" t="s">
        <v>135</v>
      </c>
      <c r="R93" s="63" t="s">
        <v>219</v>
      </c>
      <c r="S93" s="64">
        <v>43101</v>
      </c>
    </row>
    <row r="94" spans="1:19" s="54" customFormat="1" ht="91.5" customHeight="1" thickBot="1">
      <c r="A94" s="59">
        <v>72</v>
      </c>
      <c r="B94" s="58" t="s">
        <v>166</v>
      </c>
      <c r="C94" s="59" t="s">
        <v>167</v>
      </c>
      <c r="D94" s="127">
        <v>1243702.22</v>
      </c>
      <c r="E94" s="62">
        <v>143363.88</v>
      </c>
      <c r="F94" s="61">
        <v>121859.298</v>
      </c>
      <c r="G94" s="61">
        <v>0</v>
      </c>
      <c r="H94" s="60">
        <v>0</v>
      </c>
      <c r="I94" s="61">
        <v>21504.582</v>
      </c>
      <c r="J94" s="189">
        <v>124375.73190000001</v>
      </c>
      <c r="K94" s="196">
        <v>103940.3019</v>
      </c>
      <c r="L94" s="61">
        <v>0</v>
      </c>
      <c r="M94" s="61">
        <v>0</v>
      </c>
      <c r="N94" s="60">
        <v>20435.430000000004</v>
      </c>
      <c r="O94" s="73">
        <v>0</v>
      </c>
      <c r="P94" s="63" t="s">
        <v>168</v>
      </c>
      <c r="Q94" s="63" t="s">
        <v>169</v>
      </c>
      <c r="R94" s="63" t="s">
        <v>219</v>
      </c>
      <c r="S94" s="64">
        <v>43101</v>
      </c>
    </row>
    <row r="95" spans="1:19" s="54" customFormat="1" ht="108" customHeight="1" thickBot="1">
      <c r="A95" s="59">
        <v>73</v>
      </c>
      <c r="B95" s="58" t="s">
        <v>170</v>
      </c>
      <c r="C95" s="59" t="s">
        <v>171</v>
      </c>
      <c r="D95" s="127">
        <v>1016780</v>
      </c>
      <c r="E95" s="62">
        <v>121375</v>
      </c>
      <c r="F95" s="61">
        <v>103168.75</v>
      </c>
      <c r="G95" s="61">
        <v>0</v>
      </c>
      <c r="H95" s="60">
        <v>0</v>
      </c>
      <c r="I95" s="61">
        <v>18206.25</v>
      </c>
      <c r="J95" s="189">
        <v>111479.311</v>
      </c>
      <c r="K95" s="196">
        <v>92851.898025</v>
      </c>
      <c r="L95" s="61">
        <v>0</v>
      </c>
      <c r="M95" s="61">
        <v>0</v>
      </c>
      <c r="N95" s="60">
        <v>18627.412975</v>
      </c>
      <c r="O95" s="73">
        <v>0</v>
      </c>
      <c r="P95" s="63" t="s">
        <v>172</v>
      </c>
      <c r="Q95" s="63" t="s">
        <v>169</v>
      </c>
      <c r="R95" s="63" t="s">
        <v>219</v>
      </c>
      <c r="S95" s="64">
        <v>43101</v>
      </c>
    </row>
    <row r="96" spans="1:19" s="54" customFormat="1" ht="91.5" customHeight="1" thickBot="1">
      <c r="A96" s="59">
        <v>74</v>
      </c>
      <c r="B96" s="58" t="s">
        <v>173</v>
      </c>
      <c r="C96" s="59" t="s">
        <v>174</v>
      </c>
      <c r="D96" s="127">
        <v>1563496</v>
      </c>
      <c r="E96" s="62">
        <v>216930</v>
      </c>
      <c r="F96" s="61">
        <v>184390.5</v>
      </c>
      <c r="G96" s="61">
        <v>0</v>
      </c>
      <c r="H96" s="60">
        <v>0</v>
      </c>
      <c r="I96" s="61">
        <v>32539.5</v>
      </c>
      <c r="J96" s="189">
        <v>173981.025</v>
      </c>
      <c r="K96" s="196">
        <v>142185.25425</v>
      </c>
      <c r="L96" s="61">
        <v>0</v>
      </c>
      <c r="M96" s="61">
        <v>0</v>
      </c>
      <c r="N96" s="60">
        <v>31795.770750000003</v>
      </c>
      <c r="O96" s="73">
        <v>0</v>
      </c>
      <c r="P96" s="63" t="s">
        <v>231</v>
      </c>
      <c r="Q96" s="63" t="s">
        <v>175</v>
      </c>
      <c r="R96" s="63" t="s">
        <v>219</v>
      </c>
      <c r="S96" s="64">
        <v>43101</v>
      </c>
    </row>
    <row r="97" spans="1:19" s="54" customFormat="1" ht="91.5" customHeight="1" thickBot="1">
      <c r="A97" s="59">
        <v>75</v>
      </c>
      <c r="B97" s="58" t="s">
        <v>176</v>
      </c>
      <c r="C97" s="59" t="s">
        <v>182</v>
      </c>
      <c r="D97" s="127">
        <v>1000386.25</v>
      </c>
      <c r="E97" s="62">
        <v>130646.95</v>
      </c>
      <c r="F97" s="61">
        <v>111049.95</v>
      </c>
      <c r="G97" s="61">
        <v>0</v>
      </c>
      <c r="H97" s="60">
        <v>0</v>
      </c>
      <c r="I97" s="61">
        <v>19597</v>
      </c>
      <c r="J97" s="189">
        <v>122955.88</v>
      </c>
      <c r="K97" s="196">
        <v>99124.7985</v>
      </c>
      <c r="L97" s="61">
        <v>0</v>
      </c>
      <c r="M97" s="61">
        <v>0</v>
      </c>
      <c r="N97" s="60">
        <v>23831.081499999997</v>
      </c>
      <c r="O97" s="73">
        <v>0</v>
      </c>
      <c r="P97" s="63" t="s">
        <v>400</v>
      </c>
      <c r="Q97" s="63" t="s">
        <v>175</v>
      </c>
      <c r="R97" s="63" t="s">
        <v>219</v>
      </c>
      <c r="S97" s="64">
        <v>43101</v>
      </c>
    </row>
    <row r="98" spans="1:19" s="54" customFormat="1" ht="93" customHeight="1" thickBot="1">
      <c r="A98" s="59">
        <v>76</v>
      </c>
      <c r="B98" s="58" t="s">
        <v>232</v>
      </c>
      <c r="C98" s="59" t="s">
        <v>233</v>
      </c>
      <c r="D98" s="127">
        <v>315000</v>
      </c>
      <c r="E98" s="62">
        <v>59235</v>
      </c>
      <c r="F98" s="61">
        <v>59235</v>
      </c>
      <c r="G98" s="61">
        <v>0</v>
      </c>
      <c r="H98" s="60">
        <v>0</v>
      </c>
      <c r="I98" s="61">
        <v>0</v>
      </c>
      <c r="J98" s="189">
        <v>8990.16</v>
      </c>
      <c r="K98" s="196">
        <v>1784.51</v>
      </c>
      <c r="L98" s="61">
        <v>0</v>
      </c>
      <c r="M98" s="61">
        <v>0</v>
      </c>
      <c r="N98" s="60">
        <v>7205.65</v>
      </c>
      <c r="O98" s="73">
        <v>0</v>
      </c>
      <c r="P98" s="63" t="s">
        <v>234</v>
      </c>
      <c r="Q98" s="63" t="s">
        <v>235</v>
      </c>
      <c r="R98" s="63" t="s">
        <v>219</v>
      </c>
      <c r="S98" s="64"/>
    </row>
    <row r="99" spans="1:19" s="1" customFormat="1" ht="91.5" customHeight="1" thickBot="1">
      <c r="A99" s="157">
        <v>77</v>
      </c>
      <c r="B99" s="72" t="s">
        <v>236</v>
      </c>
      <c r="C99" s="51" t="s">
        <v>237</v>
      </c>
      <c r="D99" s="52">
        <v>3529323.5</v>
      </c>
      <c r="E99" s="38">
        <v>125000</v>
      </c>
      <c r="F99" s="39">
        <v>106250</v>
      </c>
      <c r="G99" s="39">
        <v>0</v>
      </c>
      <c r="H99" s="40">
        <v>0</v>
      </c>
      <c r="I99" s="40">
        <v>18750</v>
      </c>
      <c r="J99" s="189">
        <v>48755.13</v>
      </c>
      <c r="K99" s="181">
        <v>41441.860499999995</v>
      </c>
      <c r="L99" s="79">
        <v>0</v>
      </c>
      <c r="M99" s="79">
        <v>0</v>
      </c>
      <c r="N99" s="41">
        <v>7313.2695</v>
      </c>
      <c r="O99" s="118">
        <v>0</v>
      </c>
      <c r="P99" s="57" t="s">
        <v>401</v>
      </c>
      <c r="Q99" s="57" t="s">
        <v>169</v>
      </c>
      <c r="R99" s="57" t="s">
        <v>63</v>
      </c>
      <c r="S99" s="65">
        <v>43101</v>
      </c>
    </row>
    <row r="100" spans="1:19" s="1" customFormat="1" ht="92.25" customHeight="1" thickBot="1">
      <c r="A100" s="157">
        <v>78</v>
      </c>
      <c r="B100" s="72" t="s">
        <v>238</v>
      </c>
      <c r="C100" s="51" t="s">
        <v>239</v>
      </c>
      <c r="D100" s="52">
        <v>2253539.65</v>
      </c>
      <c r="E100" s="38">
        <v>171000</v>
      </c>
      <c r="F100" s="39">
        <v>145350</v>
      </c>
      <c r="G100" s="39">
        <v>0</v>
      </c>
      <c r="H100" s="40">
        <v>0</v>
      </c>
      <c r="I100" s="40">
        <v>25650</v>
      </c>
      <c r="J100" s="189">
        <v>34785.448025000005</v>
      </c>
      <c r="K100" s="181">
        <v>29567.620000000003</v>
      </c>
      <c r="L100" s="79">
        <v>0</v>
      </c>
      <c r="M100" s="79">
        <v>0</v>
      </c>
      <c r="N100" s="41">
        <v>5217.828025000001</v>
      </c>
      <c r="O100" s="118">
        <v>0</v>
      </c>
      <c r="P100" s="57" t="s">
        <v>402</v>
      </c>
      <c r="Q100" s="57" t="s">
        <v>115</v>
      </c>
      <c r="R100" s="57" t="s">
        <v>63</v>
      </c>
      <c r="S100" s="65">
        <v>43101</v>
      </c>
    </row>
    <row r="101" spans="1:19" s="1" customFormat="1" ht="87" customHeight="1" thickBot="1">
      <c r="A101" s="157">
        <v>79</v>
      </c>
      <c r="B101" s="72" t="s">
        <v>240</v>
      </c>
      <c r="C101" s="51" t="s">
        <v>241</v>
      </c>
      <c r="D101" s="52">
        <v>3525018.7</v>
      </c>
      <c r="E101" s="38">
        <v>119569.8</v>
      </c>
      <c r="F101" s="39">
        <v>101634.33</v>
      </c>
      <c r="G101" s="39">
        <v>0</v>
      </c>
      <c r="H101" s="40">
        <v>0</v>
      </c>
      <c r="I101" s="40">
        <v>17935.47</v>
      </c>
      <c r="J101" s="189">
        <v>44640.23</v>
      </c>
      <c r="K101" s="181">
        <v>37847.305</v>
      </c>
      <c r="L101" s="79">
        <v>0</v>
      </c>
      <c r="M101" s="79">
        <v>0</v>
      </c>
      <c r="N101" s="41">
        <v>6792.925</v>
      </c>
      <c r="O101" s="118">
        <v>0</v>
      </c>
      <c r="P101" s="57" t="s">
        <v>403</v>
      </c>
      <c r="Q101" s="57" t="s">
        <v>242</v>
      </c>
      <c r="R101" s="57" t="s">
        <v>63</v>
      </c>
      <c r="S101" s="65"/>
    </row>
    <row r="102" spans="1:19" s="1" customFormat="1" ht="95.25" customHeight="1" thickBot="1">
      <c r="A102" s="157">
        <v>80</v>
      </c>
      <c r="B102" s="72" t="s">
        <v>243</v>
      </c>
      <c r="C102" s="51" t="s">
        <v>244</v>
      </c>
      <c r="D102" s="52">
        <v>2427067</v>
      </c>
      <c r="E102" s="38">
        <v>234990</v>
      </c>
      <c r="F102" s="39">
        <v>199741.5</v>
      </c>
      <c r="G102" s="39">
        <v>0</v>
      </c>
      <c r="H102" s="40">
        <v>0</v>
      </c>
      <c r="I102" s="40">
        <v>35248.5</v>
      </c>
      <c r="J102" s="189">
        <v>56928.58</v>
      </c>
      <c r="K102" s="181">
        <v>48389.29</v>
      </c>
      <c r="L102" s="79">
        <v>0</v>
      </c>
      <c r="M102" s="79">
        <v>0</v>
      </c>
      <c r="N102" s="41">
        <v>8539.29</v>
      </c>
      <c r="O102" s="118">
        <v>0</v>
      </c>
      <c r="P102" s="57" t="s">
        <v>404</v>
      </c>
      <c r="Q102" s="57" t="s">
        <v>245</v>
      </c>
      <c r="R102" s="57" t="s">
        <v>63</v>
      </c>
      <c r="S102" s="65"/>
    </row>
    <row r="103" spans="1:19" s="1" customFormat="1" ht="108.75" customHeight="1" thickBot="1">
      <c r="A103" s="157">
        <v>81</v>
      </c>
      <c r="B103" s="72" t="s">
        <v>246</v>
      </c>
      <c r="C103" s="51" t="s">
        <v>247</v>
      </c>
      <c r="D103" s="52">
        <v>1995288.03</v>
      </c>
      <c r="E103" s="38">
        <v>132762</v>
      </c>
      <c r="F103" s="39">
        <v>112847.7</v>
      </c>
      <c r="G103" s="39">
        <v>0</v>
      </c>
      <c r="H103" s="40">
        <v>0</v>
      </c>
      <c r="I103" s="40">
        <v>19914.3</v>
      </c>
      <c r="J103" s="189">
        <v>54069.17</v>
      </c>
      <c r="K103" s="181">
        <v>45958.794499999996</v>
      </c>
      <c r="L103" s="79">
        <v>0</v>
      </c>
      <c r="M103" s="79">
        <v>0</v>
      </c>
      <c r="N103" s="41">
        <v>8110.375500000002</v>
      </c>
      <c r="O103" s="118">
        <v>0</v>
      </c>
      <c r="P103" s="57" t="s">
        <v>404</v>
      </c>
      <c r="Q103" s="57" t="s">
        <v>245</v>
      </c>
      <c r="R103" s="57" t="s">
        <v>63</v>
      </c>
      <c r="S103" s="65"/>
    </row>
    <row r="104" spans="1:19" s="54" customFormat="1" ht="119.25" customHeight="1" thickBot="1">
      <c r="A104" s="59">
        <v>82</v>
      </c>
      <c r="B104" s="58" t="s">
        <v>248</v>
      </c>
      <c r="C104" s="59" t="s">
        <v>249</v>
      </c>
      <c r="D104" s="127">
        <v>958443.26</v>
      </c>
      <c r="E104" s="62">
        <v>114905</v>
      </c>
      <c r="F104" s="61">
        <v>97669.25</v>
      </c>
      <c r="G104" s="61">
        <v>0</v>
      </c>
      <c r="H104" s="60">
        <v>0</v>
      </c>
      <c r="I104" s="61">
        <v>17235.75</v>
      </c>
      <c r="J104" s="189">
        <v>54674.164500000006</v>
      </c>
      <c r="K104" s="196">
        <v>41203.02282500001</v>
      </c>
      <c r="L104" s="61">
        <v>0</v>
      </c>
      <c r="M104" s="61">
        <v>0</v>
      </c>
      <c r="N104" s="60">
        <v>13471.141674999999</v>
      </c>
      <c r="O104" s="73">
        <v>0</v>
      </c>
      <c r="P104" s="63" t="s">
        <v>250</v>
      </c>
      <c r="Q104" s="63" t="s">
        <v>129</v>
      </c>
      <c r="R104" s="63" t="s">
        <v>219</v>
      </c>
      <c r="S104" s="64"/>
    </row>
    <row r="105" spans="1:19" s="54" customFormat="1" ht="96" customHeight="1" thickBot="1">
      <c r="A105" s="59">
        <v>83</v>
      </c>
      <c r="B105" s="58" t="s">
        <v>251</v>
      </c>
      <c r="C105" s="59" t="s">
        <v>252</v>
      </c>
      <c r="D105" s="127">
        <v>1285297.5</v>
      </c>
      <c r="E105" s="62">
        <v>148394.9975</v>
      </c>
      <c r="F105" s="61">
        <v>126135.747875</v>
      </c>
      <c r="G105" s="61">
        <v>0</v>
      </c>
      <c r="H105" s="60">
        <v>0</v>
      </c>
      <c r="I105" s="61">
        <v>22259.249624999997</v>
      </c>
      <c r="J105" s="189">
        <v>141837.100725</v>
      </c>
      <c r="K105" s="196">
        <v>118945.31722499999</v>
      </c>
      <c r="L105" s="61">
        <v>0</v>
      </c>
      <c r="M105" s="61">
        <v>0</v>
      </c>
      <c r="N105" s="60">
        <v>22891.783500000005</v>
      </c>
      <c r="O105" s="73">
        <v>0</v>
      </c>
      <c r="P105" s="63" t="s">
        <v>253</v>
      </c>
      <c r="Q105" s="63" t="s">
        <v>169</v>
      </c>
      <c r="R105" s="63" t="s">
        <v>219</v>
      </c>
      <c r="S105" s="64"/>
    </row>
    <row r="106" spans="1:19" s="1" customFormat="1" ht="120" customHeight="1" thickBot="1">
      <c r="A106" s="157">
        <v>84</v>
      </c>
      <c r="B106" s="72" t="s">
        <v>254</v>
      </c>
      <c r="C106" s="51" t="s">
        <v>36</v>
      </c>
      <c r="D106" s="52">
        <v>1240213.03</v>
      </c>
      <c r="E106" s="38">
        <v>109620.22</v>
      </c>
      <c r="F106" s="39">
        <v>102448.8</v>
      </c>
      <c r="G106" s="39">
        <v>0</v>
      </c>
      <c r="H106" s="40">
        <v>0</v>
      </c>
      <c r="I106" s="40">
        <v>7171.419999999998</v>
      </c>
      <c r="J106" s="189">
        <v>50224.590000000004</v>
      </c>
      <c r="K106" s="181">
        <v>47789.86</v>
      </c>
      <c r="L106" s="79">
        <v>0</v>
      </c>
      <c r="M106" s="79">
        <v>0</v>
      </c>
      <c r="N106" s="41">
        <v>2434.73</v>
      </c>
      <c r="O106" s="118">
        <v>0</v>
      </c>
      <c r="P106" s="57" t="s">
        <v>255</v>
      </c>
      <c r="Q106" s="57" t="s">
        <v>37</v>
      </c>
      <c r="R106" s="57" t="s">
        <v>63</v>
      </c>
      <c r="S106" s="65"/>
    </row>
    <row r="107" spans="1:19" s="54" customFormat="1" ht="103.5" customHeight="1" thickBot="1">
      <c r="A107" s="59">
        <v>85</v>
      </c>
      <c r="B107" s="58" t="s">
        <v>256</v>
      </c>
      <c r="C107" s="59" t="s">
        <v>257</v>
      </c>
      <c r="D107" s="127">
        <v>2013842.76</v>
      </c>
      <c r="E107" s="62">
        <v>207587.1</v>
      </c>
      <c r="F107" s="61">
        <v>176449.035</v>
      </c>
      <c r="G107" s="61">
        <v>0</v>
      </c>
      <c r="H107" s="60">
        <v>0</v>
      </c>
      <c r="I107" s="61">
        <v>31138.065</v>
      </c>
      <c r="J107" s="189">
        <v>125911.23797950002</v>
      </c>
      <c r="K107" s="196">
        <v>102092.517825</v>
      </c>
      <c r="L107" s="61">
        <v>0</v>
      </c>
      <c r="M107" s="61">
        <v>0</v>
      </c>
      <c r="N107" s="60">
        <v>23818.720154500013</v>
      </c>
      <c r="O107" s="73">
        <v>0</v>
      </c>
      <c r="P107" s="63" t="s">
        <v>268</v>
      </c>
      <c r="Q107" s="63" t="s">
        <v>258</v>
      </c>
      <c r="R107" s="63" t="s">
        <v>219</v>
      </c>
      <c r="S107" s="64"/>
    </row>
    <row r="108" spans="1:19" s="1" customFormat="1" ht="93" customHeight="1" thickBot="1">
      <c r="A108" s="157">
        <v>86</v>
      </c>
      <c r="B108" s="72" t="s">
        <v>259</v>
      </c>
      <c r="C108" s="51" t="s">
        <v>260</v>
      </c>
      <c r="D108" s="52">
        <v>2560692.99</v>
      </c>
      <c r="E108" s="39">
        <v>280700.02</v>
      </c>
      <c r="F108" s="39">
        <v>238595.01700000002</v>
      </c>
      <c r="G108" s="39"/>
      <c r="H108" s="40"/>
      <c r="I108" s="40">
        <v>42105.003000000004</v>
      </c>
      <c r="J108" s="189">
        <v>131551.8</v>
      </c>
      <c r="K108" s="181">
        <v>111819.03</v>
      </c>
      <c r="L108" s="79">
        <v>0</v>
      </c>
      <c r="M108" s="79">
        <v>0</v>
      </c>
      <c r="N108" s="41">
        <v>19732.77</v>
      </c>
      <c r="O108" s="118">
        <v>0</v>
      </c>
      <c r="P108" s="57" t="s">
        <v>405</v>
      </c>
      <c r="Q108" s="57" t="s">
        <v>80</v>
      </c>
      <c r="R108" s="57" t="s">
        <v>63</v>
      </c>
      <c r="S108" s="65"/>
    </row>
    <row r="109" spans="1:19" s="1" customFormat="1" ht="90.75" customHeight="1" thickBot="1">
      <c r="A109" s="157">
        <v>87</v>
      </c>
      <c r="B109" s="72" t="s">
        <v>261</v>
      </c>
      <c r="C109" s="51" t="s">
        <v>262</v>
      </c>
      <c r="D109" s="52">
        <v>1436152.7</v>
      </c>
      <c r="E109" s="38">
        <v>174130</v>
      </c>
      <c r="F109" s="39">
        <v>130597.5</v>
      </c>
      <c r="G109" s="39">
        <v>0</v>
      </c>
      <c r="H109" s="40">
        <v>0</v>
      </c>
      <c r="I109" s="40">
        <v>43532.5</v>
      </c>
      <c r="J109" s="189">
        <v>52823.583</v>
      </c>
      <c r="K109" s="181">
        <v>39617.687249999995</v>
      </c>
      <c r="L109" s="79">
        <v>0</v>
      </c>
      <c r="M109" s="79">
        <v>0</v>
      </c>
      <c r="N109" s="41">
        <v>13205.895750000001</v>
      </c>
      <c r="O109" s="118">
        <v>0</v>
      </c>
      <c r="P109" s="57" t="s">
        <v>263</v>
      </c>
      <c r="Q109" s="57" t="s">
        <v>28</v>
      </c>
      <c r="R109" s="57" t="s">
        <v>63</v>
      </c>
      <c r="S109" s="65"/>
    </row>
    <row r="110" spans="1:19" s="54" customFormat="1" ht="90" customHeight="1" thickBot="1">
      <c r="A110" s="59">
        <v>88</v>
      </c>
      <c r="B110" s="58" t="s">
        <v>320</v>
      </c>
      <c r="C110" s="59" t="s">
        <v>321</v>
      </c>
      <c r="D110" s="127">
        <v>19715</v>
      </c>
      <c r="E110" s="62">
        <v>19715</v>
      </c>
      <c r="F110" s="61">
        <v>19715</v>
      </c>
      <c r="G110" s="61">
        <v>0</v>
      </c>
      <c r="H110" s="60">
        <v>0</v>
      </c>
      <c r="I110" s="61">
        <v>0</v>
      </c>
      <c r="J110" s="189">
        <v>15839.21</v>
      </c>
      <c r="K110" s="196">
        <v>15839.21</v>
      </c>
      <c r="L110" s="61">
        <v>0</v>
      </c>
      <c r="M110" s="61">
        <v>0</v>
      </c>
      <c r="N110" s="60">
        <v>0</v>
      </c>
      <c r="O110" s="73">
        <v>0</v>
      </c>
      <c r="P110" s="63" t="s">
        <v>322</v>
      </c>
      <c r="Q110" s="63" t="s">
        <v>323</v>
      </c>
      <c r="R110" s="63" t="s">
        <v>38</v>
      </c>
      <c r="S110" s="64"/>
    </row>
    <row r="111" spans="1:19" s="1" customFormat="1" ht="90" customHeight="1" thickBot="1">
      <c r="A111" s="157">
        <v>89</v>
      </c>
      <c r="B111" s="72" t="s">
        <v>324</v>
      </c>
      <c r="C111" s="51" t="s">
        <v>325</v>
      </c>
      <c r="D111" s="52">
        <v>375000</v>
      </c>
      <c r="E111" s="38">
        <v>51382</v>
      </c>
      <c r="F111" s="39">
        <v>51382</v>
      </c>
      <c r="G111" s="39">
        <v>0</v>
      </c>
      <c r="H111" s="40">
        <v>0</v>
      </c>
      <c r="I111" s="40">
        <v>0</v>
      </c>
      <c r="J111" s="189">
        <v>14386.96</v>
      </c>
      <c r="K111" s="181">
        <v>14386.96</v>
      </c>
      <c r="L111" s="79">
        <v>0</v>
      </c>
      <c r="M111" s="79">
        <v>0</v>
      </c>
      <c r="N111" s="41">
        <v>0</v>
      </c>
      <c r="O111" s="118">
        <v>0</v>
      </c>
      <c r="P111" s="57" t="s">
        <v>326</v>
      </c>
      <c r="Q111" s="57" t="s">
        <v>84</v>
      </c>
      <c r="R111" s="57" t="s">
        <v>63</v>
      </c>
      <c r="S111" s="65"/>
    </row>
    <row r="112" spans="1:19" s="1" customFormat="1" ht="90.75" customHeight="1" thickBot="1">
      <c r="A112" s="157">
        <v>90</v>
      </c>
      <c r="B112" s="72" t="s">
        <v>327</v>
      </c>
      <c r="C112" s="51" t="s">
        <v>328</v>
      </c>
      <c r="D112" s="52">
        <v>676535</v>
      </c>
      <c r="E112" s="38">
        <v>327845</v>
      </c>
      <c r="F112" s="39">
        <v>278668.25</v>
      </c>
      <c r="G112" s="39">
        <v>0</v>
      </c>
      <c r="H112" s="40">
        <v>0</v>
      </c>
      <c r="I112" s="40">
        <v>49176.75</v>
      </c>
      <c r="J112" s="189">
        <v>46941.19000000001</v>
      </c>
      <c r="K112" s="181">
        <v>39900.01150000001</v>
      </c>
      <c r="L112" s="79">
        <v>0</v>
      </c>
      <c r="M112" s="79">
        <v>0</v>
      </c>
      <c r="N112" s="41">
        <v>7041.1785</v>
      </c>
      <c r="O112" s="118">
        <v>0</v>
      </c>
      <c r="P112" s="57" t="s">
        <v>329</v>
      </c>
      <c r="Q112" s="57" t="s">
        <v>158</v>
      </c>
      <c r="R112" s="57" t="s">
        <v>63</v>
      </c>
      <c r="S112" s="65"/>
    </row>
    <row r="113" spans="1:19" s="1" customFormat="1" ht="90.75" customHeight="1" thickBot="1">
      <c r="A113" s="157">
        <v>91</v>
      </c>
      <c r="B113" s="72" t="s">
        <v>406</v>
      </c>
      <c r="C113" s="51" t="s">
        <v>330</v>
      </c>
      <c r="D113" s="52">
        <v>1507630</v>
      </c>
      <c r="E113" s="38">
        <v>120905</v>
      </c>
      <c r="F113" s="39">
        <v>102769.25</v>
      </c>
      <c r="G113" s="39">
        <v>0</v>
      </c>
      <c r="H113" s="40">
        <v>0</v>
      </c>
      <c r="I113" s="40">
        <v>18135.75</v>
      </c>
      <c r="J113" s="189">
        <v>15389.1275</v>
      </c>
      <c r="K113" s="181">
        <v>13080.758375</v>
      </c>
      <c r="L113" s="79">
        <v>0</v>
      </c>
      <c r="M113" s="79">
        <v>0</v>
      </c>
      <c r="N113" s="41">
        <v>2308.369125000001</v>
      </c>
      <c r="O113" s="118">
        <v>0</v>
      </c>
      <c r="P113" s="57" t="s">
        <v>331</v>
      </c>
      <c r="Q113" s="57" t="s">
        <v>332</v>
      </c>
      <c r="R113" s="57" t="s">
        <v>63</v>
      </c>
      <c r="S113" s="65"/>
    </row>
    <row r="114" spans="1:19" s="1" customFormat="1" ht="90.75" customHeight="1" thickBot="1">
      <c r="A114" s="157">
        <v>92</v>
      </c>
      <c r="B114" s="72" t="s">
        <v>407</v>
      </c>
      <c r="C114" s="51" t="s">
        <v>408</v>
      </c>
      <c r="D114" s="52">
        <v>179750</v>
      </c>
      <c r="E114" s="38">
        <v>36250</v>
      </c>
      <c r="F114" s="39">
        <v>36250</v>
      </c>
      <c r="G114" s="39">
        <v>0</v>
      </c>
      <c r="H114" s="40">
        <v>0</v>
      </c>
      <c r="I114" s="40">
        <f>E114-F114</f>
        <v>0</v>
      </c>
      <c r="J114" s="189">
        <v>10788</v>
      </c>
      <c r="K114" s="181">
        <v>10788</v>
      </c>
      <c r="L114" s="79">
        <v>0</v>
      </c>
      <c r="M114" s="79">
        <v>0</v>
      </c>
      <c r="N114" s="41">
        <v>0</v>
      </c>
      <c r="O114" s="118">
        <v>0</v>
      </c>
      <c r="P114" s="57" t="s">
        <v>409</v>
      </c>
      <c r="Q114" s="57" t="s">
        <v>410</v>
      </c>
      <c r="R114" s="57" t="s">
        <v>63</v>
      </c>
      <c r="S114" s="65"/>
    </row>
    <row r="115" spans="1:19" s="1" customFormat="1" ht="90.75" customHeight="1" thickBot="1">
      <c r="A115" s="157">
        <v>93</v>
      </c>
      <c r="B115" s="72" t="s">
        <v>411</v>
      </c>
      <c r="C115" s="51" t="s">
        <v>412</v>
      </c>
      <c r="D115" s="52">
        <v>4973328.75</v>
      </c>
      <c r="E115" s="38">
        <v>316262.5</v>
      </c>
      <c r="F115" s="39">
        <v>316262.5</v>
      </c>
      <c r="G115" s="39">
        <v>0</v>
      </c>
      <c r="H115" s="40">
        <v>0</v>
      </c>
      <c r="I115" s="40">
        <f>E115-F115</f>
        <v>0</v>
      </c>
      <c r="J115" s="189">
        <v>166037.81</v>
      </c>
      <c r="K115" s="181">
        <v>166037.81</v>
      </c>
      <c r="L115" s="79">
        <v>0</v>
      </c>
      <c r="M115" s="79">
        <v>0</v>
      </c>
      <c r="N115" s="41">
        <v>0</v>
      </c>
      <c r="O115" s="118">
        <v>0</v>
      </c>
      <c r="P115" s="57" t="s">
        <v>413</v>
      </c>
      <c r="Q115" s="57" t="s">
        <v>414</v>
      </c>
      <c r="R115" s="57" t="s">
        <v>63</v>
      </c>
      <c r="S115" s="65"/>
    </row>
    <row r="116" spans="1:19" s="1" customFormat="1" ht="90.75" customHeight="1" thickBot="1">
      <c r="A116" s="157">
        <v>94</v>
      </c>
      <c r="B116" s="72" t="s">
        <v>415</v>
      </c>
      <c r="C116" s="51" t="s">
        <v>416</v>
      </c>
      <c r="D116" s="52">
        <v>94750</v>
      </c>
      <c r="E116" s="38">
        <v>28250</v>
      </c>
      <c r="F116" s="39">
        <v>28250</v>
      </c>
      <c r="G116" s="39">
        <v>0</v>
      </c>
      <c r="H116" s="40">
        <v>0</v>
      </c>
      <c r="I116" s="40">
        <f>E116-F116</f>
        <v>0</v>
      </c>
      <c r="J116" s="189">
        <v>4737.5</v>
      </c>
      <c r="K116" s="181">
        <v>4737.5</v>
      </c>
      <c r="L116" s="79">
        <v>0</v>
      </c>
      <c r="M116" s="79">
        <v>0</v>
      </c>
      <c r="N116" s="41">
        <v>0</v>
      </c>
      <c r="O116" s="118">
        <v>0</v>
      </c>
      <c r="P116" s="57" t="s">
        <v>417</v>
      </c>
      <c r="Q116" s="57" t="s">
        <v>418</v>
      </c>
      <c r="R116" s="57" t="s">
        <v>63</v>
      </c>
      <c r="S116" s="65"/>
    </row>
    <row r="117" spans="1:19" s="2" customFormat="1" ht="24" thickBot="1">
      <c r="A117" s="123" t="s">
        <v>7</v>
      </c>
      <c r="B117" s="95"/>
      <c r="C117" s="135"/>
      <c r="D117" s="29">
        <f aca="true" t="shared" si="7" ref="D117:O117">SUM(D77:D116)</f>
        <v>55935833.36</v>
      </c>
      <c r="E117" s="29">
        <f>SUM(E77:E116)</f>
        <v>5619870.2075</v>
      </c>
      <c r="F117" s="29">
        <f t="shared" si="7"/>
        <v>4864043.887875</v>
      </c>
      <c r="G117" s="29">
        <f t="shared" si="7"/>
        <v>0</v>
      </c>
      <c r="H117" s="29">
        <f t="shared" si="7"/>
        <v>0</v>
      </c>
      <c r="I117" s="29">
        <f t="shared" si="7"/>
        <v>755826.3196250001</v>
      </c>
      <c r="J117" s="191">
        <f t="shared" si="7"/>
        <v>3530082.940804499</v>
      </c>
      <c r="K117" s="175">
        <f t="shared" si="7"/>
        <v>2982647.3212999995</v>
      </c>
      <c r="L117" s="175">
        <f t="shared" si="7"/>
        <v>0</v>
      </c>
      <c r="M117" s="175">
        <f t="shared" si="7"/>
        <v>0</v>
      </c>
      <c r="N117" s="175">
        <f t="shared" si="7"/>
        <v>547435.6195045001</v>
      </c>
      <c r="O117" s="176">
        <f t="shared" si="7"/>
        <v>0</v>
      </c>
      <c r="P117" s="12"/>
      <c r="Q117" s="11"/>
      <c r="R117" s="11"/>
      <c r="S117" s="11"/>
    </row>
    <row r="118" spans="1:19" s="87" customFormat="1" ht="24" thickBot="1">
      <c r="A118" s="124" t="s">
        <v>8</v>
      </c>
      <c r="B118" s="137"/>
      <c r="C118" s="132"/>
      <c r="D118" s="81"/>
      <c r="E118" s="82"/>
      <c r="F118" s="83"/>
      <c r="G118" s="83"/>
      <c r="H118" s="84"/>
      <c r="I118" s="84"/>
      <c r="J118" s="192"/>
      <c r="K118" s="186"/>
      <c r="L118" s="173"/>
      <c r="M118" s="173"/>
      <c r="N118" s="172"/>
      <c r="O118" s="174"/>
      <c r="P118" s="85"/>
      <c r="Q118" s="86"/>
      <c r="R118" s="86"/>
      <c r="S118" s="86"/>
    </row>
    <row r="119" spans="1:19" s="6" customFormat="1" ht="96" customHeight="1" thickBot="1">
      <c r="A119" s="110">
        <v>95</v>
      </c>
      <c r="B119" s="146" t="s">
        <v>456</v>
      </c>
      <c r="C119" s="134" t="s">
        <v>26</v>
      </c>
      <c r="D119" s="44">
        <v>2407053.42</v>
      </c>
      <c r="E119" s="45">
        <v>463558.75</v>
      </c>
      <c r="F119" s="46">
        <v>463558.75</v>
      </c>
      <c r="G119" s="46">
        <v>0</v>
      </c>
      <c r="H119" s="47">
        <v>0</v>
      </c>
      <c r="I119" s="47">
        <v>0</v>
      </c>
      <c r="J119" s="189">
        <v>288596.58</v>
      </c>
      <c r="K119" s="181">
        <v>288596.58</v>
      </c>
      <c r="L119" s="79">
        <v>0</v>
      </c>
      <c r="M119" s="79">
        <v>0</v>
      </c>
      <c r="N119" s="41">
        <v>0</v>
      </c>
      <c r="O119" s="118">
        <v>0</v>
      </c>
      <c r="P119" s="56" t="s">
        <v>33</v>
      </c>
      <c r="Q119" s="56" t="s">
        <v>27</v>
      </c>
      <c r="R119" s="56" t="s">
        <v>74</v>
      </c>
      <c r="S119" s="50">
        <v>43101</v>
      </c>
    </row>
    <row r="120" spans="1:19" s="54" customFormat="1" ht="90" customHeight="1" thickBot="1">
      <c r="A120" s="59">
        <v>96</v>
      </c>
      <c r="B120" s="58" t="s">
        <v>316</v>
      </c>
      <c r="C120" s="59" t="s">
        <v>79</v>
      </c>
      <c r="D120" s="127">
        <v>2215566</v>
      </c>
      <c r="E120" s="62">
        <v>115003</v>
      </c>
      <c r="F120" s="61">
        <v>97752.55</v>
      </c>
      <c r="G120" s="61">
        <v>0</v>
      </c>
      <c r="H120" s="60">
        <v>0</v>
      </c>
      <c r="I120" s="61">
        <v>17250.45</v>
      </c>
      <c r="J120" s="189">
        <v>112929.39</v>
      </c>
      <c r="K120" s="196">
        <v>95989.9815</v>
      </c>
      <c r="L120" s="61">
        <v>0</v>
      </c>
      <c r="M120" s="61">
        <v>0</v>
      </c>
      <c r="N120" s="60">
        <v>16939.4085</v>
      </c>
      <c r="O120" s="73">
        <v>0</v>
      </c>
      <c r="P120" s="63" t="s">
        <v>29</v>
      </c>
      <c r="Q120" s="63" t="s">
        <v>28</v>
      </c>
      <c r="R120" s="63" t="s">
        <v>271</v>
      </c>
      <c r="S120" s="64">
        <v>43101</v>
      </c>
    </row>
    <row r="121" spans="1:19" s="54" customFormat="1" ht="90" customHeight="1" thickBot="1">
      <c r="A121" s="59">
        <v>97</v>
      </c>
      <c r="B121" s="58" t="s">
        <v>25</v>
      </c>
      <c r="C121" s="59" t="s">
        <v>108</v>
      </c>
      <c r="D121" s="127">
        <v>1484484</v>
      </c>
      <c r="E121" s="62">
        <v>180485</v>
      </c>
      <c r="F121" s="61">
        <v>153412.25</v>
      </c>
      <c r="G121" s="61">
        <v>0</v>
      </c>
      <c r="H121" s="60">
        <v>0</v>
      </c>
      <c r="I121" s="61">
        <v>27072.75</v>
      </c>
      <c r="J121" s="189">
        <v>163609.85</v>
      </c>
      <c r="K121" s="196">
        <v>139068.3725</v>
      </c>
      <c r="L121" s="61">
        <v>0</v>
      </c>
      <c r="M121" s="61">
        <v>0</v>
      </c>
      <c r="N121" s="60">
        <v>24541.47750000001</v>
      </c>
      <c r="O121" s="73">
        <v>0</v>
      </c>
      <c r="P121" s="63" t="s">
        <v>73</v>
      </c>
      <c r="Q121" s="63" t="s">
        <v>30</v>
      </c>
      <c r="R121" s="63" t="s">
        <v>219</v>
      </c>
      <c r="S121" s="64">
        <v>43101</v>
      </c>
    </row>
    <row r="122" spans="1:19" s="54" customFormat="1" ht="90" customHeight="1" thickBot="1">
      <c r="A122" s="195">
        <v>98</v>
      </c>
      <c r="B122" s="58" t="s">
        <v>9</v>
      </c>
      <c r="C122" s="59" t="s">
        <v>184</v>
      </c>
      <c r="D122" s="127">
        <v>1559422</v>
      </c>
      <c r="E122" s="62">
        <v>114501.05</v>
      </c>
      <c r="F122" s="61">
        <v>114501.05</v>
      </c>
      <c r="G122" s="61">
        <v>0</v>
      </c>
      <c r="H122" s="60">
        <v>0</v>
      </c>
      <c r="I122" s="61">
        <v>0</v>
      </c>
      <c r="J122" s="189">
        <v>98462.95</v>
      </c>
      <c r="K122" s="196">
        <v>98462.95</v>
      </c>
      <c r="L122" s="61">
        <v>0</v>
      </c>
      <c r="M122" s="61">
        <v>0</v>
      </c>
      <c r="N122" s="60">
        <v>0</v>
      </c>
      <c r="O122" s="73">
        <v>0</v>
      </c>
      <c r="P122" s="63" t="s">
        <v>185</v>
      </c>
      <c r="Q122" s="63" t="s">
        <v>21</v>
      </c>
      <c r="R122" s="63" t="s">
        <v>75</v>
      </c>
      <c r="S122" s="64">
        <v>43101</v>
      </c>
    </row>
    <row r="123" spans="1:19" s="54" customFormat="1" ht="90" customHeight="1" thickBot="1">
      <c r="A123" s="59">
        <v>99</v>
      </c>
      <c r="B123" s="58" t="s">
        <v>89</v>
      </c>
      <c r="C123" s="59" t="s">
        <v>10</v>
      </c>
      <c r="D123" s="127">
        <v>495625</v>
      </c>
      <c r="E123" s="62">
        <v>13750</v>
      </c>
      <c r="F123" s="61">
        <v>13750</v>
      </c>
      <c r="G123" s="61">
        <v>0</v>
      </c>
      <c r="H123" s="60">
        <v>0</v>
      </c>
      <c r="I123" s="61">
        <v>0</v>
      </c>
      <c r="J123" s="189">
        <v>15217.2</v>
      </c>
      <c r="K123" s="196">
        <v>15217.2</v>
      </c>
      <c r="L123" s="61">
        <v>0</v>
      </c>
      <c r="M123" s="61">
        <v>0</v>
      </c>
      <c r="N123" s="60">
        <v>0</v>
      </c>
      <c r="O123" s="73">
        <v>0</v>
      </c>
      <c r="P123" s="63" t="s">
        <v>34</v>
      </c>
      <c r="Q123" s="63" t="s">
        <v>11</v>
      </c>
      <c r="R123" s="63" t="s">
        <v>75</v>
      </c>
      <c r="S123" s="64">
        <v>43101</v>
      </c>
    </row>
    <row r="124" spans="1:19" s="54" customFormat="1" ht="90" customHeight="1" thickBot="1">
      <c r="A124" s="59">
        <v>100</v>
      </c>
      <c r="B124" s="58" t="s">
        <v>31</v>
      </c>
      <c r="C124" s="59" t="s">
        <v>109</v>
      </c>
      <c r="D124" s="127">
        <v>2470570.45</v>
      </c>
      <c r="E124" s="62">
        <v>227150</v>
      </c>
      <c r="F124" s="61">
        <v>193077.5</v>
      </c>
      <c r="G124" s="61">
        <v>0</v>
      </c>
      <c r="H124" s="60">
        <v>0</v>
      </c>
      <c r="I124" s="61">
        <v>34072.5</v>
      </c>
      <c r="J124" s="189">
        <v>217832.94999999998</v>
      </c>
      <c r="K124" s="196">
        <v>185157.97999999998</v>
      </c>
      <c r="L124" s="61">
        <v>0</v>
      </c>
      <c r="M124" s="61">
        <v>0</v>
      </c>
      <c r="N124" s="60">
        <v>32674.969999999998</v>
      </c>
      <c r="O124" s="73">
        <v>0</v>
      </c>
      <c r="P124" s="63" t="s">
        <v>32</v>
      </c>
      <c r="Q124" s="63" t="s">
        <v>20</v>
      </c>
      <c r="R124" s="63" t="s">
        <v>75</v>
      </c>
      <c r="S124" s="64">
        <v>43101</v>
      </c>
    </row>
    <row r="125" spans="1:19" s="54" customFormat="1" ht="90" customHeight="1" thickBot="1">
      <c r="A125" s="195">
        <v>101</v>
      </c>
      <c r="B125" s="58" t="s">
        <v>76</v>
      </c>
      <c r="C125" s="59" t="s">
        <v>77</v>
      </c>
      <c r="D125" s="127">
        <v>2917930.5</v>
      </c>
      <c r="E125" s="62">
        <v>246614.01</v>
      </c>
      <c r="F125" s="61">
        <v>209621.9085</v>
      </c>
      <c r="G125" s="61">
        <v>0</v>
      </c>
      <c r="H125" s="60">
        <v>0</v>
      </c>
      <c r="I125" s="61">
        <v>36992.1015</v>
      </c>
      <c r="J125" s="189">
        <v>192986.03</v>
      </c>
      <c r="K125" s="196">
        <v>164038.12550000002</v>
      </c>
      <c r="L125" s="61">
        <v>0</v>
      </c>
      <c r="M125" s="61">
        <v>0</v>
      </c>
      <c r="N125" s="60">
        <v>28947.90449999999</v>
      </c>
      <c r="O125" s="73">
        <v>0</v>
      </c>
      <c r="P125" s="63" t="s">
        <v>78</v>
      </c>
      <c r="Q125" s="63" t="s">
        <v>65</v>
      </c>
      <c r="R125" s="63" t="s">
        <v>75</v>
      </c>
      <c r="S125" s="64">
        <v>43101</v>
      </c>
    </row>
    <row r="126" spans="1:19" s="54" customFormat="1" ht="90" customHeight="1" thickBot="1">
      <c r="A126" s="59">
        <v>102</v>
      </c>
      <c r="B126" s="58" t="s">
        <v>64</v>
      </c>
      <c r="C126" s="59" t="s">
        <v>81</v>
      </c>
      <c r="D126" s="127">
        <v>2164376</v>
      </c>
      <c r="E126" s="62">
        <v>235086</v>
      </c>
      <c r="F126" s="61">
        <v>199823.1</v>
      </c>
      <c r="G126" s="61">
        <v>0</v>
      </c>
      <c r="H126" s="60">
        <v>0</v>
      </c>
      <c r="I126" s="61">
        <v>35262.9</v>
      </c>
      <c r="J126" s="189">
        <v>165761.58</v>
      </c>
      <c r="K126" s="196">
        <v>140897.343</v>
      </c>
      <c r="L126" s="61">
        <v>0</v>
      </c>
      <c r="M126" s="61">
        <v>0</v>
      </c>
      <c r="N126" s="60">
        <v>24864.236999999997</v>
      </c>
      <c r="O126" s="73">
        <v>0</v>
      </c>
      <c r="P126" s="63" t="s">
        <v>151</v>
      </c>
      <c r="Q126" s="63" t="s">
        <v>28</v>
      </c>
      <c r="R126" s="63" t="s">
        <v>75</v>
      </c>
      <c r="S126" s="64">
        <v>43101</v>
      </c>
    </row>
    <row r="127" spans="1:19" s="54" customFormat="1" ht="90" customHeight="1" thickBot="1">
      <c r="A127" s="59">
        <v>103</v>
      </c>
      <c r="B127" s="58" t="s">
        <v>90</v>
      </c>
      <c r="C127" s="59" t="s">
        <v>82</v>
      </c>
      <c r="D127" s="127">
        <v>2152988</v>
      </c>
      <c r="E127" s="62">
        <v>129000</v>
      </c>
      <c r="F127" s="61">
        <v>109650</v>
      </c>
      <c r="G127" s="61">
        <v>0</v>
      </c>
      <c r="H127" s="60">
        <v>0</v>
      </c>
      <c r="I127" s="61">
        <v>19350</v>
      </c>
      <c r="J127" s="189">
        <v>106547.36</v>
      </c>
      <c r="K127" s="196">
        <v>90565.2505</v>
      </c>
      <c r="L127" s="61">
        <v>0</v>
      </c>
      <c r="M127" s="61">
        <v>0</v>
      </c>
      <c r="N127" s="60">
        <v>15982.109500000004</v>
      </c>
      <c r="O127" s="73">
        <v>0</v>
      </c>
      <c r="P127" s="63" t="s">
        <v>152</v>
      </c>
      <c r="Q127" s="63" t="s">
        <v>80</v>
      </c>
      <c r="R127" s="63" t="s">
        <v>75</v>
      </c>
      <c r="S127" s="64">
        <v>43101</v>
      </c>
    </row>
    <row r="128" spans="1:19" s="6" customFormat="1" ht="111.75" customHeight="1" thickBot="1">
      <c r="A128" s="110">
        <v>104</v>
      </c>
      <c r="B128" s="110" t="s">
        <v>153</v>
      </c>
      <c r="C128" s="37" t="s">
        <v>154</v>
      </c>
      <c r="D128" s="52">
        <v>14996025</v>
      </c>
      <c r="E128" s="38">
        <v>325875</v>
      </c>
      <c r="F128" s="39">
        <v>325875</v>
      </c>
      <c r="G128" s="39">
        <v>0</v>
      </c>
      <c r="H128" s="40">
        <v>0</v>
      </c>
      <c r="I128" s="40">
        <v>0</v>
      </c>
      <c r="J128" s="189">
        <v>276993.75</v>
      </c>
      <c r="K128" s="181">
        <v>276993.75</v>
      </c>
      <c r="L128" s="79">
        <v>0</v>
      </c>
      <c r="M128" s="79">
        <v>0</v>
      </c>
      <c r="N128" s="41">
        <v>0</v>
      </c>
      <c r="O128" s="118">
        <v>0</v>
      </c>
      <c r="P128" s="57" t="s">
        <v>384</v>
      </c>
      <c r="Q128" s="57" t="s">
        <v>11</v>
      </c>
      <c r="R128" s="57" t="s">
        <v>74</v>
      </c>
      <c r="S128" s="43">
        <v>43101</v>
      </c>
    </row>
    <row r="129" spans="1:19" s="54" customFormat="1" ht="90" customHeight="1" thickBot="1">
      <c r="A129" s="59">
        <v>105</v>
      </c>
      <c r="B129" s="58" t="s">
        <v>91</v>
      </c>
      <c r="C129" s="59" t="s">
        <v>92</v>
      </c>
      <c r="D129" s="127">
        <v>5999937.5</v>
      </c>
      <c r="E129" s="62">
        <v>82312.5</v>
      </c>
      <c r="F129" s="61">
        <v>82312.5</v>
      </c>
      <c r="G129" s="61">
        <v>0</v>
      </c>
      <c r="H129" s="60">
        <v>0</v>
      </c>
      <c r="I129" s="61">
        <v>0</v>
      </c>
      <c r="J129" s="189">
        <v>59819.020000000004</v>
      </c>
      <c r="K129" s="196">
        <v>59819.020000000004</v>
      </c>
      <c r="L129" s="61">
        <v>0</v>
      </c>
      <c r="M129" s="61">
        <v>0</v>
      </c>
      <c r="N129" s="60">
        <v>0</v>
      </c>
      <c r="O129" s="73">
        <v>0</v>
      </c>
      <c r="P129" s="63" t="s">
        <v>470</v>
      </c>
      <c r="Q129" s="63" t="s">
        <v>21</v>
      </c>
      <c r="R129" s="63" t="s">
        <v>75</v>
      </c>
      <c r="S129" s="64">
        <v>43101</v>
      </c>
    </row>
    <row r="130" spans="1:19" s="6" customFormat="1" ht="125.25" customHeight="1" thickBot="1">
      <c r="A130" s="157">
        <v>106</v>
      </c>
      <c r="B130" s="110" t="s">
        <v>93</v>
      </c>
      <c r="C130" s="37" t="s">
        <v>94</v>
      </c>
      <c r="D130" s="52">
        <v>1028432.5</v>
      </c>
      <c r="E130" s="38">
        <v>581578.64</v>
      </c>
      <c r="F130" s="39">
        <v>465262.95</v>
      </c>
      <c r="G130" s="39">
        <v>116315.69</v>
      </c>
      <c r="H130" s="40">
        <v>0</v>
      </c>
      <c r="I130" s="40">
        <v>0</v>
      </c>
      <c r="J130" s="189">
        <v>522284.51</v>
      </c>
      <c r="K130" s="181">
        <v>417827.608</v>
      </c>
      <c r="L130" s="79">
        <v>104456.902</v>
      </c>
      <c r="M130" s="79">
        <v>0</v>
      </c>
      <c r="N130" s="41">
        <v>0</v>
      </c>
      <c r="O130" s="118">
        <v>0</v>
      </c>
      <c r="P130" s="57" t="s">
        <v>95</v>
      </c>
      <c r="Q130" s="57" t="s">
        <v>96</v>
      </c>
      <c r="R130" s="57" t="s">
        <v>74</v>
      </c>
      <c r="S130" s="43">
        <v>43101</v>
      </c>
    </row>
    <row r="131" spans="1:19" s="54" customFormat="1" ht="90" customHeight="1" thickBot="1">
      <c r="A131" s="195">
        <v>107</v>
      </c>
      <c r="B131" s="58" t="s">
        <v>88</v>
      </c>
      <c r="C131" s="59" t="s">
        <v>155</v>
      </c>
      <c r="D131" s="127">
        <v>839934.6</v>
      </c>
      <c r="E131" s="62">
        <v>102700</v>
      </c>
      <c r="F131" s="61">
        <v>87295</v>
      </c>
      <c r="G131" s="61">
        <v>0</v>
      </c>
      <c r="H131" s="60">
        <v>0</v>
      </c>
      <c r="I131" s="61">
        <v>15405</v>
      </c>
      <c r="J131" s="189">
        <v>80090.12999999999</v>
      </c>
      <c r="K131" s="196">
        <v>68076.60549999999</v>
      </c>
      <c r="L131" s="61">
        <v>0</v>
      </c>
      <c r="M131" s="61">
        <v>0</v>
      </c>
      <c r="N131" s="60">
        <v>12013.524500000005</v>
      </c>
      <c r="O131" s="73">
        <v>0</v>
      </c>
      <c r="P131" s="63" t="s">
        <v>112</v>
      </c>
      <c r="Q131" s="63" t="s">
        <v>97</v>
      </c>
      <c r="R131" s="63" t="s">
        <v>219</v>
      </c>
      <c r="S131" s="64">
        <v>43101</v>
      </c>
    </row>
    <row r="132" spans="1:19" s="54" customFormat="1" ht="90" customHeight="1" thickBot="1">
      <c r="A132" s="59">
        <v>108</v>
      </c>
      <c r="B132" s="58" t="s">
        <v>136</v>
      </c>
      <c r="C132" s="59" t="s">
        <v>156</v>
      </c>
      <c r="D132" s="127">
        <v>2062228.06</v>
      </c>
      <c r="E132" s="62">
        <v>133527.432</v>
      </c>
      <c r="F132" s="61">
        <v>113498.31719999999</v>
      </c>
      <c r="G132" s="61">
        <v>0</v>
      </c>
      <c r="H132" s="60">
        <v>0</v>
      </c>
      <c r="I132" s="61">
        <v>20029.11</v>
      </c>
      <c r="J132" s="189">
        <v>128884.59999999999</v>
      </c>
      <c r="K132" s="196">
        <v>109551.90999999999</v>
      </c>
      <c r="L132" s="61">
        <v>0</v>
      </c>
      <c r="M132" s="61">
        <v>0</v>
      </c>
      <c r="N132" s="60">
        <v>19332.69</v>
      </c>
      <c r="O132" s="73">
        <v>0</v>
      </c>
      <c r="P132" s="63" t="s">
        <v>110</v>
      </c>
      <c r="Q132" s="63" t="s">
        <v>20</v>
      </c>
      <c r="R132" s="63" t="s">
        <v>219</v>
      </c>
      <c r="S132" s="64">
        <v>43101</v>
      </c>
    </row>
    <row r="133" spans="1:19" s="54" customFormat="1" ht="90" customHeight="1" thickBot="1">
      <c r="A133" s="59">
        <v>109</v>
      </c>
      <c r="B133" s="58" t="s">
        <v>157</v>
      </c>
      <c r="C133" s="59" t="s">
        <v>138</v>
      </c>
      <c r="D133" s="127">
        <v>1604192.4</v>
      </c>
      <c r="E133" s="62">
        <v>183320</v>
      </c>
      <c r="F133" s="61">
        <v>155822</v>
      </c>
      <c r="G133" s="61">
        <v>0</v>
      </c>
      <c r="H133" s="60">
        <v>0</v>
      </c>
      <c r="I133" s="61">
        <v>27498</v>
      </c>
      <c r="J133" s="189">
        <v>171050.79</v>
      </c>
      <c r="K133" s="196">
        <v>145393.1715</v>
      </c>
      <c r="L133" s="61">
        <v>0</v>
      </c>
      <c r="M133" s="61">
        <v>0</v>
      </c>
      <c r="N133" s="60">
        <v>25657.6185</v>
      </c>
      <c r="O133" s="73">
        <v>0</v>
      </c>
      <c r="P133" s="63" t="s">
        <v>272</v>
      </c>
      <c r="Q133" s="63" t="s">
        <v>158</v>
      </c>
      <c r="R133" s="63" t="s">
        <v>219</v>
      </c>
      <c r="S133" s="64">
        <v>43101</v>
      </c>
    </row>
    <row r="134" spans="1:19" s="54" customFormat="1" ht="90" customHeight="1" thickBot="1">
      <c r="A134" s="195">
        <v>110</v>
      </c>
      <c r="B134" s="58" t="s">
        <v>107</v>
      </c>
      <c r="C134" s="59" t="s">
        <v>137</v>
      </c>
      <c r="D134" s="127">
        <v>1407133.58</v>
      </c>
      <c r="E134" s="62">
        <v>227300</v>
      </c>
      <c r="F134" s="61">
        <v>193205</v>
      </c>
      <c r="G134" s="61">
        <v>0</v>
      </c>
      <c r="H134" s="60">
        <v>0</v>
      </c>
      <c r="I134" s="61">
        <v>34095</v>
      </c>
      <c r="J134" s="189">
        <v>194950.5355</v>
      </c>
      <c r="K134" s="196">
        <v>165707.95549999998</v>
      </c>
      <c r="L134" s="61">
        <v>0</v>
      </c>
      <c r="M134" s="61">
        <v>0</v>
      </c>
      <c r="N134" s="60">
        <v>29242.58</v>
      </c>
      <c r="O134" s="73">
        <v>0</v>
      </c>
      <c r="P134" s="63" t="s">
        <v>294</v>
      </c>
      <c r="Q134" s="63" t="s">
        <v>280</v>
      </c>
      <c r="R134" s="63" t="s">
        <v>219</v>
      </c>
      <c r="S134" s="64">
        <v>43101</v>
      </c>
    </row>
    <row r="135" spans="1:19" s="6" customFormat="1" ht="97.5" customHeight="1" thickBot="1">
      <c r="A135" s="157">
        <v>111</v>
      </c>
      <c r="B135" s="110" t="s">
        <v>159</v>
      </c>
      <c r="C135" s="37" t="s">
        <v>160</v>
      </c>
      <c r="D135" s="52">
        <v>4126451</v>
      </c>
      <c r="E135" s="38">
        <v>197199</v>
      </c>
      <c r="F135" s="39">
        <v>157759</v>
      </c>
      <c r="G135" s="39">
        <v>39440</v>
      </c>
      <c r="H135" s="40">
        <v>0</v>
      </c>
      <c r="I135" s="40">
        <v>0</v>
      </c>
      <c r="J135" s="189">
        <v>107852.55</v>
      </c>
      <c r="K135" s="181">
        <v>107852.55</v>
      </c>
      <c r="L135" s="79">
        <v>0</v>
      </c>
      <c r="M135" s="79">
        <v>0</v>
      </c>
      <c r="N135" s="41">
        <v>0</v>
      </c>
      <c r="O135" s="118">
        <v>0</v>
      </c>
      <c r="P135" s="57" t="s">
        <v>161</v>
      </c>
      <c r="Q135" s="57" t="s">
        <v>141</v>
      </c>
      <c r="R135" s="57" t="s">
        <v>74</v>
      </c>
      <c r="S135" s="43">
        <v>43101</v>
      </c>
    </row>
    <row r="136" spans="1:19" s="6" customFormat="1" ht="97.5" customHeight="1" thickBot="1">
      <c r="A136" s="157">
        <v>112</v>
      </c>
      <c r="B136" s="149" t="s">
        <v>273</v>
      </c>
      <c r="C136" s="37" t="s">
        <v>295</v>
      </c>
      <c r="D136" s="52">
        <v>2940351.3</v>
      </c>
      <c r="E136" s="38">
        <v>271324</v>
      </c>
      <c r="F136" s="39">
        <v>230625.4</v>
      </c>
      <c r="G136" s="39">
        <v>0</v>
      </c>
      <c r="H136" s="40">
        <v>0</v>
      </c>
      <c r="I136" s="40">
        <v>40698.6</v>
      </c>
      <c r="J136" s="189">
        <v>86265.46</v>
      </c>
      <c r="K136" s="181">
        <v>73325.641</v>
      </c>
      <c r="L136" s="79">
        <v>0</v>
      </c>
      <c r="M136" s="79">
        <v>0</v>
      </c>
      <c r="N136" s="41">
        <v>12939.819000000007</v>
      </c>
      <c r="O136" s="118">
        <v>0</v>
      </c>
      <c r="P136" s="57" t="s">
        <v>453</v>
      </c>
      <c r="Q136" s="57" t="s">
        <v>280</v>
      </c>
      <c r="R136" s="57" t="s">
        <v>74</v>
      </c>
      <c r="S136" s="43"/>
    </row>
    <row r="137" spans="1:19" s="6" customFormat="1" ht="97.5" customHeight="1" thickBot="1">
      <c r="A137" s="110">
        <v>113</v>
      </c>
      <c r="B137" s="110" t="s">
        <v>379</v>
      </c>
      <c r="C137" s="37" t="s">
        <v>296</v>
      </c>
      <c r="D137" s="52">
        <v>2435035</v>
      </c>
      <c r="E137" s="38">
        <v>158372.5</v>
      </c>
      <c r="F137" s="39">
        <v>134616.62</v>
      </c>
      <c r="G137" s="39">
        <v>0</v>
      </c>
      <c r="H137" s="40">
        <v>0</v>
      </c>
      <c r="I137" s="40">
        <v>23755.880000000005</v>
      </c>
      <c r="J137" s="189">
        <v>107021.57</v>
      </c>
      <c r="K137" s="181">
        <v>90968.31999999999</v>
      </c>
      <c r="L137" s="79">
        <v>0</v>
      </c>
      <c r="M137" s="79">
        <v>0</v>
      </c>
      <c r="N137" s="41">
        <v>16053.23</v>
      </c>
      <c r="O137" s="118">
        <v>0</v>
      </c>
      <c r="P137" s="57" t="s">
        <v>214</v>
      </c>
      <c r="Q137" s="57" t="s">
        <v>20</v>
      </c>
      <c r="R137" s="57" t="s">
        <v>74</v>
      </c>
      <c r="S137" s="43"/>
    </row>
    <row r="138" spans="1:19" s="6" customFormat="1" ht="97.5" customHeight="1" thickBot="1">
      <c r="A138" s="157">
        <v>114</v>
      </c>
      <c r="B138" s="110" t="s">
        <v>274</v>
      </c>
      <c r="C138" s="37" t="s">
        <v>297</v>
      </c>
      <c r="D138" s="52">
        <v>2113115</v>
      </c>
      <c r="E138" s="38">
        <v>192049.1</v>
      </c>
      <c r="F138" s="39">
        <v>163241.74</v>
      </c>
      <c r="G138" s="39">
        <v>0</v>
      </c>
      <c r="H138" s="40">
        <v>0</v>
      </c>
      <c r="I138" s="40">
        <v>28807.36</v>
      </c>
      <c r="J138" s="189">
        <v>32817.15</v>
      </c>
      <c r="K138" s="181">
        <v>27894.57</v>
      </c>
      <c r="L138" s="79">
        <v>0</v>
      </c>
      <c r="M138" s="79">
        <v>0</v>
      </c>
      <c r="N138" s="41">
        <v>4922.580000000002</v>
      </c>
      <c r="O138" s="118">
        <v>0</v>
      </c>
      <c r="P138" s="57" t="s">
        <v>281</v>
      </c>
      <c r="Q138" s="57" t="s">
        <v>282</v>
      </c>
      <c r="R138" s="57" t="s">
        <v>74</v>
      </c>
      <c r="S138" s="43"/>
    </row>
    <row r="139" spans="1:19" s="6" customFormat="1" ht="97.5" customHeight="1" thickBot="1">
      <c r="A139" s="157">
        <v>115</v>
      </c>
      <c r="B139" s="110" t="s">
        <v>275</v>
      </c>
      <c r="C139" s="37" t="s">
        <v>298</v>
      </c>
      <c r="D139" s="52">
        <v>759290</v>
      </c>
      <c r="E139" s="38">
        <v>130275</v>
      </c>
      <c r="F139" s="39">
        <v>110733.75</v>
      </c>
      <c r="G139" s="39">
        <v>0</v>
      </c>
      <c r="H139" s="40">
        <v>0</v>
      </c>
      <c r="I139" s="40">
        <v>19541.25</v>
      </c>
      <c r="J139" s="189">
        <v>81446.11</v>
      </c>
      <c r="K139" s="181">
        <v>69229.19</v>
      </c>
      <c r="L139" s="79">
        <v>0</v>
      </c>
      <c r="M139" s="79">
        <v>0</v>
      </c>
      <c r="N139" s="41">
        <v>12216.92</v>
      </c>
      <c r="O139" s="118">
        <v>0</v>
      </c>
      <c r="P139" s="57" t="s">
        <v>387</v>
      </c>
      <c r="Q139" s="57" t="s">
        <v>283</v>
      </c>
      <c r="R139" s="57" t="s">
        <v>74</v>
      </c>
      <c r="S139" s="43"/>
    </row>
    <row r="140" spans="1:19" s="54" customFormat="1" ht="90" customHeight="1" thickBot="1">
      <c r="A140" s="195">
        <v>116</v>
      </c>
      <c r="B140" s="58" t="s">
        <v>276</v>
      </c>
      <c r="C140" s="59" t="s">
        <v>299</v>
      </c>
      <c r="D140" s="127">
        <v>58430</v>
      </c>
      <c r="E140" s="62">
        <v>58430</v>
      </c>
      <c r="F140" s="61">
        <v>49665.5</v>
      </c>
      <c r="G140" s="61">
        <v>0</v>
      </c>
      <c r="H140" s="60">
        <v>0</v>
      </c>
      <c r="I140" s="61">
        <v>8764.5</v>
      </c>
      <c r="J140" s="189">
        <v>58167.09</v>
      </c>
      <c r="K140" s="196">
        <v>49442.019</v>
      </c>
      <c r="L140" s="61">
        <v>0</v>
      </c>
      <c r="M140" s="61">
        <v>0</v>
      </c>
      <c r="N140" s="60">
        <v>8725.071</v>
      </c>
      <c r="O140" s="73">
        <v>0</v>
      </c>
      <c r="P140" s="63" t="s">
        <v>284</v>
      </c>
      <c r="Q140" s="63" t="s">
        <v>285</v>
      </c>
      <c r="R140" s="63" t="s">
        <v>75</v>
      </c>
      <c r="S140" s="64"/>
    </row>
    <row r="141" spans="1:19" s="6" customFormat="1" ht="97.5" customHeight="1" thickBot="1">
      <c r="A141" s="157">
        <v>117</v>
      </c>
      <c r="B141" s="110" t="s">
        <v>277</v>
      </c>
      <c r="C141" s="37" t="s">
        <v>300</v>
      </c>
      <c r="D141" s="52">
        <v>1178399</v>
      </c>
      <c r="E141" s="38">
        <v>133675</v>
      </c>
      <c r="F141" s="39">
        <v>113623.75</v>
      </c>
      <c r="G141" s="39">
        <v>0</v>
      </c>
      <c r="H141" s="40">
        <v>0</v>
      </c>
      <c r="I141" s="40">
        <v>20051.25</v>
      </c>
      <c r="J141" s="189">
        <v>41688</v>
      </c>
      <c r="K141" s="181">
        <v>35434.8</v>
      </c>
      <c r="L141" s="79">
        <v>0</v>
      </c>
      <c r="M141" s="79">
        <v>0</v>
      </c>
      <c r="N141" s="41">
        <v>6253.2</v>
      </c>
      <c r="O141" s="118">
        <v>0</v>
      </c>
      <c r="P141" s="57" t="s">
        <v>286</v>
      </c>
      <c r="Q141" s="57" t="s">
        <v>287</v>
      </c>
      <c r="R141" s="57" t="s">
        <v>74</v>
      </c>
      <c r="S141" s="43"/>
    </row>
    <row r="142" spans="1:19" s="6" customFormat="1" ht="97.5" customHeight="1" thickBot="1">
      <c r="A142" s="157">
        <v>118</v>
      </c>
      <c r="B142" s="110" t="s">
        <v>278</v>
      </c>
      <c r="C142" s="37" t="s">
        <v>461</v>
      </c>
      <c r="D142" s="52">
        <v>1798950</v>
      </c>
      <c r="E142" s="38">
        <v>191400</v>
      </c>
      <c r="F142" s="39">
        <v>162690</v>
      </c>
      <c r="G142" s="39">
        <v>0</v>
      </c>
      <c r="H142" s="40">
        <v>0</v>
      </c>
      <c r="I142" s="40">
        <v>28710</v>
      </c>
      <c r="J142" s="189">
        <v>500</v>
      </c>
      <c r="K142" s="181">
        <v>425</v>
      </c>
      <c r="L142" s="79">
        <v>0</v>
      </c>
      <c r="M142" s="79">
        <v>0</v>
      </c>
      <c r="N142" s="41">
        <v>75</v>
      </c>
      <c r="O142" s="118">
        <v>0</v>
      </c>
      <c r="P142" s="57" t="s">
        <v>462</v>
      </c>
      <c r="Q142" s="57" t="s">
        <v>158</v>
      </c>
      <c r="R142" s="57" t="s">
        <v>74</v>
      </c>
      <c r="S142" s="43"/>
    </row>
    <row r="143" spans="1:19" s="6" customFormat="1" ht="144.75" thickBot="1">
      <c r="A143" s="110">
        <v>119</v>
      </c>
      <c r="B143" s="110" t="s">
        <v>279</v>
      </c>
      <c r="C143" s="37" t="s">
        <v>301</v>
      </c>
      <c r="D143" s="52">
        <v>867925</v>
      </c>
      <c r="E143" s="38">
        <v>82600</v>
      </c>
      <c r="F143" s="39">
        <v>70210</v>
      </c>
      <c r="G143" s="39">
        <v>0</v>
      </c>
      <c r="H143" s="40">
        <v>0</v>
      </c>
      <c r="I143" s="40">
        <v>12390</v>
      </c>
      <c r="J143" s="189">
        <v>40922.82000000001</v>
      </c>
      <c r="K143" s="181">
        <v>34784.397000000004</v>
      </c>
      <c r="L143" s="79">
        <v>0</v>
      </c>
      <c r="M143" s="79">
        <v>0</v>
      </c>
      <c r="N143" s="41">
        <v>6138.423000000001</v>
      </c>
      <c r="O143" s="118">
        <v>0</v>
      </c>
      <c r="P143" s="57" t="s">
        <v>463</v>
      </c>
      <c r="Q143" s="57" t="s">
        <v>288</v>
      </c>
      <c r="R143" s="57" t="s">
        <v>74</v>
      </c>
      <c r="S143" s="43"/>
    </row>
    <row r="144" spans="1:19" s="6" customFormat="1" ht="97.5" customHeight="1" thickBot="1">
      <c r="A144" s="157">
        <v>120</v>
      </c>
      <c r="B144" s="110" t="s">
        <v>377</v>
      </c>
      <c r="C144" s="37" t="s">
        <v>378</v>
      </c>
      <c r="D144" s="52">
        <v>3005633.41</v>
      </c>
      <c r="E144" s="78">
        <v>170065</v>
      </c>
      <c r="F144" s="40">
        <v>144555.25</v>
      </c>
      <c r="G144" s="40">
        <v>0</v>
      </c>
      <c r="H144" s="40">
        <v>0</v>
      </c>
      <c r="I144" s="40">
        <v>25509.75</v>
      </c>
      <c r="J144" s="193">
        <v>17169.03</v>
      </c>
      <c r="K144" s="181">
        <v>14494.07</v>
      </c>
      <c r="L144" s="79">
        <v>0</v>
      </c>
      <c r="M144" s="79">
        <v>0</v>
      </c>
      <c r="N144" s="41">
        <v>2674.959999999999</v>
      </c>
      <c r="O144" s="118">
        <v>0</v>
      </c>
      <c r="P144" s="57" t="s">
        <v>373</v>
      </c>
      <c r="Q144" s="57" t="s">
        <v>65</v>
      </c>
      <c r="R144" s="57" t="s">
        <v>74</v>
      </c>
      <c r="S144" s="43"/>
    </row>
    <row r="145" spans="1:19" s="6" customFormat="1" ht="97.5" customHeight="1" thickBot="1">
      <c r="A145" s="157">
        <v>121</v>
      </c>
      <c r="B145" s="110" t="s">
        <v>380</v>
      </c>
      <c r="C145" s="37" t="s">
        <v>383</v>
      </c>
      <c r="D145" s="52">
        <v>831480</v>
      </c>
      <c r="E145" s="78">
        <v>831480</v>
      </c>
      <c r="F145" s="40">
        <v>582036</v>
      </c>
      <c r="G145" s="40">
        <v>249444</v>
      </c>
      <c r="H145" s="40">
        <v>0</v>
      </c>
      <c r="I145" s="40">
        <v>0</v>
      </c>
      <c r="J145" s="193">
        <v>418405</v>
      </c>
      <c r="K145" s="181">
        <v>292883.5</v>
      </c>
      <c r="L145" s="79">
        <v>125521.5</v>
      </c>
      <c r="M145" s="79">
        <v>0</v>
      </c>
      <c r="N145" s="41">
        <v>0</v>
      </c>
      <c r="O145" s="118">
        <v>0</v>
      </c>
      <c r="P145" s="57" t="s">
        <v>382</v>
      </c>
      <c r="Q145" s="57" t="s">
        <v>381</v>
      </c>
      <c r="R145" s="57" t="s">
        <v>74</v>
      </c>
      <c r="S145" s="43"/>
    </row>
    <row r="146" spans="1:19" s="6" customFormat="1" ht="97.5" customHeight="1" thickBot="1">
      <c r="A146" s="110">
        <v>122</v>
      </c>
      <c r="B146" s="110" t="s">
        <v>371</v>
      </c>
      <c r="C146" s="37" t="s">
        <v>372</v>
      </c>
      <c r="D146" s="52">
        <v>2204823.5</v>
      </c>
      <c r="E146" s="78">
        <v>166725</v>
      </c>
      <c r="F146" s="40">
        <v>141716.25</v>
      </c>
      <c r="G146" s="40">
        <v>0</v>
      </c>
      <c r="H146" s="40">
        <v>0</v>
      </c>
      <c r="I146" s="40">
        <v>25008.75</v>
      </c>
      <c r="J146" s="193">
        <v>85244.67</v>
      </c>
      <c r="K146" s="181">
        <v>80873.62</v>
      </c>
      <c r="L146" s="79">
        <v>0</v>
      </c>
      <c r="M146" s="79">
        <v>0</v>
      </c>
      <c r="N146" s="41">
        <v>4371.043</v>
      </c>
      <c r="O146" s="118">
        <v>0</v>
      </c>
      <c r="P146" s="57" t="s">
        <v>373</v>
      </c>
      <c r="Q146" s="57" t="s">
        <v>65</v>
      </c>
      <c r="R146" s="57" t="s">
        <v>74</v>
      </c>
      <c r="S146" s="43"/>
    </row>
    <row r="147" spans="1:19" s="6" customFormat="1" ht="97.5" customHeight="1" thickBot="1">
      <c r="A147" s="157">
        <v>123</v>
      </c>
      <c r="B147" s="110" t="s">
        <v>457</v>
      </c>
      <c r="C147" s="37" t="s">
        <v>458</v>
      </c>
      <c r="D147" s="52" t="s">
        <v>459</v>
      </c>
      <c r="E147" s="78">
        <v>43500</v>
      </c>
      <c r="F147" s="40">
        <v>36975</v>
      </c>
      <c r="G147" s="40">
        <v>0</v>
      </c>
      <c r="H147" s="40">
        <v>0</v>
      </c>
      <c r="I147" s="40">
        <v>6525</v>
      </c>
      <c r="J147" s="193">
        <v>0</v>
      </c>
      <c r="K147" s="181">
        <v>0</v>
      </c>
      <c r="L147" s="79">
        <v>0</v>
      </c>
      <c r="M147" s="79">
        <v>0</v>
      </c>
      <c r="N147" s="41">
        <v>0</v>
      </c>
      <c r="O147" s="118">
        <v>0</v>
      </c>
      <c r="P147" s="57" t="s">
        <v>460</v>
      </c>
      <c r="Q147" s="57" t="s">
        <v>28</v>
      </c>
      <c r="R147" s="57" t="s">
        <v>74</v>
      </c>
      <c r="S147" s="43"/>
    </row>
    <row r="148" spans="1:19" s="6" customFormat="1" ht="97.5" customHeight="1" thickBot="1">
      <c r="A148" s="157">
        <v>124</v>
      </c>
      <c r="B148" s="110" t="s">
        <v>471</v>
      </c>
      <c r="C148" s="37" t="s">
        <v>472</v>
      </c>
      <c r="D148" s="52">
        <v>420148</v>
      </c>
      <c r="E148" s="78">
        <v>39761</v>
      </c>
      <c r="F148" s="40">
        <v>33796.85</v>
      </c>
      <c r="G148" s="40">
        <v>0</v>
      </c>
      <c r="H148" s="40">
        <v>0</v>
      </c>
      <c r="I148" s="40">
        <v>5964.1500000000015</v>
      </c>
      <c r="J148" s="193">
        <v>0</v>
      </c>
      <c r="K148" s="181">
        <v>0</v>
      </c>
      <c r="L148" s="79">
        <v>0</v>
      </c>
      <c r="M148" s="79">
        <v>0</v>
      </c>
      <c r="N148" s="41">
        <v>0</v>
      </c>
      <c r="O148" s="118">
        <v>0</v>
      </c>
      <c r="P148" s="57" t="s">
        <v>473</v>
      </c>
      <c r="Q148" s="57" t="s">
        <v>28</v>
      </c>
      <c r="R148" s="57" t="s">
        <v>74</v>
      </c>
      <c r="S148" s="43"/>
    </row>
    <row r="149" spans="1:19" s="6" customFormat="1" ht="97.5" customHeight="1" thickBot="1">
      <c r="A149" s="110">
        <v>125</v>
      </c>
      <c r="B149" s="110" t="s">
        <v>454</v>
      </c>
      <c r="C149" s="51" t="s">
        <v>299</v>
      </c>
      <c r="D149" s="52">
        <v>259038.78</v>
      </c>
      <c r="E149" s="78">
        <v>9442.7</v>
      </c>
      <c r="F149" s="40">
        <v>8026.3</v>
      </c>
      <c r="G149" s="40">
        <v>0</v>
      </c>
      <c r="H149" s="40">
        <v>0</v>
      </c>
      <c r="I149" s="40">
        <v>1416.41</v>
      </c>
      <c r="J149" s="193">
        <v>0</v>
      </c>
      <c r="K149" s="181">
        <v>0</v>
      </c>
      <c r="L149" s="79">
        <v>0</v>
      </c>
      <c r="M149" s="79">
        <v>0</v>
      </c>
      <c r="N149" s="41">
        <v>0</v>
      </c>
      <c r="O149" s="118">
        <v>0</v>
      </c>
      <c r="P149" s="57" t="s">
        <v>455</v>
      </c>
      <c r="Q149" s="57" t="s">
        <v>28</v>
      </c>
      <c r="R149" s="57" t="s">
        <v>74</v>
      </c>
      <c r="S149" s="65"/>
    </row>
    <row r="150" spans="1:19" s="6" customFormat="1" ht="97.5" customHeight="1" thickBot="1">
      <c r="A150" s="110">
        <v>126</v>
      </c>
      <c r="B150" s="110" t="s">
        <v>481</v>
      </c>
      <c r="C150" s="51" t="s">
        <v>482</v>
      </c>
      <c r="D150" s="52">
        <v>173400</v>
      </c>
      <c r="E150" s="78">
        <v>27400</v>
      </c>
      <c r="F150" s="40">
        <v>23290</v>
      </c>
      <c r="G150" s="40">
        <v>0</v>
      </c>
      <c r="H150" s="40">
        <v>0</v>
      </c>
      <c r="I150" s="40">
        <v>4110</v>
      </c>
      <c r="J150" s="193">
        <v>0</v>
      </c>
      <c r="K150" s="181">
        <v>0</v>
      </c>
      <c r="L150" s="79">
        <v>0</v>
      </c>
      <c r="M150" s="79">
        <v>0</v>
      </c>
      <c r="N150" s="41">
        <v>0</v>
      </c>
      <c r="O150" s="118">
        <v>0</v>
      </c>
      <c r="P150" s="57" t="s">
        <v>483</v>
      </c>
      <c r="Q150" s="57" t="s">
        <v>158</v>
      </c>
      <c r="R150" s="57" t="s">
        <v>74</v>
      </c>
      <c r="S150" s="65"/>
    </row>
    <row r="151" spans="1:19" s="6" customFormat="1" ht="97.5" customHeight="1" thickBot="1">
      <c r="A151" s="110">
        <v>127</v>
      </c>
      <c r="B151" s="110" t="s">
        <v>484</v>
      </c>
      <c r="C151" s="51" t="s">
        <v>485</v>
      </c>
      <c r="D151" s="52">
        <v>50208.64</v>
      </c>
      <c r="E151" s="78">
        <v>50208.64</v>
      </c>
      <c r="F151" s="40">
        <v>50208.64</v>
      </c>
      <c r="G151" s="40">
        <v>0</v>
      </c>
      <c r="H151" s="40">
        <v>0</v>
      </c>
      <c r="I151" s="40">
        <v>0</v>
      </c>
      <c r="J151" s="193">
        <v>12510.32</v>
      </c>
      <c r="K151" s="181">
        <v>12510.32</v>
      </c>
      <c r="L151" s="79">
        <v>0</v>
      </c>
      <c r="M151" s="79">
        <v>0</v>
      </c>
      <c r="N151" s="41">
        <v>0</v>
      </c>
      <c r="O151" s="118">
        <v>0</v>
      </c>
      <c r="P151" s="57" t="s">
        <v>486</v>
      </c>
      <c r="Q151" s="57" t="s">
        <v>487</v>
      </c>
      <c r="R151" s="57" t="s">
        <v>74</v>
      </c>
      <c r="S151" s="65"/>
    </row>
    <row r="152" spans="1:19" s="2" customFormat="1" ht="24" thickBot="1">
      <c r="A152" s="124" t="s">
        <v>12</v>
      </c>
      <c r="B152" s="88"/>
      <c r="C152" s="133"/>
      <c r="D152" s="31">
        <f aca="true" t="shared" si="8" ref="D152:O152">SUM(D119:D151)</f>
        <v>69028577.64</v>
      </c>
      <c r="E152" s="31">
        <f t="shared" si="8"/>
        <v>6115668.322000001</v>
      </c>
      <c r="F152" s="31">
        <f t="shared" si="8"/>
        <v>5192187.9257</v>
      </c>
      <c r="G152" s="31">
        <f t="shared" si="8"/>
        <v>405199.69</v>
      </c>
      <c r="H152" s="31">
        <f t="shared" si="8"/>
        <v>0</v>
      </c>
      <c r="I152" s="31">
        <f t="shared" si="8"/>
        <v>518280.7115</v>
      </c>
      <c r="J152" s="190">
        <f t="shared" si="8"/>
        <v>3886026.9954999983</v>
      </c>
      <c r="K152" s="177">
        <f t="shared" si="8"/>
        <v>3351481.800499999</v>
      </c>
      <c r="L152" s="177">
        <f t="shared" si="8"/>
        <v>229978.402</v>
      </c>
      <c r="M152" s="177">
        <f t="shared" si="8"/>
        <v>0</v>
      </c>
      <c r="N152" s="177">
        <f t="shared" si="8"/>
        <v>304566.76600000006</v>
      </c>
      <c r="O152" s="177">
        <f t="shared" si="8"/>
        <v>0</v>
      </c>
      <c r="P152" s="5"/>
      <c r="Q152" s="4"/>
      <c r="R152" s="4"/>
      <c r="S152" s="4"/>
    </row>
    <row r="153" spans="1:15" s="9" customFormat="1" ht="36.75" customHeight="1" thickBot="1">
      <c r="A153" s="125" t="s">
        <v>35</v>
      </c>
      <c r="B153" s="150"/>
      <c r="C153" s="138"/>
      <c r="D153" s="33">
        <f aca="true" t="shared" si="9" ref="D153:O153">D152+D117+D75+D69+D65+D62+D55</f>
        <v>465436972.76000005</v>
      </c>
      <c r="E153" s="34">
        <f t="shared" si="9"/>
        <v>273502945.45449996</v>
      </c>
      <c r="F153" s="35">
        <f t="shared" si="9"/>
        <v>128719680.029075</v>
      </c>
      <c r="G153" s="35">
        <f t="shared" si="9"/>
        <v>23000909.3145</v>
      </c>
      <c r="H153" s="36">
        <f t="shared" si="9"/>
        <v>11798317</v>
      </c>
      <c r="I153" s="36">
        <f t="shared" si="9"/>
        <v>109984039.12112501</v>
      </c>
      <c r="J153" s="194">
        <f t="shared" si="9"/>
        <v>134749927.0663045</v>
      </c>
      <c r="K153" s="187">
        <f t="shared" si="9"/>
        <v>59115185.44530002</v>
      </c>
      <c r="L153" s="141">
        <f t="shared" si="9"/>
        <v>10469842.1165</v>
      </c>
      <c r="M153" s="141">
        <f t="shared" si="9"/>
        <v>3849307.1700000004</v>
      </c>
      <c r="N153" s="141">
        <f t="shared" si="9"/>
        <v>61315592.33300449</v>
      </c>
      <c r="O153" s="120">
        <f t="shared" si="9"/>
        <v>5348513.662</v>
      </c>
    </row>
    <row r="154" ht="24" thickBot="1">
      <c r="K154" s="187"/>
    </row>
    <row r="155" spans="6:16" ht="47.25" customHeight="1" thickBot="1">
      <c r="F155" s="34"/>
      <c r="G155" s="199"/>
      <c r="H155" s="199"/>
      <c r="I155" s="199"/>
      <c r="K155" s="187"/>
      <c r="L155" s="201"/>
      <c r="M155" s="201"/>
      <c r="N155" s="201"/>
      <c r="O155" s="201"/>
      <c r="P155" s="203"/>
    </row>
    <row r="156" ht="12.75">
      <c r="E156" s="154"/>
    </row>
    <row r="157" spans="1:14" ht="30">
      <c r="A157" s="111" t="s">
        <v>183</v>
      </c>
      <c r="B157" s="151"/>
      <c r="J157" s="200"/>
      <c r="K157" s="201"/>
      <c r="L157" s="201"/>
      <c r="M157" s="201"/>
      <c r="N157" s="201"/>
    </row>
    <row r="158" spans="1:11" ht="15" thickBot="1">
      <c r="A158" s="111"/>
      <c r="B158" s="151"/>
      <c r="K158" s="202"/>
    </row>
    <row r="159" spans="1:13" ht="21" thickBot="1">
      <c r="A159" s="198"/>
      <c r="B159" s="151" t="s">
        <v>201</v>
      </c>
      <c r="K159" s="204"/>
      <c r="M159" s="153"/>
    </row>
    <row r="160" spans="1:14" ht="15">
      <c r="A160" s="112"/>
      <c r="N160" s="153"/>
    </row>
    <row r="161" spans="1:11" ht="12.75">
      <c r="A161" s="113"/>
      <c r="K161" s="153"/>
    </row>
    <row r="162" spans="1:2" ht="12.75">
      <c r="A162" s="113"/>
      <c r="B162" s="113"/>
    </row>
    <row r="168" ht="12.75">
      <c r="L168" s="153"/>
    </row>
  </sheetData>
  <sheetProtection/>
  <mergeCells count="2">
    <mergeCell ref="E9:I9"/>
    <mergeCell ref="J9:O9"/>
  </mergeCells>
  <printOptions/>
  <pageMargins left="0" right="0" top="0" bottom="0" header="0" footer="0"/>
  <pageSetup fitToHeight="0" fitToWidth="1" horizontalDpi="600" verticalDpi="600" orientation="landscape" paperSize="8"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MESTNA OBČINA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butinak</dc:creator>
  <cp:keywords/>
  <dc:description/>
  <cp:lastModifiedBy>Nina Šibič</cp:lastModifiedBy>
  <cp:lastPrinted>2022-04-06T08:46:10Z</cp:lastPrinted>
  <dcterms:created xsi:type="dcterms:W3CDTF">2008-09-16T07:12:59Z</dcterms:created>
  <dcterms:modified xsi:type="dcterms:W3CDTF">2022-04-15T12:24:12Z</dcterms:modified>
  <cp:category/>
  <cp:version/>
  <cp:contentType/>
  <cp:contentStatus/>
</cp:coreProperties>
</file>