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1295" windowHeight="6495"/>
  </bookViews>
  <sheets>
    <sheet name="Točkovanje-2005-fix" sheetId="9" r:id="rId1"/>
    <sheet name="Rezerva" sheetId="10" r:id="rId2"/>
  </sheets>
  <definedNames>
    <definedName name="_xlnm._FilterDatabase" localSheetId="0" hidden="1">'Točkovanje-2005-fix'!$A$14:$O$47</definedName>
    <definedName name="_xlnm.Print_Area" localSheetId="1">Rezerva!$A$1:$Q$53</definedName>
    <definedName name="_xlnm.Print_Area" localSheetId="0">'Točkovanje-2005-fix'!$A$1:$P$71</definedName>
  </definedNames>
  <calcPr calcId="125725"/>
</workbook>
</file>

<file path=xl/calcChain.xml><?xml version="1.0" encoding="utf-8"?>
<calcChain xmlns="http://schemas.openxmlformats.org/spreadsheetml/2006/main">
  <c r="L31" i="9"/>
  <c r="L39"/>
  <c r="L13"/>
  <c r="K42"/>
  <c r="N42"/>
  <c r="N47"/>
  <c r="N46" s="1"/>
  <c r="L46"/>
  <c r="N30" l="1"/>
  <c r="N35" l="1"/>
  <c r="N14"/>
  <c r="N23"/>
  <c r="N33"/>
  <c r="N36"/>
  <c r="N15"/>
  <c r="N25"/>
  <c r="N29"/>
  <c r="N22"/>
  <c r="N44"/>
  <c r="N43"/>
  <c r="N24"/>
  <c r="N26"/>
  <c r="N27"/>
  <c r="N34"/>
  <c r="N41"/>
  <c r="N40"/>
  <c r="K35"/>
  <c r="K47"/>
  <c r="K14"/>
  <c r="K23"/>
  <c r="K33"/>
  <c r="K36"/>
  <c r="K15"/>
  <c r="K30"/>
  <c r="K25"/>
  <c r="K29"/>
  <c r="K22"/>
  <c r="K44"/>
  <c r="K43"/>
  <c r="K24"/>
  <c r="K26"/>
  <c r="K27"/>
  <c r="K34"/>
  <c r="K41"/>
  <c r="K40"/>
  <c r="N28"/>
  <c r="N16"/>
  <c r="N21"/>
  <c r="N32"/>
  <c r="N18"/>
  <c r="N20"/>
  <c r="N19"/>
  <c r="N17"/>
  <c r="K16"/>
  <c r="K21"/>
  <c r="K32"/>
  <c r="K18"/>
  <c r="K20"/>
  <c r="K19"/>
  <c r="K17"/>
  <c r="K28"/>
  <c r="O25" i="10"/>
  <c r="O24"/>
  <c r="O21"/>
  <c r="O17"/>
  <c r="O16"/>
  <c r="O31"/>
  <c r="O14"/>
  <c r="O20"/>
  <c r="O13"/>
  <c r="O33"/>
  <c r="O19"/>
  <c r="O30"/>
  <c r="O15"/>
  <c r="O29"/>
  <c r="O28"/>
  <c r="O23"/>
  <c r="O32"/>
  <c r="O27"/>
  <c r="O26"/>
  <c r="O18"/>
  <c r="O22"/>
  <c r="M12"/>
  <c r="O34"/>
  <c r="M34"/>
  <c r="L21"/>
  <c r="L29"/>
  <c r="L27"/>
  <c r="L28"/>
  <c r="L32"/>
  <c r="L15"/>
  <c r="L20"/>
  <c r="L30"/>
  <c r="L22"/>
  <c r="L18"/>
  <c r="L23"/>
  <c r="L26"/>
  <c r="L31"/>
  <c r="L14"/>
  <c r="L19"/>
  <c r="L13"/>
  <c r="L25"/>
  <c r="L24"/>
  <c r="L17"/>
  <c r="L16"/>
  <c r="L33"/>
  <c r="N31" i="9" l="1"/>
  <c r="N39"/>
  <c r="N13"/>
  <c r="O12" i="10"/>
  <c r="L37" i="9" l="1"/>
  <c r="N37"/>
</calcChain>
</file>

<file path=xl/sharedStrings.xml><?xml version="1.0" encoding="utf-8"?>
<sst xmlns="http://schemas.openxmlformats.org/spreadsheetml/2006/main" count="365" uniqueCount="179">
  <si>
    <t>OBJEKT - LOKACIJA</t>
  </si>
  <si>
    <t xml:space="preserve"> </t>
  </si>
  <si>
    <t>Zapor.</t>
  </si>
  <si>
    <t>štev.</t>
  </si>
  <si>
    <t>( 0-3 tč )</t>
  </si>
  <si>
    <t>( 0-2 tč )</t>
  </si>
  <si>
    <t>Zaključev.</t>
  </si>
  <si>
    <t>Dotrajanost</t>
  </si>
  <si>
    <t>stavbe</t>
  </si>
  <si>
    <t>Invest.</t>
  </si>
  <si>
    <t>Skupaj</t>
  </si>
  <si>
    <t>točk</t>
  </si>
  <si>
    <t>Aproksimativna</t>
  </si>
  <si>
    <t>ocena</t>
  </si>
  <si>
    <t>del</t>
  </si>
  <si>
    <t>Sofin.</t>
  </si>
  <si>
    <t>v %</t>
  </si>
  <si>
    <t>Sofinanciranje</t>
  </si>
  <si>
    <t>v SIT</t>
  </si>
  <si>
    <t>OPOMBE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</si>
  <si>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</si>
  <si>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</si>
  <si>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</si>
  <si>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</si>
  <si>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</si>
  <si>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</si>
  <si>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</si>
  <si>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</si>
  <si>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</si>
  <si>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</si>
  <si>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</si>
  <si>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 xml:space="preserve">do </t>
  </si>
  <si>
    <t xml:space="preserve">od </t>
  </si>
  <si>
    <t xml:space="preserve">nad </t>
  </si>
  <si>
    <t>10.000.000,00 SIT</t>
  </si>
  <si>
    <t>1 tč</t>
  </si>
  <si>
    <t>2 tč</t>
  </si>
  <si>
    <t>3 tč</t>
  </si>
  <si>
    <t>ZAKLJUČEVANJE AMBIENTA</t>
  </si>
  <si>
    <t>0 tč</t>
  </si>
  <si>
    <t>I.</t>
  </si>
  <si>
    <t>V LMM SE UVRSTIJO STAVBE:</t>
  </si>
  <si>
    <t>V 1. PRIORITETO:</t>
  </si>
  <si>
    <t>V 2. PRIORITETO:</t>
  </si>
  <si>
    <t xml:space="preserve">Pomen </t>
  </si>
  <si>
    <t>dejav.</t>
  </si>
  <si>
    <t>10.000.000,00 do 25.000.000,00 SIT</t>
  </si>
  <si>
    <t>(0-3 tč.)</t>
  </si>
  <si>
    <t>0 - 3 tč.</t>
  </si>
  <si>
    <t>STAVBA, KI IMA STATUS KULTURNEGA SPOMENIKA (ARHITEKTURNEGA ALI DRUGEGA):</t>
  </si>
  <si>
    <t>4 tč</t>
  </si>
  <si>
    <t>STAVBA, KI JE PREDLAGANA ZA KULTURNI SPOMENIK (ARHITEKTURNI ALI DRUGI):</t>
  </si>
  <si>
    <t xml:space="preserve">STAVBA, KI JE KULTURNA DEDIŠČINA (ARHITEKTURNA ALI DRUGA): </t>
  </si>
  <si>
    <t>OBMOČJE KULT. SPOMENIKA (NASELB. ALI DR., RAZEN ARHEOL.):</t>
  </si>
  <si>
    <t>3 tč.</t>
  </si>
  <si>
    <t>2 tč.</t>
  </si>
  <si>
    <t>RAZPISNA MERILA:</t>
  </si>
  <si>
    <t>MOČNO ODPADANJE OMETOV IN ZAMAKANJE STREHE:</t>
  </si>
  <si>
    <t>DELNO ODPADANJE OMETA NA POSAMEZNIH MESTIH:</t>
  </si>
  <si>
    <t>a) POMEN STAVBE Z VIDIKA SPOMENIŠKO ARHITEKTURNE VREDNOSTI:</t>
  </si>
  <si>
    <t xml:space="preserve">b) POMEN STAVBE GLEDE NA NJENO LEGO OZIROMA OBMOČJE: </t>
  </si>
  <si>
    <t>d) POMEN STAVBE Z VIDIKA DEJAVNOSTI V NJEJ:</t>
  </si>
  <si>
    <t>e) DOTRAJANOST STAVBE:</t>
  </si>
  <si>
    <t>f) INVESTICIJSKA ZAHTEVNOST OBNOVITVENIH DEL:</t>
  </si>
  <si>
    <t xml:space="preserve">c) LEGA STAVBE - ZAKLJUČEVANJE ŽE DELNO UREJENIH MEST. AMBIENTOV: </t>
  </si>
  <si>
    <t>( 0-4 tč )</t>
  </si>
  <si>
    <t>Pomen gl.</t>
  </si>
  <si>
    <t>na lego</t>
  </si>
  <si>
    <t>vred. stavbe</t>
  </si>
  <si>
    <t>Spom.arhit.</t>
  </si>
  <si>
    <t>ambientov</t>
  </si>
  <si>
    <t>zahtevnost</t>
  </si>
  <si>
    <t>OBMOČJE, KI JE PREDLAGANO ZA KULT. SPOMENIK (NASELB. ALI DR., RAZEN ARHEOL.):</t>
  </si>
  <si>
    <t xml:space="preserve">POŠKODBE NA OMETIH ALI NJIHOVA MOČNA ONESNAŽENOST </t>
  </si>
  <si>
    <t xml:space="preserve">LEGA BLIZU ŽE OBNOVLJENIH STAVB - MANJ OD 60 m: </t>
  </si>
  <si>
    <t xml:space="preserve">LEGA BLIZU ŽE OBNOV. STAVB - MANJ OD 30 m ALI OB NA NOVO UREJENIH JAVNIH POVRŠINAH: </t>
  </si>
  <si>
    <t>1 tč.</t>
  </si>
  <si>
    <t>OBMOČJE, KI JE KULT. DEDIŠČINA (NASELB. ALI DR., RAZEN ARHEOL.):</t>
  </si>
  <si>
    <t>BEETHOVNOVA 14</t>
  </si>
  <si>
    <t>GORNJI TRG 19</t>
  </si>
  <si>
    <t>GORNJI TRG 27</t>
  </si>
  <si>
    <t>KOLEZIJSKA 1 - CERKEV</t>
  </si>
  <si>
    <t>KOLEZIJSKA 1 - ŽUPNIŠČE</t>
  </si>
  <si>
    <t>KONGRESNI TRG 9</t>
  </si>
  <si>
    <t>KRIŽEVNIŠKA UL. 1</t>
  </si>
  <si>
    <t>MESTNI TRG 21</t>
  </si>
  <si>
    <t>MESTNI TRG 24</t>
  </si>
  <si>
    <t>MIKLOŠIČEVA 34 - PRAŽAKOVA 11</t>
  </si>
  <si>
    <t>PREŠERNOVA 5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</si>
  <si>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</si>
  <si>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</si>
  <si>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</si>
  <si>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</si>
  <si>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</si>
  <si>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</si>
  <si>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</si>
  <si>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</si>
  <si>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</si>
  <si>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</si>
  <si>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PREŠERNOVA 7</t>
  </si>
  <si>
    <t>PETKOVŠKOVO NABREŽJE 49</t>
  </si>
  <si>
    <t>SLOVENSKA C. 15</t>
  </si>
  <si>
    <t>RIMSKA C. 9</t>
  </si>
  <si>
    <t>SLOVENSKA 55 A,B,C</t>
  </si>
  <si>
    <t>ŠTEFANOVA 15</t>
  </si>
  <si>
    <t>TRUBARJEVA 66</t>
  </si>
  <si>
    <t>VRTAČA 4</t>
  </si>
  <si>
    <t>ŽIDOVSKA STEZA 4</t>
  </si>
  <si>
    <t>ŽUPANČIČEVA 12-14</t>
  </si>
  <si>
    <t>TOČKOVALNA TABELA UVRSTITVE STAVB ZA SOFINANCIRANJE OBNOVE STAVBNIH LUPIN 
V OKVIRU AKCIJE LJUBLJANA - MOJE MESTO NA JAVNEM RAZPISU L. 2006  - PRIORITETE</t>
  </si>
  <si>
    <t>NA II. PREDNOSTNO LISTO:</t>
  </si>
  <si>
    <t>100.000,00 EUR</t>
  </si>
  <si>
    <t>100.000 do 250.000 EUR</t>
  </si>
  <si>
    <t>250.000 EUR</t>
  </si>
  <si>
    <t>NA I. PREDNOSTNO LISTO:</t>
  </si>
  <si>
    <t>ocena vrednosti del</t>
  </si>
  <si>
    <t xml:space="preserve">Aproksimativna višina sofinanciranja iz sredstev LMM
</t>
  </si>
  <si>
    <t>Slovenska cesta 10</t>
  </si>
  <si>
    <t>Poljanska cesta 18</t>
  </si>
  <si>
    <t>Trubarjeva 8 - Petkovškovo nabrežje 9</t>
  </si>
  <si>
    <t>Prešernova cesta 16</t>
  </si>
  <si>
    <t>Miklošičeva ulica 18</t>
  </si>
  <si>
    <t>Prešernova cesta 17,19 - Erjavčeva 22</t>
  </si>
  <si>
    <t>Kongresni trg 4 - Wolfova 14</t>
  </si>
  <si>
    <t>Vošnjakova ulica 7</t>
  </si>
  <si>
    <t>Trg MDB 14</t>
  </si>
  <si>
    <t>Gornji trg 17</t>
  </si>
  <si>
    <t>22.</t>
  </si>
  <si>
    <t>23.</t>
  </si>
  <si>
    <t>24.</t>
  </si>
  <si>
    <t>25.</t>
  </si>
  <si>
    <t>26.</t>
  </si>
  <si>
    <t>27.</t>
  </si>
  <si>
    <t>28.</t>
  </si>
  <si>
    <t>Zvezdarska ulica 4</t>
  </si>
  <si>
    <t>Kersnikova ulica 5</t>
  </si>
  <si>
    <t>Tržaška cesta 6</t>
  </si>
  <si>
    <t>Poljanska cesta 11</t>
  </si>
  <si>
    <t>Slomškova ulica 14</t>
  </si>
  <si>
    <t>Dvorni trg 1 - Kongresni trg 11</t>
  </si>
  <si>
    <t>Gallusovo nabrežje 19 - Stari trg 20</t>
  </si>
  <si>
    <t>Vodnikov trg 5</t>
  </si>
  <si>
    <t>Igriška ulica 12</t>
  </si>
  <si>
    <t>Gornji trg 44</t>
  </si>
  <si>
    <t>Kongresni trg 7</t>
  </si>
  <si>
    <t>Kongresni trg 6</t>
  </si>
  <si>
    <t>Štefanova ulica 9, 11</t>
  </si>
  <si>
    <t>Zemljemerska ulica 11</t>
  </si>
  <si>
    <t>Zemljemerska ulica 13</t>
  </si>
  <si>
    <t>( 0-5 tč )</t>
  </si>
  <si>
    <t>0 - 5 tč.</t>
  </si>
  <si>
    <t>5 tč.</t>
  </si>
  <si>
    <t>0-2 tč</t>
  </si>
  <si>
    <t>0-4 tč.</t>
  </si>
  <si>
    <t>0-3 tč.</t>
  </si>
  <si>
    <t>d) POMEN STAVBE Z VIDIKA DEJAVNOSTI V NJEJ (ŠIRŠI POMEN ZA MESTO)</t>
  </si>
  <si>
    <t xml:space="preserve">V STAVBI DEJAVNOSTI S PODROČJA KULTURE, IZOBRAŽEVANJA, RAZISKAV, ŠOLSTVA, VZGOJE, ZDRAVSTVA TER HUMANITARNIH, NEVLADNIH ORGANIZACIJ IPD. </t>
  </si>
  <si>
    <t>25%,33%,</t>
  </si>
  <si>
    <t>DA</t>
  </si>
  <si>
    <t>Cesta v Gameljne 11 - Ježarjeva domačija</t>
  </si>
  <si>
    <t>Einspielerjeva ulica 25</t>
  </si>
  <si>
    <t>114.962,2 € (z dvor. stranjo)</t>
  </si>
  <si>
    <t>TOČKOVALNA TABELA UVRSTITVE STAVB ZA SOFINANCIRANJE OBNOVE STAVBNIH LUPIN V OKVIRU PROJEKTA LJUBLJANA - MOJE MESTO NA JAVNEM RAZPISU L. 2013</t>
  </si>
  <si>
    <t>POPOLNOST VLOGE</t>
  </si>
  <si>
    <t>DA (dopolnjena)</t>
  </si>
  <si>
    <t>STAVBA, KI SE NE UVRSTI V PROGRAM LMM, KER NE USTREZA RAZPISNIM POGOJEM:</t>
  </si>
  <si>
    <t xml:space="preserve">OCENJENA VREDNOST OBNOV STAVB S I. in II. PREDNOSTNE LISTE SKUPAJ: </t>
  </si>
  <si>
    <t>STAVBE, KI SE NE UVRSTIJO V PROGRAM LMM - OBNOVE STAVBNIH LUPIN, KER PRESEGAJO RAZPISANA SREDSTVA :</t>
  </si>
  <si>
    <t>166.858,29 EUR (z dvor. stranjo)</t>
  </si>
  <si>
    <t>Notranji atrij z jav. programom</t>
  </si>
  <si>
    <t>&amp;[Pot]&amp;[Datoteka]&amp;[Datoteka]&amp;[Datum]</t>
  </si>
  <si>
    <t>Stavba ne ustreza razpisnim pogojem</t>
  </si>
  <si>
    <t>Študentovska 2, 2a - Vodnikov trg 3</t>
  </si>
  <si>
    <t>Ocenjena vrednost 86.869,21 € je znižana na 65.000 €</t>
  </si>
  <si>
    <t>Ocenjena vrednost 199.180 € je znižana na 150.000 €</t>
  </si>
  <si>
    <t>Ocenjena vrednost 264.075,89 € je znižana za 225.000 €</t>
  </si>
  <si>
    <t>Ocenjena vrednost 264.500,00 €  je znižana na 175.000 €</t>
  </si>
  <si>
    <t>Ocenjena vrednost 305.608,39 € je znižana na 230.000 €</t>
  </si>
  <si>
    <t>V PROGRAM LMM - OBNOVE STAVBNIH LUPIN SE ZA SOFINANCIRANJE V RAZPISANI VIŠINI SREDSTEV (OKVIRNO 1.000.000 EUR) UVRSTIJO STAVBE:</t>
  </si>
</sst>
</file>

<file path=xl/styles.xml><?xml version="1.0" encoding="utf-8"?>
<styleSheet xmlns="http://schemas.openxmlformats.org/spreadsheetml/2006/main">
  <numFmts count="4">
    <numFmt numFmtId="164" formatCode="#,##0.00\ &quot;SIT&quot;;[Red]\-#,##0.00\ &quot;SIT&quot;"/>
    <numFmt numFmtId="165" formatCode="#,##0.00\ &quot;SIT&quot;"/>
    <numFmt numFmtId="166" formatCode="#,##0.00\ [$€-1]"/>
    <numFmt numFmtId="167" formatCode="#,##0.00\ [$EUR]"/>
  </numFmts>
  <fonts count="17">
    <font>
      <sz val="10"/>
      <name val="Arial"/>
      <charset val="238"/>
    </font>
    <font>
      <b/>
      <sz val="14"/>
      <name val="Tahoma"/>
      <family val="2"/>
      <charset val="238"/>
    </font>
    <font>
      <b/>
      <sz val="20"/>
      <name val="Tahoma"/>
      <family val="2"/>
      <charset val="238"/>
    </font>
    <font>
      <sz val="10"/>
      <name val="Tahoma"/>
      <family val="2"/>
      <charset val="238"/>
    </font>
    <font>
      <sz val="14"/>
      <name val="Tahoma"/>
      <family val="2"/>
      <charset val="238"/>
    </font>
    <font>
      <b/>
      <sz val="10"/>
      <name val="Tahoma"/>
      <family val="2"/>
      <charset val="238"/>
    </font>
    <font>
      <b/>
      <sz val="13"/>
      <name val="Tahoma"/>
      <family val="2"/>
      <charset val="238"/>
    </font>
    <font>
      <sz val="13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0"/>
      <color indexed="12"/>
      <name val="Arial"/>
      <family val="2"/>
      <charset val="238"/>
    </font>
    <font>
      <b/>
      <sz val="20"/>
      <color indexed="12"/>
      <name val="Arial"/>
      <family val="2"/>
      <charset val="238"/>
    </font>
    <font>
      <sz val="20"/>
      <name val="Tahoma"/>
      <family val="2"/>
      <charset val="238"/>
    </font>
    <font>
      <b/>
      <sz val="20"/>
      <name val="Arial"/>
      <family val="2"/>
      <charset val="238"/>
    </font>
    <font>
      <b/>
      <sz val="24"/>
      <name val="Tahoma"/>
      <family val="2"/>
      <charset val="238"/>
    </font>
    <font>
      <sz val="24"/>
      <name val="Arial"/>
      <family val="2"/>
      <charset val="238"/>
    </font>
    <font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Fill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65" fontId="4" fillId="0" borderId="12" xfId="0" applyNumberFormat="1" applyFont="1" applyBorder="1" applyAlignment="1">
      <alignment horizontal="right"/>
    </xf>
    <xf numFmtId="9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65" fontId="1" fillId="2" borderId="4" xfId="0" applyNumberFormat="1" applyFont="1" applyFill="1" applyBorder="1" applyAlignment="1">
      <alignment horizontal="right"/>
    </xf>
    <xf numFmtId="9" fontId="1" fillId="2" borderId="4" xfId="0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165" fontId="3" fillId="0" borderId="14" xfId="0" applyNumberFormat="1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3" borderId="15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center"/>
    </xf>
    <xf numFmtId="165" fontId="6" fillId="3" borderId="17" xfId="0" applyNumberFormat="1" applyFont="1" applyFill="1" applyBorder="1" applyAlignment="1">
      <alignment horizontal="center"/>
    </xf>
    <xf numFmtId="0" fontId="6" fillId="3" borderId="18" xfId="0" applyFont="1" applyFill="1" applyBorder="1" applyAlignment="1">
      <alignment horizontal="right"/>
    </xf>
    <xf numFmtId="0" fontId="7" fillId="0" borderId="0" xfId="0" applyFont="1" applyFill="1"/>
    <xf numFmtId="0" fontId="6" fillId="3" borderId="19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/>
    </xf>
    <xf numFmtId="165" fontId="6" fillId="3" borderId="21" xfId="0" applyNumberFormat="1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23" xfId="0" applyFont="1" applyBorder="1" applyAlignment="1">
      <alignment horizontal="left"/>
    </xf>
    <xf numFmtId="0" fontId="9" fillId="0" borderId="24" xfId="0" applyFont="1" applyBorder="1"/>
    <xf numFmtId="0" fontId="9" fillId="0" borderId="25" xfId="0" applyFont="1" applyBorder="1"/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165" fontId="9" fillId="0" borderId="25" xfId="0" applyNumberFormat="1" applyFont="1" applyBorder="1" applyAlignment="1">
      <alignment horizontal="center"/>
    </xf>
    <xf numFmtId="9" fontId="9" fillId="0" borderId="20" xfId="0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165" fontId="9" fillId="0" borderId="0" xfId="0" applyNumberFormat="1" applyFont="1" applyBorder="1" applyAlignment="1">
      <alignment horizontal="left"/>
    </xf>
    <xf numFmtId="165" fontId="9" fillId="0" borderId="0" xfId="0" applyNumberFormat="1" applyFont="1" applyBorder="1" applyAlignment="1">
      <alignment horizontal="center"/>
    </xf>
    <xf numFmtId="9" fontId="9" fillId="0" borderId="28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8" xfId="0" applyFont="1" applyBorder="1" applyAlignment="1">
      <alignment horizontal="left"/>
    </xf>
    <xf numFmtId="165" fontId="9" fillId="0" borderId="11" xfId="0" applyNumberFormat="1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0" xfId="0" applyFont="1" applyBorder="1" applyAlignment="1">
      <alignment horizontal="right"/>
    </xf>
    <xf numFmtId="0" fontId="8" fillId="0" borderId="25" xfId="0" applyFont="1" applyBorder="1" applyAlignment="1">
      <alignment horizontal="left"/>
    </xf>
    <xf numFmtId="0" fontId="9" fillId="0" borderId="23" xfId="0" applyFont="1" applyBorder="1" applyAlignment="1">
      <alignment horizontal="center"/>
    </xf>
    <xf numFmtId="0" fontId="9" fillId="0" borderId="0" xfId="0" applyFont="1" applyBorder="1"/>
    <xf numFmtId="49" fontId="9" fillId="0" borderId="0" xfId="0" applyNumberFormat="1" applyFont="1" applyBorder="1" applyAlignment="1">
      <alignment horizontal="left"/>
    </xf>
    <xf numFmtId="0" fontId="9" fillId="0" borderId="28" xfId="0" applyFont="1" applyBorder="1" applyAlignment="1">
      <alignment horizontal="center"/>
    </xf>
    <xf numFmtId="164" fontId="9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center" wrapText="1"/>
    </xf>
    <xf numFmtId="0" fontId="9" fillId="0" borderId="11" xfId="0" applyFont="1" applyBorder="1"/>
    <xf numFmtId="0" fontId="9" fillId="0" borderId="20" xfId="0" applyFont="1" applyBorder="1" applyAlignment="1">
      <alignment horizontal="center"/>
    </xf>
    <xf numFmtId="0" fontId="5" fillId="2" borderId="31" xfId="0" applyFont="1" applyFill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5" fillId="2" borderId="33" xfId="0" applyFont="1" applyFill="1" applyBorder="1" applyAlignment="1">
      <alignment horizontal="left"/>
    </xf>
    <xf numFmtId="0" fontId="4" fillId="0" borderId="10" xfId="0" applyFont="1" applyBorder="1" applyAlignment="1" applyProtection="1">
      <alignment horizontal="center"/>
      <protection locked="0"/>
    </xf>
    <xf numFmtId="0" fontId="10" fillId="0" borderId="13" xfId="0" applyFont="1" applyBorder="1"/>
    <xf numFmtId="164" fontId="0" fillId="0" borderId="29" xfId="0" applyNumberFormat="1" applyFill="1" applyBorder="1"/>
    <xf numFmtId="165" fontId="1" fillId="2" borderId="9" xfId="0" applyNumberFormat="1" applyFont="1" applyFill="1" applyBorder="1" applyAlignment="1">
      <alignment horizontal="right"/>
    </xf>
    <xf numFmtId="0" fontId="6" fillId="5" borderId="15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left"/>
    </xf>
    <xf numFmtId="0" fontId="6" fillId="5" borderId="17" xfId="0" applyFont="1" applyFill="1" applyBorder="1" applyAlignment="1">
      <alignment horizontal="center"/>
    </xf>
    <xf numFmtId="165" fontId="6" fillId="5" borderId="17" xfId="0" applyNumberFormat="1" applyFont="1" applyFill="1" applyBorder="1" applyAlignment="1">
      <alignment horizontal="center"/>
    </xf>
    <xf numFmtId="0" fontId="6" fillId="5" borderId="18" xfId="0" applyFont="1" applyFill="1" applyBorder="1" applyAlignment="1">
      <alignment horizontal="right"/>
    </xf>
    <xf numFmtId="0" fontId="6" fillId="5" borderId="19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left"/>
    </xf>
    <xf numFmtId="0" fontId="6" fillId="5" borderId="21" xfId="0" applyFont="1" applyFill="1" applyBorder="1" applyAlignment="1">
      <alignment horizontal="center"/>
    </xf>
    <xf numFmtId="165" fontId="6" fillId="5" borderId="21" xfId="0" applyNumberFormat="1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right"/>
    </xf>
    <xf numFmtId="0" fontId="6" fillId="5" borderId="21" xfId="0" applyFont="1" applyFill="1" applyBorder="1" applyAlignment="1">
      <alignment horizontal="center" wrapText="1"/>
    </xf>
    <xf numFmtId="0" fontId="6" fillId="5" borderId="1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9" fontId="6" fillId="5" borderId="2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Border="1" applyAlignment="1">
      <alignment horizontal="right"/>
    </xf>
    <xf numFmtId="0" fontId="12" fillId="4" borderId="13" xfId="0" quotePrefix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166" fontId="2" fillId="6" borderId="4" xfId="0" applyNumberFormat="1" applyFont="1" applyFill="1" applyBorder="1" applyAlignment="1">
      <alignment horizontal="right" vertical="center"/>
    </xf>
    <xf numFmtId="0" fontId="2" fillId="6" borderId="5" xfId="0" applyFont="1" applyFill="1" applyBorder="1" applyAlignment="1">
      <alignment horizontal="left" vertical="center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vertical="center"/>
    </xf>
    <xf numFmtId="0" fontId="12" fillId="5" borderId="4" xfId="0" applyFont="1" applyFill="1" applyBorder="1" applyAlignment="1">
      <alignment horizontal="center" vertical="center"/>
    </xf>
    <xf numFmtId="167" fontId="2" fillId="5" borderId="4" xfId="0" applyNumberFormat="1" applyFont="1" applyFill="1" applyBorder="1" applyAlignment="1">
      <alignment horizontal="right" vertical="center"/>
    </xf>
    <xf numFmtId="0" fontId="12" fillId="5" borderId="5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left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167" fontId="12" fillId="0" borderId="0" xfId="0" applyNumberFormat="1" applyFont="1" applyBorder="1" applyAlignment="1">
      <alignment horizontal="right" vertical="center"/>
    </xf>
    <xf numFmtId="9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quotePrefix="1" applyFont="1" applyBorder="1" applyAlignment="1">
      <alignment vertical="center"/>
    </xf>
    <xf numFmtId="0" fontId="12" fillId="4" borderId="34" xfId="0" applyFont="1" applyFill="1" applyBorder="1" applyAlignment="1" applyProtection="1">
      <alignment horizontal="center" vertical="center"/>
      <protection locked="0"/>
    </xf>
    <xf numFmtId="0" fontId="12" fillId="4" borderId="13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vertical="center"/>
    </xf>
    <xf numFmtId="167" fontId="12" fillId="4" borderId="13" xfId="0" applyNumberFormat="1" applyFont="1" applyFill="1" applyBorder="1" applyAlignment="1">
      <alignment horizontal="right" vertical="center"/>
    </xf>
    <xf numFmtId="10" fontId="12" fillId="4" borderId="13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vertical="center"/>
    </xf>
    <xf numFmtId="167" fontId="12" fillId="0" borderId="12" xfId="0" applyNumberFormat="1" applyFont="1" applyFill="1" applyBorder="1" applyAlignment="1">
      <alignment horizontal="right" vertical="center"/>
    </xf>
    <xf numFmtId="10" fontId="12" fillId="0" borderId="12" xfId="0" applyNumberFormat="1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vertical="center"/>
    </xf>
    <xf numFmtId="167" fontId="12" fillId="0" borderId="13" xfId="0" applyNumberFormat="1" applyFont="1" applyFill="1" applyBorder="1" applyAlignment="1">
      <alignment horizontal="right" vertical="center"/>
    </xf>
    <xf numFmtId="10" fontId="12" fillId="0" borderId="13" xfId="0" applyNumberFormat="1" applyFont="1" applyFill="1" applyBorder="1" applyAlignment="1">
      <alignment horizontal="right" vertical="center"/>
    </xf>
    <xf numFmtId="0" fontId="12" fillId="0" borderId="13" xfId="0" quotePrefix="1" applyFont="1" applyFill="1" applyBorder="1" applyAlignment="1">
      <alignment horizontal="center" vertical="center"/>
    </xf>
    <xf numFmtId="14" fontId="4" fillId="0" borderId="0" xfId="0" applyNumberFormat="1" applyFont="1"/>
    <xf numFmtId="0" fontId="1" fillId="0" borderId="2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24" xfId="0" applyFont="1" applyBorder="1"/>
    <xf numFmtId="0" fontId="4" fillId="0" borderId="25" xfId="0" applyFont="1" applyBorder="1"/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165" fontId="4" fillId="0" borderId="25" xfId="0" applyNumberFormat="1" applyFont="1" applyBorder="1" applyAlignment="1">
      <alignment horizontal="center"/>
    </xf>
    <xf numFmtId="9" fontId="4" fillId="0" borderId="2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165" fontId="4" fillId="0" borderId="0" xfId="0" applyNumberFormat="1" applyFont="1" applyBorder="1" applyAlignment="1">
      <alignment horizontal="left"/>
    </xf>
    <xf numFmtId="165" fontId="4" fillId="0" borderId="0" xfId="0" applyNumberFormat="1" applyFont="1" applyBorder="1" applyAlignment="1">
      <alignment horizontal="center"/>
    </xf>
    <xf numFmtId="9" fontId="4" fillId="0" borderId="28" xfId="0" applyNumberFormat="1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29" xfId="0" applyFont="1" applyBorder="1" applyAlignment="1">
      <alignment horizontal="center"/>
    </xf>
    <xf numFmtId="0" fontId="4" fillId="0" borderId="28" xfId="0" applyFont="1" applyBorder="1" applyAlignment="1">
      <alignment horizontal="left"/>
    </xf>
    <xf numFmtId="165" fontId="4" fillId="0" borderId="11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0" xfId="0" applyFont="1" applyBorder="1"/>
    <xf numFmtId="49" fontId="4" fillId="0" borderId="0" xfId="0" applyNumberFormat="1" applyFont="1" applyBorder="1" applyAlignment="1">
      <alignment horizontal="left"/>
    </xf>
    <xf numFmtId="0" fontId="4" fillId="0" borderId="11" xfId="0" applyFont="1" applyBorder="1"/>
    <xf numFmtId="16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4" fillId="0" borderId="2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28" xfId="0" applyFont="1" applyBorder="1" applyAlignment="1">
      <alignment horizontal="center"/>
    </xf>
    <xf numFmtId="0" fontId="14" fillId="0" borderId="0" xfId="0" applyFont="1" applyFill="1" applyAlignment="1">
      <alignment horizontal="center" wrapText="1"/>
    </xf>
    <xf numFmtId="0" fontId="15" fillId="0" borderId="0" xfId="0" applyFont="1" applyAlignment="1">
      <alignment wrapText="1"/>
    </xf>
    <xf numFmtId="0" fontId="2" fillId="0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/>
    </xf>
    <xf numFmtId="0" fontId="12" fillId="4" borderId="4" xfId="0" applyFont="1" applyFill="1" applyBorder="1" applyAlignment="1">
      <alignment horizontal="center" vertical="center"/>
    </xf>
    <xf numFmtId="167" fontId="12" fillId="4" borderId="4" xfId="0" applyNumberFormat="1" applyFont="1" applyFill="1" applyBorder="1" applyAlignment="1">
      <alignment horizontal="right" vertical="center"/>
    </xf>
    <xf numFmtId="10" fontId="12" fillId="4" borderId="4" xfId="0" applyNumberFormat="1" applyFont="1" applyFill="1" applyBorder="1" applyAlignment="1">
      <alignment horizontal="right" vertical="center"/>
    </xf>
    <xf numFmtId="0" fontId="12" fillId="4" borderId="4" xfId="0" quotePrefix="1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vertical="center"/>
    </xf>
    <xf numFmtId="0" fontId="2" fillId="4" borderId="12" xfId="0" applyFont="1" applyFill="1" applyBorder="1" applyAlignment="1">
      <alignment horizontal="center" vertical="center"/>
    </xf>
    <xf numFmtId="167" fontId="12" fillId="4" borderId="12" xfId="0" applyNumberFormat="1" applyFont="1" applyFill="1" applyBorder="1" applyAlignment="1">
      <alignment horizontal="right" vertical="center"/>
    </xf>
    <xf numFmtId="10" fontId="12" fillId="4" borderId="12" xfId="0" applyNumberFormat="1" applyFont="1" applyFill="1" applyBorder="1" applyAlignment="1">
      <alignment horizontal="right" vertical="center"/>
    </xf>
    <xf numFmtId="0" fontId="12" fillId="5" borderId="15" xfId="0" applyFont="1" applyFill="1" applyBorder="1" applyAlignment="1" applyProtection="1">
      <alignment horizontal="center" vertical="center"/>
      <protection locked="0"/>
    </xf>
    <xf numFmtId="0" fontId="12" fillId="5" borderId="14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vertical="center"/>
    </xf>
    <xf numFmtId="0" fontId="12" fillId="5" borderId="17" xfId="0" applyFont="1" applyFill="1" applyBorder="1" applyAlignment="1">
      <alignment horizontal="center" vertical="center"/>
    </xf>
    <xf numFmtId="167" fontId="2" fillId="5" borderId="17" xfId="0" applyNumberFormat="1" applyFont="1" applyFill="1" applyBorder="1" applyAlignment="1">
      <alignment horizontal="right" vertical="center"/>
    </xf>
    <xf numFmtId="9" fontId="12" fillId="5" borderId="17" xfId="0" applyNumberFormat="1" applyFont="1" applyFill="1" applyBorder="1" applyAlignment="1">
      <alignment horizontal="center" vertical="center"/>
    </xf>
    <xf numFmtId="0" fontId="12" fillId="5" borderId="36" xfId="0" applyFont="1" applyFill="1" applyBorder="1" applyAlignment="1">
      <alignment horizontal="left" vertical="center"/>
    </xf>
    <xf numFmtId="0" fontId="12" fillId="0" borderId="12" xfId="0" quotePrefix="1" applyFont="1" applyFill="1" applyBorder="1" applyAlignment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right"/>
    </xf>
    <xf numFmtId="0" fontId="12" fillId="0" borderId="13" xfId="0" quotePrefix="1" applyFont="1" applyFill="1" applyBorder="1" applyAlignment="1">
      <alignment horizontal="left" vertical="center"/>
    </xf>
    <xf numFmtId="0" fontId="12" fillId="4" borderId="13" xfId="0" quotePrefix="1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/>
    </xf>
    <xf numFmtId="0" fontId="6" fillId="5" borderId="21" xfId="0" applyFont="1" applyFill="1" applyBorder="1" applyAlignment="1">
      <alignment horizontal="center" vertical="justify" wrapText="1"/>
    </xf>
    <xf numFmtId="0" fontId="0" fillId="0" borderId="21" xfId="0" applyBorder="1" applyAlignment="1">
      <alignment horizontal="center" vertical="justify" wrapText="1"/>
    </xf>
    <xf numFmtId="0" fontId="4" fillId="0" borderId="20" xfId="0" applyFont="1" applyBorder="1" applyAlignment="1">
      <alignment horizontal="left" wrapText="1"/>
    </xf>
    <xf numFmtId="0" fontId="16" fillId="0" borderId="0" xfId="0" applyFont="1" applyBorder="1" applyAlignment="1">
      <alignment wrapText="1"/>
    </xf>
    <xf numFmtId="0" fontId="16" fillId="0" borderId="28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4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2" fillId="6" borderId="3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5" xfId="0" applyBorder="1" applyAlignment="1">
      <alignment vertical="center"/>
    </xf>
    <xf numFmtId="0" fontId="2" fillId="0" borderId="0" xfId="0" applyFont="1" applyFill="1" applyAlignment="1">
      <alignment horizontal="center" wrapText="1"/>
    </xf>
  </cellXfs>
  <cellStyles count="1">
    <cellStyle name="Navadno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1"/>
  <sheetViews>
    <sheetView tabSelected="1" view="pageLayout" topLeftCell="A23" zoomScale="50" zoomScaleNormal="100" zoomScaleSheetLayoutView="75" zoomScalePageLayoutView="50" workbookViewId="0">
      <selection activeCell="C12" sqref="C12:M12"/>
    </sheetView>
  </sheetViews>
  <sheetFormatPr defaultRowHeight="12.75"/>
  <cols>
    <col min="1" max="1" width="9.7109375" style="8" customWidth="1"/>
    <col min="2" max="2" width="9.7109375" style="8" hidden="1" customWidth="1"/>
    <col min="3" max="3" width="92.7109375" style="7" customWidth="1"/>
    <col min="4" max="4" width="17.28515625" style="8" customWidth="1"/>
    <col min="5" max="5" width="16.42578125" style="8" customWidth="1"/>
    <col min="6" max="7" width="16.7109375" style="8" customWidth="1"/>
    <col min="8" max="8" width="17" style="8" customWidth="1"/>
    <col min="9" max="9" width="16.85546875" style="8" customWidth="1"/>
    <col min="10" max="10" width="9.140625" style="8" customWidth="1"/>
    <col min="11" max="11" width="19.7109375" style="8" customWidth="1"/>
    <col min="12" max="12" width="45.140625" style="9" customWidth="1"/>
    <col min="13" max="13" width="28.5703125" style="8" customWidth="1"/>
    <col min="14" max="14" width="43.5703125" style="8" customWidth="1"/>
    <col min="15" max="15" width="68.28515625" style="11" customWidth="1"/>
    <col min="16" max="16" width="111.140625" style="11" customWidth="1"/>
    <col min="17" max="17" width="23.5703125" style="7" bestFit="1" customWidth="1"/>
    <col min="18" max="16384" width="9.140625" style="7"/>
  </cols>
  <sheetData>
    <row r="1" spans="1:16" ht="33" customHeight="1">
      <c r="O1" s="10"/>
      <c r="P1" s="150">
        <v>41484</v>
      </c>
    </row>
    <row r="2" spans="1:16" ht="24" customHeight="1">
      <c r="A2" s="221" t="s">
        <v>162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</row>
    <row r="3" spans="1:16" ht="12.75" customHeight="1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2"/>
    </row>
    <row r="4" spans="1:16" ht="20.25" customHeight="1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2"/>
    </row>
    <row r="5" spans="1:16" ht="33.75" customHeight="1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7"/>
    </row>
    <row r="6" spans="1:16" ht="23.25" customHeight="1" thickBot="1"/>
    <row r="7" spans="1:16" s="45" customFormat="1" ht="20.100000000000001" customHeight="1">
      <c r="A7" s="95" t="s">
        <v>1</v>
      </c>
      <c r="B7" s="96"/>
      <c r="C7" s="97" t="s">
        <v>1</v>
      </c>
      <c r="D7" s="98" t="s">
        <v>1</v>
      </c>
      <c r="E7" s="98" t="s">
        <v>1</v>
      </c>
      <c r="F7" s="98" t="s">
        <v>1</v>
      </c>
      <c r="G7" s="98"/>
      <c r="H7" s="98" t="s">
        <v>1</v>
      </c>
      <c r="I7" s="98" t="s">
        <v>1</v>
      </c>
      <c r="J7" s="98"/>
      <c r="K7" s="98" t="s">
        <v>1</v>
      </c>
      <c r="L7" s="99" t="s">
        <v>1</v>
      </c>
      <c r="M7" s="98" t="s">
        <v>1</v>
      </c>
      <c r="N7" s="109" t="s">
        <v>1</v>
      </c>
      <c r="O7" s="100" t="s">
        <v>1</v>
      </c>
      <c r="P7" s="100" t="s">
        <v>1</v>
      </c>
    </row>
    <row r="8" spans="1:16" s="45" customFormat="1" ht="20.100000000000001" customHeight="1">
      <c r="A8" s="101" t="s">
        <v>2</v>
      </c>
      <c r="B8" s="102"/>
      <c r="C8" s="103"/>
      <c r="D8" s="104" t="s">
        <v>69</v>
      </c>
      <c r="E8" s="104" t="s">
        <v>66</v>
      </c>
      <c r="F8" s="104" t="s">
        <v>6</v>
      </c>
      <c r="G8" s="104" t="s">
        <v>44</v>
      </c>
      <c r="H8" s="104" t="s">
        <v>7</v>
      </c>
      <c r="I8" s="104" t="s">
        <v>9</v>
      </c>
      <c r="J8" s="104"/>
      <c r="K8" s="104" t="s">
        <v>10</v>
      </c>
      <c r="L8" s="105" t="s">
        <v>12</v>
      </c>
      <c r="M8" s="104" t="s">
        <v>15</v>
      </c>
      <c r="N8" s="215" t="s">
        <v>116</v>
      </c>
      <c r="O8" s="106"/>
      <c r="P8" s="106"/>
    </row>
    <row r="9" spans="1:16" s="45" customFormat="1" ht="20.100000000000001" customHeight="1">
      <c r="A9" s="101" t="s">
        <v>3</v>
      </c>
      <c r="B9" s="102"/>
      <c r="C9" s="103" t="s">
        <v>0</v>
      </c>
      <c r="D9" s="104" t="s">
        <v>68</v>
      </c>
      <c r="E9" s="104" t="s">
        <v>67</v>
      </c>
      <c r="F9" s="104" t="s">
        <v>70</v>
      </c>
      <c r="G9" s="104" t="s">
        <v>45</v>
      </c>
      <c r="H9" s="104" t="s">
        <v>8</v>
      </c>
      <c r="I9" s="104" t="s">
        <v>71</v>
      </c>
      <c r="J9" s="104"/>
      <c r="K9" s="104" t="s">
        <v>11</v>
      </c>
      <c r="L9" s="105" t="s">
        <v>115</v>
      </c>
      <c r="M9" s="104" t="s">
        <v>16</v>
      </c>
      <c r="N9" s="216"/>
      <c r="O9" s="106" t="s">
        <v>163</v>
      </c>
      <c r="P9" s="106" t="s">
        <v>19</v>
      </c>
    </row>
    <row r="10" spans="1:16" s="45" customFormat="1" ht="20.100000000000001" customHeight="1">
      <c r="A10" s="101"/>
      <c r="B10" s="102"/>
      <c r="C10" s="103"/>
      <c r="D10" s="104" t="s">
        <v>65</v>
      </c>
      <c r="E10" s="104" t="s">
        <v>4</v>
      </c>
      <c r="F10" s="104" t="s">
        <v>5</v>
      </c>
      <c r="G10" s="104" t="s">
        <v>47</v>
      </c>
      <c r="H10" s="104" t="s">
        <v>149</v>
      </c>
      <c r="I10" s="104" t="s">
        <v>5</v>
      </c>
      <c r="J10" s="104"/>
      <c r="K10" s="104" t="s">
        <v>1</v>
      </c>
      <c r="L10" s="105"/>
      <c r="M10" s="104" t="s">
        <v>157</v>
      </c>
      <c r="N10" s="216"/>
      <c r="O10" s="106" t="s">
        <v>1</v>
      </c>
      <c r="P10" s="106" t="s">
        <v>1</v>
      </c>
    </row>
    <row r="11" spans="1:16" s="45" customFormat="1" ht="20.100000000000001" customHeight="1" thickBot="1">
      <c r="A11" s="101" t="s">
        <v>1</v>
      </c>
      <c r="B11" s="102"/>
      <c r="C11" s="103"/>
      <c r="D11" s="104" t="s">
        <v>1</v>
      </c>
      <c r="E11" s="104" t="s">
        <v>1</v>
      </c>
      <c r="F11" s="104" t="s">
        <v>1</v>
      </c>
      <c r="G11" s="104"/>
      <c r="H11" s="104" t="s">
        <v>1</v>
      </c>
      <c r="I11" s="104" t="s">
        <v>1</v>
      </c>
      <c r="J11" s="104"/>
      <c r="K11" s="104" t="s">
        <v>1</v>
      </c>
      <c r="L11" s="105" t="s">
        <v>1</v>
      </c>
      <c r="M11" s="111">
        <v>0.5</v>
      </c>
      <c r="N11" s="108" t="s">
        <v>1</v>
      </c>
      <c r="O11" s="107" t="s">
        <v>1</v>
      </c>
      <c r="P11" s="107" t="s">
        <v>1</v>
      </c>
    </row>
    <row r="12" spans="1:16" s="12" customFormat="1" ht="51" customHeight="1" thickBot="1">
      <c r="A12" s="115" t="s">
        <v>1</v>
      </c>
      <c r="B12" s="116"/>
      <c r="C12" s="223" t="s">
        <v>178</v>
      </c>
      <c r="D12" s="224"/>
      <c r="E12" s="224"/>
      <c r="F12" s="224"/>
      <c r="G12" s="224"/>
      <c r="H12" s="224"/>
      <c r="I12" s="224"/>
      <c r="J12" s="224"/>
      <c r="K12" s="224"/>
      <c r="L12" s="224"/>
      <c r="M12" s="225"/>
      <c r="N12" s="118"/>
      <c r="O12" s="119"/>
      <c r="P12" s="119"/>
    </row>
    <row r="13" spans="1:16" s="12" customFormat="1" ht="51" customHeight="1">
      <c r="A13" s="199"/>
      <c r="B13" s="200"/>
      <c r="C13" s="201" t="s">
        <v>114</v>
      </c>
      <c r="D13" s="202"/>
      <c r="E13" s="202"/>
      <c r="F13" s="202"/>
      <c r="G13" s="202"/>
      <c r="H13" s="202"/>
      <c r="I13" s="202"/>
      <c r="J13" s="202"/>
      <c r="K13" s="202"/>
      <c r="L13" s="203">
        <f>SUM(L14:L30)</f>
        <v>2037923.55</v>
      </c>
      <c r="M13" s="204"/>
      <c r="N13" s="203">
        <f>SUM(N14:N30)</f>
        <v>758082.43159999978</v>
      </c>
      <c r="O13" s="205"/>
      <c r="P13" s="205"/>
    </row>
    <row r="14" spans="1:16" s="12" customFormat="1" ht="51" customHeight="1">
      <c r="A14" s="207" t="s">
        <v>20</v>
      </c>
      <c r="B14" s="145"/>
      <c r="C14" s="146" t="s">
        <v>126</v>
      </c>
      <c r="D14" s="145">
        <v>4</v>
      </c>
      <c r="E14" s="145">
        <v>3</v>
      </c>
      <c r="F14" s="145">
        <v>2</v>
      </c>
      <c r="G14" s="145">
        <v>0</v>
      </c>
      <c r="H14" s="145">
        <v>5</v>
      </c>
      <c r="I14" s="145">
        <v>1</v>
      </c>
      <c r="J14" s="145"/>
      <c r="K14" s="183">
        <f t="shared" ref="K14:K30" si="0">SUM(D14:J14)</f>
        <v>15</v>
      </c>
      <c r="L14" s="147">
        <v>112001.23</v>
      </c>
      <c r="M14" s="148">
        <v>0.5</v>
      </c>
      <c r="N14" s="147">
        <f t="shared" ref="N14:N30" si="1">L14*M14</f>
        <v>56000.614999999998</v>
      </c>
      <c r="O14" s="193" t="s">
        <v>164</v>
      </c>
      <c r="P14" s="209" t="s">
        <v>1</v>
      </c>
    </row>
    <row r="15" spans="1:16" s="12" customFormat="1" ht="51" customHeight="1">
      <c r="A15" s="136" t="s">
        <v>21</v>
      </c>
      <c r="B15" s="136"/>
      <c r="C15" s="137" t="s">
        <v>137</v>
      </c>
      <c r="D15" s="136">
        <v>4</v>
      </c>
      <c r="E15" s="136">
        <v>3</v>
      </c>
      <c r="F15" s="136">
        <v>2</v>
      </c>
      <c r="G15" s="136">
        <v>0</v>
      </c>
      <c r="H15" s="136">
        <v>3</v>
      </c>
      <c r="I15" s="136">
        <v>2</v>
      </c>
      <c r="J15" s="136"/>
      <c r="K15" s="184">
        <f t="shared" si="0"/>
        <v>14</v>
      </c>
      <c r="L15" s="138">
        <v>86870</v>
      </c>
      <c r="M15" s="139">
        <v>0.5</v>
      </c>
      <c r="N15" s="138">
        <f t="shared" si="1"/>
        <v>43435</v>
      </c>
      <c r="O15" s="114" t="s">
        <v>158</v>
      </c>
      <c r="P15" s="210" t="s">
        <v>1</v>
      </c>
    </row>
    <row r="16" spans="1:16" s="12" customFormat="1" ht="51" customHeight="1">
      <c r="A16" s="207" t="s">
        <v>22</v>
      </c>
      <c r="B16" s="145"/>
      <c r="C16" s="146" t="s">
        <v>121</v>
      </c>
      <c r="D16" s="145">
        <v>4</v>
      </c>
      <c r="E16" s="145">
        <v>2</v>
      </c>
      <c r="F16" s="145">
        <v>2</v>
      </c>
      <c r="G16" s="145">
        <v>0</v>
      </c>
      <c r="H16" s="145">
        <v>5</v>
      </c>
      <c r="I16" s="145">
        <v>1</v>
      </c>
      <c r="J16" s="145"/>
      <c r="K16" s="183">
        <f t="shared" si="0"/>
        <v>14</v>
      </c>
      <c r="L16" s="147">
        <v>275500</v>
      </c>
      <c r="M16" s="148">
        <v>0.5</v>
      </c>
      <c r="N16" s="147">
        <f t="shared" si="1"/>
        <v>137750</v>
      </c>
      <c r="O16" s="149" t="s">
        <v>158</v>
      </c>
      <c r="P16" s="211"/>
    </row>
    <row r="17" spans="1:16" s="12" customFormat="1" ht="51" customHeight="1">
      <c r="A17" s="136" t="s">
        <v>23</v>
      </c>
      <c r="B17" s="136"/>
      <c r="C17" s="137" t="s">
        <v>118</v>
      </c>
      <c r="D17" s="136">
        <v>2</v>
      </c>
      <c r="E17" s="136">
        <v>3</v>
      </c>
      <c r="F17" s="136">
        <v>2</v>
      </c>
      <c r="G17" s="136">
        <v>0</v>
      </c>
      <c r="H17" s="136">
        <v>5</v>
      </c>
      <c r="I17" s="136">
        <v>2</v>
      </c>
      <c r="J17" s="136"/>
      <c r="K17" s="184">
        <f t="shared" si="0"/>
        <v>14</v>
      </c>
      <c r="L17" s="138">
        <v>92223.1</v>
      </c>
      <c r="M17" s="139">
        <v>0.33</v>
      </c>
      <c r="N17" s="138">
        <f t="shared" si="1"/>
        <v>30433.623000000003</v>
      </c>
      <c r="O17" s="114" t="s">
        <v>158</v>
      </c>
      <c r="P17" s="210" t="s">
        <v>1</v>
      </c>
    </row>
    <row r="18" spans="1:16" s="12" customFormat="1" ht="51" customHeight="1">
      <c r="A18" s="207" t="s">
        <v>24</v>
      </c>
      <c r="B18" s="145"/>
      <c r="C18" s="146" t="s">
        <v>172</v>
      </c>
      <c r="D18" s="145">
        <v>2</v>
      </c>
      <c r="E18" s="145">
        <v>3</v>
      </c>
      <c r="F18" s="145">
        <v>2</v>
      </c>
      <c r="G18" s="145">
        <v>0</v>
      </c>
      <c r="H18" s="145">
        <v>5</v>
      </c>
      <c r="I18" s="145">
        <v>2</v>
      </c>
      <c r="J18" s="145"/>
      <c r="K18" s="183">
        <f t="shared" si="0"/>
        <v>14</v>
      </c>
      <c r="L18" s="147">
        <v>65000</v>
      </c>
      <c r="M18" s="148">
        <v>0.33</v>
      </c>
      <c r="N18" s="147">
        <f t="shared" si="1"/>
        <v>21450</v>
      </c>
      <c r="O18" s="149" t="s">
        <v>158</v>
      </c>
      <c r="P18" s="211" t="s">
        <v>173</v>
      </c>
    </row>
    <row r="19" spans="1:16" s="12" customFormat="1" ht="51" customHeight="1">
      <c r="A19" s="136" t="s">
        <v>25</v>
      </c>
      <c r="B19" s="136"/>
      <c r="C19" s="137" t="s">
        <v>159</v>
      </c>
      <c r="D19" s="136">
        <v>4</v>
      </c>
      <c r="E19" s="136">
        <v>1</v>
      </c>
      <c r="F19" s="136">
        <v>0</v>
      </c>
      <c r="G19" s="136">
        <v>1</v>
      </c>
      <c r="H19" s="136">
        <v>5</v>
      </c>
      <c r="I19" s="136">
        <v>2</v>
      </c>
      <c r="J19" s="136"/>
      <c r="K19" s="184">
        <f t="shared" si="0"/>
        <v>13</v>
      </c>
      <c r="L19" s="138">
        <v>71157.5</v>
      </c>
      <c r="M19" s="139">
        <v>0.5</v>
      </c>
      <c r="N19" s="138">
        <f t="shared" si="1"/>
        <v>35578.75</v>
      </c>
      <c r="O19" s="114" t="s">
        <v>158</v>
      </c>
      <c r="P19" s="210" t="s">
        <v>1</v>
      </c>
    </row>
    <row r="20" spans="1:16" s="12" customFormat="1" ht="51" customHeight="1">
      <c r="A20" s="207" t="s">
        <v>26</v>
      </c>
      <c r="B20" s="145"/>
      <c r="C20" s="146" t="s">
        <v>120</v>
      </c>
      <c r="D20" s="145">
        <v>2</v>
      </c>
      <c r="E20" s="145">
        <v>3</v>
      </c>
      <c r="F20" s="145">
        <v>2</v>
      </c>
      <c r="G20" s="145">
        <v>0</v>
      </c>
      <c r="H20" s="145">
        <v>5</v>
      </c>
      <c r="I20" s="145">
        <v>1</v>
      </c>
      <c r="J20" s="145"/>
      <c r="K20" s="183">
        <f t="shared" si="0"/>
        <v>13</v>
      </c>
      <c r="L20" s="147">
        <v>182435</v>
      </c>
      <c r="M20" s="148">
        <v>0.33</v>
      </c>
      <c r="N20" s="147">
        <f t="shared" si="1"/>
        <v>60203.55</v>
      </c>
      <c r="O20" s="149" t="s">
        <v>158</v>
      </c>
      <c r="P20" s="211" t="s">
        <v>1</v>
      </c>
    </row>
    <row r="21" spans="1:16" s="12" customFormat="1" ht="51" customHeight="1">
      <c r="A21" s="136" t="s">
        <v>27</v>
      </c>
      <c r="B21" s="136"/>
      <c r="C21" s="137" t="s">
        <v>123</v>
      </c>
      <c r="D21" s="136">
        <v>2</v>
      </c>
      <c r="E21" s="136">
        <v>3</v>
      </c>
      <c r="F21" s="136">
        <v>2</v>
      </c>
      <c r="G21" s="136">
        <v>0</v>
      </c>
      <c r="H21" s="136">
        <v>5</v>
      </c>
      <c r="I21" s="136">
        <v>1</v>
      </c>
      <c r="J21" s="136"/>
      <c r="K21" s="184">
        <f t="shared" si="0"/>
        <v>13</v>
      </c>
      <c r="L21" s="138">
        <v>115709.99</v>
      </c>
      <c r="M21" s="139">
        <v>0.33</v>
      </c>
      <c r="N21" s="138">
        <f t="shared" si="1"/>
        <v>38184.296700000006</v>
      </c>
      <c r="O21" s="114" t="s">
        <v>158</v>
      </c>
      <c r="P21" s="210" t="s">
        <v>1</v>
      </c>
    </row>
    <row r="22" spans="1:16" s="12" customFormat="1" ht="51" customHeight="1">
      <c r="A22" s="207" t="s">
        <v>28</v>
      </c>
      <c r="B22" s="145"/>
      <c r="C22" s="146" t="s">
        <v>141</v>
      </c>
      <c r="D22" s="145">
        <v>2</v>
      </c>
      <c r="E22" s="145">
        <v>3</v>
      </c>
      <c r="F22" s="145">
        <v>2</v>
      </c>
      <c r="G22" s="145">
        <v>0</v>
      </c>
      <c r="H22" s="145">
        <v>5</v>
      </c>
      <c r="I22" s="145">
        <v>1</v>
      </c>
      <c r="J22" s="145"/>
      <c r="K22" s="183">
        <f t="shared" si="0"/>
        <v>13</v>
      </c>
      <c r="L22" s="147">
        <v>107297.82</v>
      </c>
      <c r="M22" s="148">
        <v>0.33</v>
      </c>
      <c r="N22" s="147">
        <f t="shared" si="1"/>
        <v>35408.280600000006</v>
      </c>
      <c r="O22" s="193" t="s">
        <v>158</v>
      </c>
      <c r="P22" s="209" t="s">
        <v>169</v>
      </c>
    </row>
    <row r="23" spans="1:16" s="12" customFormat="1" ht="51" customHeight="1">
      <c r="A23" s="136" t="s">
        <v>29</v>
      </c>
      <c r="B23" s="136"/>
      <c r="C23" s="137" t="s">
        <v>134</v>
      </c>
      <c r="D23" s="136">
        <v>2</v>
      </c>
      <c r="E23" s="136">
        <v>3</v>
      </c>
      <c r="F23" s="136">
        <v>2</v>
      </c>
      <c r="G23" s="136">
        <v>0</v>
      </c>
      <c r="H23" s="136">
        <v>5</v>
      </c>
      <c r="I23" s="136">
        <v>1</v>
      </c>
      <c r="J23" s="136"/>
      <c r="K23" s="184">
        <f t="shared" si="0"/>
        <v>13</v>
      </c>
      <c r="L23" s="138">
        <v>150000</v>
      </c>
      <c r="M23" s="139">
        <v>0.33</v>
      </c>
      <c r="N23" s="138">
        <f t="shared" si="1"/>
        <v>49500</v>
      </c>
      <c r="O23" s="114" t="s">
        <v>158</v>
      </c>
      <c r="P23" s="210" t="s">
        <v>174</v>
      </c>
    </row>
    <row r="24" spans="1:16" s="12" customFormat="1" ht="51" customHeight="1">
      <c r="A24" s="207" t="s">
        <v>30</v>
      </c>
      <c r="B24" s="145"/>
      <c r="C24" s="146" t="s">
        <v>143</v>
      </c>
      <c r="D24" s="145">
        <v>2</v>
      </c>
      <c r="E24" s="145">
        <v>3</v>
      </c>
      <c r="F24" s="145">
        <v>2</v>
      </c>
      <c r="G24" s="145">
        <v>0</v>
      </c>
      <c r="H24" s="145">
        <v>5</v>
      </c>
      <c r="I24" s="145">
        <v>1</v>
      </c>
      <c r="J24" s="145"/>
      <c r="K24" s="183">
        <f t="shared" si="0"/>
        <v>13</v>
      </c>
      <c r="L24" s="147">
        <v>225000</v>
      </c>
      <c r="M24" s="148">
        <v>0.33</v>
      </c>
      <c r="N24" s="147">
        <f t="shared" si="1"/>
        <v>74250</v>
      </c>
      <c r="O24" s="193" t="s">
        <v>158</v>
      </c>
      <c r="P24" s="211" t="s">
        <v>175</v>
      </c>
    </row>
    <row r="25" spans="1:16" s="12" customFormat="1" ht="51" customHeight="1">
      <c r="A25" s="136" t="s">
        <v>89</v>
      </c>
      <c r="B25" s="136"/>
      <c r="C25" s="137" t="s">
        <v>139</v>
      </c>
      <c r="D25" s="136">
        <v>2</v>
      </c>
      <c r="E25" s="136">
        <v>3</v>
      </c>
      <c r="F25" s="136">
        <v>2</v>
      </c>
      <c r="G25" s="136">
        <v>0</v>
      </c>
      <c r="H25" s="136">
        <v>5</v>
      </c>
      <c r="I25" s="136">
        <v>0</v>
      </c>
      <c r="J25" s="136"/>
      <c r="K25" s="184">
        <f t="shared" si="0"/>
        <v>12</v>
      </c>
      <c r="L25" s="138">
        <v>285203.90999999997</v>
      </c>
      <c r="M25" s="139">
        <v>0.33</v>
      </c>
      <c r="N25" s="138">
        <f t="shared" si="1"/>
        <v>94117.290299999993</v>
      </c>
      <c r="O25" s="114" t="s">
        <v>164</v>
      </c>
      <c r="P25" s="210"/>
    </row>
    <row r="26" spans="1:16" s="12" customFormat="1" ht="51" customHeight="1">
      <c r="A26" s="207" t="s">
        <v>90</v>
      </c>
      <c r="B26" s="145"/>
      <c r="C26" s="146" t="s">
        <v>144</v>
      </c>
      <c r="D26" s="145">
        <v>2</v>
      </c>
      <c r="E26" s="145">
        <v>3</v>
      </c>
      <c r="F26" s="145">
        <v>2</v>
      </c>
      <c r="G26" s="145">
        <v>0</v>
      </c>
      <c r="H26" s="145">
        <v>3</v>
      </c>
      <c r="I26" s="145">
        <v>2</v>
      </c>
      <c r="J26" s="145"/>
      <c r="K26" s="183">
        <f t="shared" si="0"/>
        <v>12</v>
      </c>
      <c r="L26" s="147">
        <v>64708.09</v>
      </c>
      <c r="M26" s="148">
        <v>0.33</v>
      </c>
      <c r="N26" s="147">
        <f t="shared" si="1"/>
        <v>21353.669699999999</v>
      </c>
      <c r="O26" s="149" t="s">
        <v>158</v>
      </c>
      <c r="P26" s="211" t="s">
        <v>1</v>
      </c>
    </row>
    <row r="27" spans="1:16" s="12" customFormat="1" ht="51" customHeight="1">
      <c r="A27" s="136" t="s">
        <v>91</v>
      </c>
      <c r="B27" s="136"/>
      <c r="C27" s="137" t="s">
        <v>145</v>
      </c>
      <c r="D27" s="136">
        <v>2</v>
      </c>
      <c r="E27" s="136">
        <v>3</v>
      </c>
      <c r="F27" s="136">
        <v>2</v>
      </c>
      <c r="G27" s="136">
        <v>0</v>
      </c>
      <c r="H27" s="136">
        <v>3</v>
      </c>
      <c r="I27" s="136">
        <v>2</v>
      </c>
      <c r="J27" s="136"/>
      <c r="K27" s="184">
        <f t="shared" si="0"/>
        <v>12</v>
      </c>
      <c r="L27" s="138">
        <v>45811.6</v>
      </c>
      <c r="M27" s="139">
        <v>0.33</v>
      </c>
      <c r="N27" s="138">
        <f t="shared" si="1"/>
        <v>15117.828</v>
      </c>
      <c r="O27" s="114" t="s">
        <v>164</v>
      </c>
      <c r="P27" s="210" t="s">
        <v>1</v>
      </c>
    </row>
    <row r="28" spans="1:16" s="12" customFormat="1" ht="51" customHeight="1">
      <c r="A28" s="207" t="s">
        <v>92</v>
      </c>
      <c r="B28" s="145"/>
      <c r="C28" s="146" t="s">
        <v>119</v>
      </c>
      <c r="D28" s="145">
        <v>2</v>
      </c>
      <c r="E28" s="145">
        <v>3</v>
      </c>
      <c r="F28" s="145">
        <v>2</v>
      </c>
      <c r="G28" s="145">
        <v>0</v>
      </c>
      <c r="H28" s="145">
        <v>3</v>
      </c>
      <c r="I28" s="145">
        <v>2</v>
      </c>
      <c r="J28" s="145"/>
      <c r="K28" s="183">
        <f t="shared" si="0"/>
        <v>12</v>
      </c>
      <c r="L28" s="147">
        <v>35954</v>
      </c>
      <c r="M28" s="148">
        <v>0.33</v>
      </c>
      <c r="N28" s="147">
        <f t="shared" si="1"/>
        <v>11864.82</v>
      </c>
      <c r="O28" s="193" t="s">
        <v>158</v>
      </c>
      <c r="P28" s="211" t="s">
        <v>1</v>
      </c>
    </row>
    <row r="29" spans="1:16" s="12" customFormat="1" ht="51" customHeight="1">
      <c r="A29" s="136" t="s">
        <v>93</v>
      </c>
      <c r="B29" s="136"/>
      <c r="C29" s="137" t="s">
        <v>140</v>
      </c>
      <c r="D29" s="136">
        <v>2</v>
      </c>
      <c r="E29" s="136">
        <v>3</v>
      </c>
      <c r="F29" s="136">
        <v>2</v>
      </c>
      <c r="G29" s="136">
        <v>0</v>
      </c>
      <c r="H29" s="136">
        <v>3</v>
      </c>
      <c r="I29" s="136">
        <v>2</v>
      </c>
      <c r="J29" s="136"/>
      <c r="K29" s="184">
        <f t="shared" si="0"/>
        <v>12</v>
      </c>
      <c r="L29" s="138">
        <v>33398.51</v>
      </c>
      <c r="M29" s="139">
        <v>0.33</v>
      </c>
      <c r="N29" s="138">
        <f t="shared" si="1"/>
        <v>11021.508300000001</v>
      </c>
      <c r="O29" s="114" t="s">
        <v>158</v>
      </c>
      <c r="P29" s="210"/>
    </row>
    <row r="30" spans="1:16" s="12" customFormat="1" ht="51" customHeight="1" thickBot="1">
      <c r="A30" s="140" t="s">
        <v>94</v>
      </c>
      <c r="B30" s="141"/>
      <c r="C30" s="142" t="s">
        <v>138</v>
      </c>
      <c r="D30" s="141">
        <v>2</v>
      </c>
      <c r="E30" s="141">
        <v>1</v>
      </c>
      <c r="F30" s="141">
        <v>2</v>
      </c>
      <c r="G30" s="141">
        <v>0</v>
      </c>
      <c r="H30" s="141">
        <v>5</v>
      </c>
      <c r="I30" s="141">
        <v>2</v>
      </c>
      <c r="J30" s="141"/>
      <c r="K30" s="185">
        <f t="shared" si="0"/>
        <v>12</v>
      </c>
      <c r="L30" s="143">
        <v>89652.800000000003</v>
      </c>
      <c r="M30" s="144">
        <v>0.25</v>
      </c>
      <c r="N30" s="143">
        <f t="shared" si="1"/>
        <v>22413.200000000001</v>
      </c>
      <c r="O30" s="206" t="s">
        <v>158</v>
      </c>
      <c r="P30" s="212" t="s">
        <v>161</v>
      </c>
    </row>
    <row r="31" spans="1:16" s="12" customFormat="1" ht="51" customHeight="1" thickBot="1">
      <c r="A31" s="120"/>
      <c r="B31" s="121"/>
      <c r="C31" s="122" t="s">
        <v>110</v>
      </c>
      <c r="D31" s="123"/>
      <c r="E31" s="123"/>
      <c r="F31" s="123"/>
      <c r="G31" s="123"/>
      <c r="H31" s="123"/>
      <c r="I31" s="123"/>
      <c r="J31" s="123"/>
      <c r="K31" s="123"/>
      <c r="L31" s="124">
        <f>SUM(L32:L36)</f>
        <v>795791.62</v>
      </c>
      <c r="M31" s="124"/>
      <c r="N31" s="124">
        <f>SUM(N32:N36)</f>
        <v>241181.4626</v>
      </c>
      <c r="O31" s="125"/>
      <c r="P31" s="125"/>
    </row>
    <row r="32" spans="1:16" s="12" customFormat="1" ht="51" customHeight="1">
      <c r="A32" s="145" t="s">
        <v>95</v>
      </c>
      <c r="B32" s="136"/>
      <c r="C32" s="146" t="s">
        <v>122</v>
      </c>
      <c r="D32" s="145">
        <v>2</v>
      </c>
      <c r="E32" s="145">
        <v>3</v>
      </c>
      <c r="F32" s="145">
        <v>2</v>
      </c>
      <c r="G32" s="145">
        <v>0</v>
      </c>
      <c r="H32" s="145">
        <v>3</v>
      </c>
      <c r="I32" s="145">
        <v>1</v>
      </c>
      <c r="J32" s="145"/>
      <c r="K32" s="183">
        <f t="shared" ref="K32:K36" si="2">SUM(D32:J32)</f>
        <v>11</v>
      </c>
      <c r="L32" s="147">
        <v>122919.47</v>
      </c>
      <c r="M32" s="148">
        <v>0.33</v>
      </c>
      <c r="N32" s="147">
        <f t="shared" ref="N32:N36" si="3">L32*M32</f>
        <v>40563.4251</v>
      </c>
      <c r="O32" s="193" t="s">
        <v>158</v>
      </c>
      <c r="P32" s="211" t="s">
        <v>1</v>
      </c>
    </row>
    <row r="33" spans="1:16" s="12" customFormat="1" ht="51" customHeight="1">
      <c r="A33" s="135" t="s">
        <v>96</v>
      </c>
      <c r="B33" s="145"/>
      <c r="C33" s="137" t="s">
        <v>135</v>
      </c>
      <c r="D33" s="136">
        <v>2</v>
      </c>
      <c r="E33" s="136">
        <v>3</v>
      </c>
      <c r="F33" s="136">
        <v>2</v>
      </c>
      <c r="G33" s="136">
        <v>0</v>
      </c>
      <c r="H33" s="136">
        <v>3</v>
      </c>
      <c r="I33" s="136">
        <v>1</v>
      </c>
      <c r="J33" s="136"/>
      <c r="K33" s="184">
        <f t="shared" si="2"/>
        <v>11</v>
      </c>
      <c r="L33" s="138">
        <v>175000</v>
      </c>
      <c r="M33" s="139">
        <v>0.33</v>
      </c>
      <c r="N33" s="138">
        <f t="shared" si="3"/>
        <v>57750</v>
      </c>
      <c r="O33" s="114" t="s">
        <v>158</v>
      </c>
      <c r="P33" s="213" t="s">
        <v>176</v>
      </c>
    </row>
    <row r="34" spans="1:16" s="12" customFormat="1" ht="51" customHeight="1">
      <c r="A34" s="145" t="s">
        <v>97</v>
      </c>
      <c r="B34" s="136"/>
      <c r="C34" s="146" t="s">
        <v>146</v>
      </c>
      <c r="D34" s="145">
        <v>2</v>
      </c>
      <c r="E34" s="145">
        <v>3</v>
      </c>
      <c r="F34" s="145">
        <v>2</v>
      </c>
      <c r="G34" s="145">
        <v>0</v>
      </c>
      <c r="H34" s="145">
        <v>3</v>
      </c>
      <c r="I34" s="145">
        <v>1</v>
      </c>
      <c r="J34" s="145"/>
      <c r="K34" s="183">
        <f t="shared" si="2"/>
        <v>11</v>
      </c>
      <c r="L34" s="147">
        <v>230000</v>
      </c>
      <c r="M34" s="148">
        <v>0.33</v>
      </c>
      <c r="N34" s="147">
        <f t="shared" si="3"/>
        <v>75900</v>
      </c>
      <c r="O34" s="193" t="s">
        <v>164</v>
      </c>
      <c r="P34" s="211" t="s">
        <v>177</v>
      </c>
    </row>
    <row r="35" spans="1:16" s="12" customFormat="1" ht="51" customHeight="1">
      <c r="A35" s="135" t="s">
        <v>98</v>
      </c>
      <c r="B35" s="141"/>
      <c r="C35" s="195" t="s">
        <v>124</v>
      </c>
      <c r="D35" s="126">
        <v>2</v>
      </c>
      <c r="E35" s="126">
        <v>1</v>
      </c>
      <c r="F35" s="126">
        <v>1</v>
      </c>
      <c r="G35" s="126">
        <v>0</v>
      </c>
      <c r="H35" s="126">
        <v>5</v>
      </c>
      <c r="I35" s="126">
        <v>1</v>
      </c>
      <c r="J35" s="126"/>
      <c r="K35" s="196">
        <f t="shared" si="2"/>
        <v>10</v>
      </c>
      <c r="L35" s="197">
        <v>167459.1</v>
      </c>
      <c r="M35" s="198">
        <v>0.25</v>
      </c>
      <c r="N35" s="197">
        <f t="shared" si="3"/>
        <v>41864.775000000001</v>
      </c>
      <c r="O35" s="114" t="s">
        <v>158</v>
      </c>
      <c r="P35" s="213"/>
    </row>
    <row r="36" spans="1:16" s="12" customFormat="1" ht="51" customHeight="1" thickBot="1">
      <c r="A36" s="145" t="s">
        <v>127</v>
      </c>
      <c r="B36" s="136"/>
      <c r="C36" s="146" t="s">
        <v>136</v>
      </c>
      <c r="D36" s="145">
        <v>2</v>
      </c>
      <c r="E36" s="145">
        <v>0</v>
      </c>
      <c r="F36" s="145">
        <v>2</v>
      </c>
      <c r="G36" s="145">
        <v>0</v>
      </c>
      <c r="H36" s="145">
        <v>5</v>
      </c>
      <c r="I36" s="145">
        <v>1</v>
      </c>
      <c r="J36" s="145"/>
      <c r="K36" s="183">
        <f t="shared" si="2"/>
        <v>10</v>
      </c>
      <c r="L36" s="147">
        <v>100413.05</v>
      </c>
      <c r="M36" s="148">
        <v>0.25</v>
      </c>
      <c r="N36" s="147">
        <f t="shared" si="3"/>
        <v>25103.262500000001</v>
      </c>
      <c r="O36" s="193" t="s">
        <v>164</v>
      </c>
      <c r="P36" s="211" t="s">
        <v>168</v>
      </c>
    </row>
    <row r="37" spans="1:16" s="12" customFormat="1" ht="51" customHeight="1" thickBot="1">
      <c r="A37" s="120"/>
      <c r="B37" s="121"/>
      <c r="C37" s="122" t="s">
        <v>166</v>
      </c>
      <c r="D37" s="123"/>
      <c r="E37" s="123"/>
      <c r="F37" s="123"/>
      <c r="G37" s="123"/>
      <c r="H37" s="123"/>
      <c r="I37" s="123"/>
      <c r="J37" s="123"/>
      <c r="K37" s="123"/>
      <c r="L37" s="124">
        <f>SUM(L13+L31)</f>
        <v>2833715.17</v>
      </c>
      <c r="M37" s="124"/>
      <c r="N37" s="124">
        <f>SUM(N13+N31)</f>
        <v>999263.89419999975</v>
      </c>
      <c r="O37" s="125"/>
      <c r="P37" s="125"/>
    </row>
    <row r="38" spans="1:16" s="12" customFormat="1" ht="51" customHeight="1" thickBot="1">
      <c r="A38" s="115" t="s">
        <v>1</v>
      </c>
      <c r="B38" s="116"/>
      <c r="C38" s="223" t="s">
        <v>167</v>
      </c>
      <c r="D38" s="224"/>
      <c r="E38" s="224"/>
      <c r="F38" s="224"/>
      <c r="G38" s="224"/>
      <c r="H38" s="224"/>
      <c r="I38" s="224"/>
      <c r="J38" s="224"/>
      <c r="K38" s="224"/>
      <c r="L38" s="225"/>
      <c r="M38" s="117"/>
      <c r="N38" s="118"/>
      <c r="O38" s="119"/>
      <c r="P38" s="119"/>
    </row>
    <row r="39" spans="1:16" s="12" customFormat="1" ht="51" customHeight="1" thickBot="1">
      <c r="A39" s="120"/>
      <c r="B39" s="121"/>
      <c r="C39" s="122"/>
      <c r="D39" s="123"/>
      <c r="E39" s="123"/>
      <c r="F39" s="123"/>
      <c r="G39" s="123"/>
      <c r="H39" s="123"/>
      <c r="I39" s="123"/>
      <c r="J39" s="123"/>
      <c r="K39" s="123"/>
      <c r="L39" s="124">
        <f>SUM(L40:L44)</f>
        <v>577210.51</v>
      </c>
      <c r="M39" s="124"/>
      <c r="N39" s="124">
        <f>SUM(N40:N44)</f>
        <v>166838.12590000001</v>
      </c>
      <c r="O39" s="125"/>
      <c r="P39" s="125"/>
    </row>
    <row r="40" spans="1:16" s="12" customFormat="1" ht="51" customHeight="1">
      <c r="A40" s="140" t="s">
        <v>128</v>
      </c>
      <c r="B40" s="141"/>
      <c r="C40" s="142" t="s">
        <v>148</v>
      </c>
      <c r="D40" s="141">
        <v>2</v>
      </c>
      <c r="E40" s="141">
        <v>3</v>
      </c>
      <c r="F40" s="141">
        <v>0</v>
      </c>
      <c r="G40" s="141">
        <v>0</v>
      </c>
      <c r="H40" s="141">
        <v>2</v>
      </c>
      <c r="I40" s="141">
        <v>2</v>
      </c>
      <c r="J40" s="141"/>
      <c r="K40" s="185">
        <f>SUM(D40:J40)</f>
        <v>9</v>
      </c>
      <c r="L40" s="143">
        <v>88337.08</v>
      </c>
      <c r="M40" s="144">
        <v>0.33</v>
      </c>
      <c r="N40" s="143">
        <f>L40*M40</f>
        <v>29151.236400000002</v>
      </c>
      <c r="O40" s="149" t="s">
        <v>158</v>
      </c>
      <c r="P40" s="149" t="s">
        <v>1</v>
      </c>
    </row>
    <row r="41" spans="1:16" s="12" customFormat="1" ht="51" customHeight="1">
      <c r="A41" s="140" t="s">
        <v>129</v>
      </c>
      <c r="B41" s="136"/>
      <c r="C41" s="137" t="s">
        <v>147</v>
      </c>
      <c r="D41" s="136">
        <v>2</v>
      </c>
      <c r="E41" s="136">
        <v>3</v>
      </c>
      <c r="F41" s="136">
        <v>0</v>
      </c>
      <c r="G41" s="136">
        <v>0</v>
      </c>
      <c r="H41" s="136">
        <v>2</v>
      </c>
      <c r="I41" s="136">
        <v>2</v>
      </c>
      <c r="J41" s="136"/>
      <c r="K41" s="184">
        <f>SUM(D41:J41)</f>
        <v>9</v>
      </c>
      <c r="L41" s="138">
        <v>54879.96</v>
      </c>
      <c r="M41" s="139">
        <v>0.33</v>
      </c>
      <c r="N41" s="138">
        <f>L41*M41</f>
        <v>18110.3868</v>
      </c>
      <c r="O41" s="136" t="s">
        <v>164</v>
      </c>
      <c r="P41" s="114" t="s">
        <v>1</v>
      </c>
    </row>
    <row r="42" spans="1:16" s="12" customFormat="1" ht="51" customHeight="1">
      <c r="A42" s="140" t="s">
        <v>130</v>
      </c>
      <c r="B42" s="141"/>
      <c r="C42" s="142" t="s">
        <v>117</v>
      </c>
      <c r="D42" s="141">
        <v>0</v>
      </c>
      <c r="E42" s="141">
        <v>1</v>
      </c>
      <c r="F42" s="141">
        <v>2</v>
      </c>
      <c r="G42" s="141">
        <v>0</v>
      </c>
      <c r="H42" s="141">
        <v>5</v>
      </c>
      <c r="I42" s="141">
        <v>1</v>
      </c>
      <c r="J42" s="141"/>
      <c r="K42" s="185">
        <f>SUM(D42:J42)</f>
        <v>9</v>
      </c>
      <c r="L42" s="143">
        <v>114400</v>
      </c>
      <c r="M42" s="144">
        <v>0.25</v>
      </c>
      <c r="N42" s="143">
        <f>L42*M42</f>
        <v>28600</v>
      </c>
      <c r="O42" s="149" t="s">
        <v>158</v>
      </c>
      <c r="P42" s="149"/>
    </row>
    <row r="43" spans="1:16" s="12" customFormat="1" ht="51" customHeight="1">
      <c r="A43" s="140" t="s">
        <v>131</v>
      </c>
      <c r="B43" s="136"/>
      <c r="C43" s="137" t="s">
        <v>160</v>
      </c>
      <c r="D43" s="136">
        <v>2</v>
      </c>
      <c r="E43" s="136">
        <v>1</v>
      </c>
      <c r="F43" s="136">
        <v>0</v>
      </c>
      <c r="G43" s="136">
        <v>0</v>
      </c>
      <c r="H43" s="136">
        <v>3</v>
      </c>
      <c r="I43" s="136">
        <v>1</v>
      </c>
      <c r="J43" s="136"/>
      <c r="K43" s="184">
        <f>SUM(D43:J43)</f>
        <v>7</v>
      </c>
      <c r="L43" s="138">
        <v>181116.78</v>
      </c>
      <c r="M43" s="139">
        <v>0.25</v>
      </c>
      <c r="N43" s="138">
        <f>L43*M43</f>
        <v>45279.195</v>
      </c>
      <c r="O43" s="136" t="s">
        <v>164</v>
      </c>
      <c r="P43" s="114" t="s">
        <v>1</v>
      </c>
    </row>
    <row r="44" spans="1:16" s="12" customFormat="1" ht="51" customHeight="1">
      <c r="A44" s="140" t="s">
        <v>132</v>
      </c>
      <c r="B44" s="141"/>
      <c r="C44" s="142" t="s">
        <v>142</v>
      </c>
      <c r="D44" s="141">
        <v>0</v>
      </c>
      <c r="E44" s="141">
        <v>3</v>
      </c>
      <c r="F44" s="141">
        <v>0</v>
      </c>
      <c r="G44" s="141">
        <v>0</v>
      </c>
      <c r="H44" s="141">
        <v>2</v>
      </c>
      <c r="I44" s="141">
        <v>1</v>
      </c>
      <c r="J44" s="141"/>
      <c r="K44" s="185">
        <f>SUM(D44:J44)</f>
        <v>6</v>
      </c>
      <c r="L44" s="143">
        <v>138476.69</v>
      </c>
      <c r="M44" s="144">
        <v>0.33</v>
      </c>
      <c r="N44" s="143">
        <f>L44*M44</f>
        <v>45697.307700000005</v>
      </c>
      <c r="O44" s="149" t="s">
        <v>164</v>
      </c>
      <c r="P44" s="149" t="s">
        <v>1</v>
      </c>
    </row>
    <row r="45" spans="1:16" s="12" customFormat="1" ht="51" customHeight="1" thickBot="1">
      <c r="A45" s="128"/>
      <c r="B45" s="129"/>
      <c r="C45" s="130"/>
      <c r="D45" s="129"/>
      <c r="E45" s="129"/>
      <c r="F45" s="129"/>
      <c r="G45" s="129"/>
      <c r="H45" s="129"/>
      <c r="I45" s="129"/>
      <c r="J45" s="129"/>
      <c r="K45" s="129"/>
      <c r="L45" s="131"/>
      <c r="M45" s="132"/>
      <c r="N45" s="131"/>
      <c r="O45" s="133"/>
      <c r="P45" s="133"/>
    </row>
    <row r="46" spans="1:16" s="12" customFormat="1" ht="51" customHeight="1" thickBot="1">
      <c r="A46" s="115"/>
      <c r="B46" s="116"/>
      <c r="C46" s="194" t="s">
        <v>165</v>
      </c>
      <c r="D46" s="117"/>
      <c r="E46" s="117"/>
      <c r="F46" s="117"/>
      <c r="G46" s="117"/>
      <c r="H46" s="117"/>
      <c r="I46" s="117"/>
      <c r="J46" s="117"/>
      <c r="K46" s="117"/>
      <c r="L46" s="118">
        <f>SUM(L47)</f>
        <v>97713</v>
      </c>
      <c r="M46" s="117"/>
      <c r="N46" s="118">
        <f>SUM(N47)</f>
        <v>24428.25</v>
      </c>
      <c r="O46" s="127"/>
      <c r="P46" s="119"/>
    </row>
    <row r="47" spans="1:16" s="12" customFormat="1" ht="51" customHeight="1" thickBot="1">
      <c r="A47" s="191" t="s">
        <v>133</v>
      </c>
      <c r="B47" s="187"/>
      <c r="C47" s="186" t="s">
        <v>125</v>
      </c>
      <c r="D47" s="187">
        <v>0</v>
      </c>
      <c r="E47" s="187">
        <v>0</v>
      </c>
      <c r="F47" s="187">
        <v>2</v>
      </c>
      <c r="G47" s="187">
        <v>0</v>
      </c>
      <c r="H47" s="187">
        <v>2</v>
      </c>
      <c r="I47" s="187">
        <v>2</v>
      </c>
      <c r="J47" s="187"/>
      <c r="K47" s="192">
        <f>SUM(D47:J47)</f>
        <v>6</v>
      </c>
      <c r="L47" s="188">
        <v>97713</v>
      </c>
      <c r="M47" s="189">
        <v>0.25</v>
      </c>
      <c r="N47" s="188">
        <f>L47*M47</f>
        <v>24428.25</v>
      </c>
      <c r="O47" s="190"/>
      <c r="P47" s="214" t="s">
        <v>171</v>
      </c>
    </row>
    <row r="48" spans="1:16">
      <c r="A48" s="25"/>
      <c r="B48" s="25"/>
      <c r="C48" s="26"/>
      <c r="D48" s="25"/>
      <c r="E48" s="25"/>
      <c r="F48" s="25"/>
      <c r="G48" s="25"/>
      <c r="H48" s="25"/>
      <c r="I48" s="25"/>
      <c r="J48" s="25"/>
      <c r="K48" s="25"/>
      <c r="L48" s="27"/>
      <c r="M48" s="25"/>
      <c r="N48" s="25"/>
      <c r="O48" s="113"/>
      <c r="P48" s="113"/>
    </row>
    <row r="49" spans="1:16">
      <c r="A49" s="25"/>
      <c r="B49" s="25"/>
      <c r="C49" s="26"/>
      <c r="D49" s="25"/>
      <c r="E49" s="25"/>
      <c r="F49" s="25"/>
      <c r="G49" s="25"/>
      <c r="H49" s="25"/>
      <c r="I49" s="25"/>
      <c r="J49" s="25"/>
      <c r="K49" s="25"/>
      <c r="L49" s="27"/>
      <c r="M49" s="25"/>
      <c r="N49" s="25"/>
      <c r="O49" s="113"/>
      <c r="P49" s="113"/>
    </row>
    <row r="50" spans="1:16" s="12" customFormat="1" ht="45.2" customHeight="1">
      <c r="A50" s="134"/>
      <c r="B50" s="129"/>
      <c r="D50" s="129"/>
      <c r="E50" s="129"/>
      <c r="F50" s="129"/>
      <c r="G50" s="129"/>
      <c r="H50" s="129"/>
      <c r="I50" s="129"/>
      <c r="J50" s="129"/>
      <c r="K50" s="129"/>
      <c r="L50" s="131"/>
      <c r="M50" s="132"/>
      <c r="N50" s="131"/>
      <c r="O50" s="133"/>
      <c r="P50" s="133"/>
    </row>
    <row r="51" spans="1:16">
      <c r="A51" s="25"/>
      <c r="B51" s="25"/>
      <c r="C51" s="26"/>
      <c r="D51" s="25"/>
      <c r="E51" s="25"/>
      <c r="F51" s="25"/>
      <c r="G51" s="25"/>
      <c r="H51" s="25"/>
      <c r="I51" s="25"/>
      <c r="J51" s="25"/>
      <c r="K51" s="25"/>
      <c r="L51" s="27"/>
      <c r="M51" s="25"/>
      <c r="N51" s="25"/>
      <c r="O51" s="113"/>
      <c r="P51" s="113"/>
    </row>
    <row r="52" spans="1:16" s="54" customFormat="1" ht="15">
      <c r="A52" s="53" t="s">
        <v>56</v>
      </c>
      <c r="C52" s="55"/>
      <c r="D52" s="55"/>
      <c r="E52" s="55"/>
      <c r="F52" s="55"/>
      <c r="G52" s="55"/>
      <c r="H52" s="55"/>
      <c r="I52" s="55"/>
      <c r="J52" s="55"/>
      <c r="K52" s="56"/>
      <c r="L52" s="55"/>
      <c r="M52" s="55"/>
      <c r="N52" s="57"/>
    </row>
    <row r="53" spans="1:16">
      <c r="B53" s="7"/>
      <c r="C53" s="8"/>
      <c r="K53" s="9"/>
      <c r="L53" s="8"/>
      <c r="N53" s="11"/>
      <c r="O53" s="7"/>
      <c r="P53" s="7"/>
    </row>
    <row r="54" spans="1:16" s="54" customFormat="1" ht="18">
      <c r="A54" s="151" t="s">
        <v>59</v>
      </c>
      <c r="B54" s="152"/>
      <c r="C54" s="153"/>
      <c r="D54" s="154"/>
      <c r="E54" s="155"/>
      <c r="F54" s="155"/>
      <c r="G54" s="155"/>
      <c r="H54" s="155"/>
      <c r="I54" s="156" t="s">
        <v>153</v>
      </c>
      <c r="J54" s="152"/>
      <c r="K54" s="151" t="s">
        <v>60</v>
      </c>
      <c r="L54" s="155"/>
      <c r="M54" s="155"/>
      <c r="N54" s="157"/>
      <c r="O54" s="156" t="s">
        <v>154</v>
      </c>
      <c r="P54" s="160"/>
    </row>
    <row r="55" spans="1:16" s="54" customFormat="1" ht="18">
      <c r="A55" s="158" t="s">
        <v>49</v>
      </c>
      <c r="B55" s="152"/>
      <c r="C55" s="159"/>
      <c r="D55" s="160"/>
      <c r="E55" s="160"/>
      <c r="F55" s="160"/>
      <c r="G55" s="160"/>
      <c r="H55" s="160"/>
      <c r="I55" s="161" t="s">
        <v>50</v>
      </c>
      <c r="J55" s="152"/>
      <c r="K55" s="162" t="s">
        <v>53</v>
      </c>
      <c r="L55" s="160"/>
      <c r="M55" s="160"/>
      <c r="N55" s="163"/>
      <c r="O55" s="161" t="s">
        <v>37</v>
      </c>
      <c r="P55" s="160"/>
    </row>
    <row r="56" spans="1:16" s="54" customFormat="1" ht="18">
      <c r="A56" s="158" t="s">
        <v>51</v>
      </c>
      <c r="B56" s="152"/>
      <c r="C56" s="159"/>
      <c r="D56" s="152"/>
      <c r="E56" s="160"/>
      <c r="F56" s="160"/>
      <c r="G56" s="160"/>
      <c r="H56" s="160"/>
      <c r="I56" s="161" t="s">
        <v>37</v>
      </c>
      <c r="J56" s="152"/>
      <c r="K56" s="162" t="s">
        <v>72</v>
      </c>
      <c r="L56" s="160"/>
      <c r="M56" s="160"/>
      <c r="N56" s="164"/>
      <c r="O56" s="161" t="s">
        <v>36</v>
      </c>
      <c r="P56" s="160"/>
    </row>
    <row r="57" spans="1:16" s="54" customFormat="1" ht="18">
      <c r="A57" s="165" t="s">
        <v>52</v>
      </c>
      <c r="B57" s="152"/>
      <c r="C57" s="166"/>
      <c r="D57" s="18"/>
      <c r="E57" s="18"/>
      <c r="F57" s="18"/>
      <c r="G57" s="18"/>
      <c r="H57" s="18"/>
      <c r="I57" s="167" t="s">
        <v>36</v>
      </c>
      <c r="J57" s="152"/>
      <c r="K57" s="168" t="s">
        <v>77</v>
      </c>
      <c r="L57" s="18"/>
      <c r="M57" s="18"/>
      <c r="N57" s="169"/>
      <c r="O57" s="167" t="s">
        <v>35</v>
      </c>
      <c r="P57" s="160"/>
    </row>
    <row r="58" spans="1:16" s="54" customFormat="1" ht="18">
      <c r="A58" s="152"/>
      <c r="B58" s="24"/>
      <c r="C58" s="152"/>
      <c r="D58" s="160"/>
      <c r="E58" s="155"/>
      <c r="F58" s="152"/>
      <c r="G58" s="152"/>
      <c r="H58" s="160"/>
      <c r="I58" s="152"/>
      <c r="J58" s="152"/>
      <c r="K58" s="170"/>
      <c r="L58" s="18"/>
      <c r="M58" s="18"/>
      <c r="N58" s="208"/>
      <c r="O58" s="24"/>
      <c r="P58" s="172"/>
    </row>
    <row r="59" spans="1:16" s="54" customFormat="1" ht="18">
      <c r="A59" s="151" t="s">
        <v>64</v>
      </c>
      <c r="B59" s="155" t="s">
        <v>38</v>
      </c>
      <c r="C59" s="154"/>
      <c r="D59" s="154"/>
      <c r="E59" s="155"/>
      <c r="F59" s="155"/>
      <c r="G59" s="155"/>
      <c r="H59" s="155"/>
      <c r="I59" s="156" t="s">
        <v>152</v>
      </c>
      <c r="J59" s="161"/>
      <c r="K59" s="151" t="s">
        <v>155</v>
      </c>
      <c r="L59" s="171"/>
      <c r="M59" s="155"/>
      <c r="N59" s="155"/>
      <c r="O59" s="156" t="s">
        <v>48</v>
      </c>
      <c r="P59" s="160"/>
    </row>
    <row r="60" spans="1:16" s="54" customFormat="1" ht="18">
      <c r="A60" s="162" t="s">
        <v>75</v>
      </c>
      <c r="B60" s="160"/>
      <c r="C60" s="172"/>
      <c r="D60" s="173"/>
      <c r="E60" s="160"/>
      <c r="F60" s="160"/>
      <c r="G60" s="160"/>
      <c r="H60" s="160"/>
      <c r="I60" s="161" t="s">
        <v>36</v>
      </c>
      <c r="J60" s="161"/>
      <c r="K60" s="217" t="s">
        <v>156</v>
      </c>
      <c r="L60" s="218"/>
      <c r="M60" s="218"/>
      <c r="N60" s="218"/>
      <c r="O60" s="161"/>
      <c r="P60" s="160"/>
    </row>
    <row r="61" spans="1:16" s="54" customFormat="1" ht="18">
      <c r="A61" s="168" t="s">
        <v>74</v>
      </c>
      <c r="B61" s="18"/>
      <c r="C61" s="174"/>
      <c r="D61" s="166"/>
      <c r="E61" s="18"/>
      <c r="F61" s="18"/>
      <c r="G61" s="18"/>
      <c r="H61" s="18"/>
      <c r="I61" s="167" t="s">
        <v>35</v>
      </c>
      <c r="J61" s="152"/>
      <c r="K61" s="219"/>
      <c r="L61" s="220"/>
      <c r="M61" s="220"/>
      <c r="N61" s="220"/>
      <c r="O61" s="167"/>
      <c r="P61" s="160"/>
    </row>
    <row r="62" spans="1:16" s="54" customFormat="1" ht="18">
      <c r="A62" s="159"/>
      <c r="B62" s="160"/>
      <c r="C62" s="172"/>
      <c r="D62" s="175"/>
      <c r="E62" s="160"/>
      <c r="F62" s="160"/>
      <c r="G62" s="160"/>
      <c r="H62" s="160"/>
      <c r="I62" s="160"/>
      <c r="J62" s="152"/>
      <c r="K62" s="160"/>
      <c r="L62" s="175"/>
      <c r="M62" s="176"/>
      <c r="N62" s="164"/>
      <c r="O62" s="160"/>
      <c r="P62" s="160"/>
    </row>
    <row r="63" spans="1:16" s="54" customFormat="1" ht="18">
      <c r="A63" s="151" t="s">
        <v>62</v>
      </c>
      <c r="B63" s="155"/>
      <c r="C63" s="154"/>
      <c r="D63" s="154"/>
      <c r="E63" s="155"/>
      <c r="F63" s="155"/>
      <c r="G63" s="155"/>
      <c r="H63" s="155"/>
      <c r="I63" s="156" t="s">
        <v>150</v>
      </c>
      <c r="J63" s="152"/>
      <c r="K63" s="151" t="s">
        <v>63</v>
      </c>
      <c r="L63" s="155"/>
      <c r="M63" s="155"/>
      <c r="N63" s="157"/>
      <c r="O63" s="156"/>
      <c r="P63" s="160"/>
    </row>
    <row r="64" spans="1:16" s="54" customFormat="1" ht="17.25" customHeight="1">
      <c r="A64" s="162" t="s">
        <v>57</v>
      </c>
      <c r="B64" s="172"/>
      <c r="C64" s="160"/>
      <c r="D64" s="160"/>
      <c r="E64" s="160"/>
      <c r="F64" s="160"/>
      <c r="G64" s="160"/>
      <c r="H64" s="160"/>
      <c r="I64" s="161" t="s">
        <v>151</v>
      </c>
      <c r="J64" s="160"/>
      <c r="K64" s="177" t="s">
        <v>31</v>
      </c>
      <c r="L64" s="173" t="s">
        <v>111</v>
      </c>
      <c r="M64" s="160"/>
      <c r="N64" s="164"/>
      <c r="O64" s="161" t="s">
        <v>36</v>
      </c>
      <c r="P64" s="160"/>
    </row>
    <row r="65" spans="1:16" s="54" customFormat="1" ht="18">
      <c r="A65" s="162" t="s">
        <v>58</v>
      </c>
      <c r="B65" s="160"/>
      <c r="C65" s="159"/>
      <c r="D65" s="160"/>
      <c r="E65" s="159"/>
      <c r="F65" s="160"/>
      <c r="G65" s="159"/>
      <c r="H65" s="160"/>
      <c r="I65" s="161" t="s">
        <v>54</v>
      </c>
      <c r="J65" s="160"/>
      <c r="K65" s="177" t="s">
        <v>32</v>
      </c>
      <c r="L65" s="159" t="s">
        <v>112</v>
      </c>
      <c r="M65" s="160"/>
      <c r="N65" s="164"/>
      <c r="O65" s="161" t="s">
        <v>35</v>
      </c>
      <c r="P65" s="160"/>
    </row>
    <row r="66" spans="1:16" s="54" customFormat="1" ht="18">
      <c r="A66" s="162" t="s">
        <v>73</v>
      </c>
      <c r="B66" s="160"/>
      <c r="C66" s="159"/>
      <c r="D66" s="160"/>
      <c r="E66" s="178"/>
      <c r="F66" s="160"/>
      <c r="G66" s="159"/>
      <c r="H66" s="160"/>
      <c r="I66" s="161" t="s">
        <v>55</v>
      </c>
      <c r="J66" s="160"/>
      <c r="K66" s="177" t="s">
        <v>33</v>
      </c>
      <c r="L66" s="175" t="s">
        <v>113</v>
      </c>
      <c r="M66" s="176"/>
      <c r="N66" s="164"/>
      <c r="O66" s="161" t="s">
        <v>39</v>
      </c>
      <c r="P66" s="160"/>
    </row>
    <row r="67" spans="1:16" s="54" customFormat="1" ht="18">
      <c r="A67" s="168"/>
      <c r="B67" s="18"/>
      <c r="C67" s="166"/>
      <c r="D67" s="18"/>
      <c r="E67" s="179"/>
      <c r="F67" s="18"/>
      <c r="G67" s="166"/>
      <c r="H67" s="18"/>
      <c r="I67" s="167"/>
      <c r="J67" s="152"/>
      <c r="K67" s="180"/>
      <c r="L67" s="18"/>
      <c r="M67" s="18"/>
      <c r="N67" s="169"/>
      <c r="O67" s="167"/>
      <c r="P67" s="160"/>
    </row>
    <row r="68" spans="1:16" ht="15">
      <c r="A68" s="65"/>
      <c r="B68" s="26"/>
      <c r="C68" s="25"/>
      <c r="D68" s="26"/>
      <c r="E68" s="110"/>
      <c r="F68" s="25"/>
      <c r="G68" s="25"/>
      <c r="H68" s="25"/>
      <c r="I68" s="25"/>
      <c r="K68" s="9"/>
      <c r="L68" s="8"/>
      <c r="N68" s="11"/>
      <c r="O68" s="7"/>
      <c r="P68" s="7"/>
    </row>
    <row r="71" spans="1:16">
      <c r="P71" s="11" t="s">
        <v>170</v>
      </c>
    </row>
  </sheetData>
  <sortState ref="C14:P30">
    <sortCondition descending="1" ref="K14:K30"/>
    <sortCondition descending="1" ref="D14:D30"/>
    <sortCondition descending="1" ref="E14:E30"/>
    <sortCondition ref="I14:I30"/>
  </sortState>
  <mergeCells count="5">
    <mergeCell ref="N8:N10"/>
    <mergeCell ref="K60:N61"/>
    <mergeCell ref="A2:P2"/>
    <mergeCell ref="C38:L38"/>
    <mergeCell ref="C12:M12"/>
  </mergeCells>
  <phoneticPr fontId="0" type="noConversion"/>
  <printOptions horizontalCentered="1" verticalCentered="1"/>
  <pageMargins left="0.27559055118110237" right="0.27559055118110237" top="0.39370078740157483" bottom="0.39370078740157483" header="0" footer="0"/>
  <pageSetup paperSize="9" scale="22" orientation="landscape" r:id="rId1"/>
  <headerFooter alignWithMargins="0">
    <oddFooter>&amp;LDne: &amp;D -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8"/>
  <sheetViews>
    <sheetView showGridLines="0" view="pageBreakPreview" zoomScale="50" zoomScaleNormal="50" zoomScaleSheetLayoutView="50" workbookViewId="0">
      <selection activeCell="M18" sqref="M18"/>
    </sheetView>
  </sheetViews>
  <sheetFormatPr defaultRowHeight="12.75"/>
  <cols>
    <col min="1" max="1" width="9.140625" style="7"/>
    <col min="2" max="2" width="9.7109375" style="8" customWidth="1"/>
    <col min="3" max="3" width="9.7109375" style="8" hidden="1" customWidth="1"/>
    <col min="4" max="4" width="34.140625" style="7" customWidth="1"/>
    <col min="5" max="5" width="17.28515625" style="8" bestFit="1" customWidth="1"/>
    <col min="6" max="6" width="13" style="8" bestFit="1" customWidth="1"/>
    <col min="7" max="8" width="15" style="8" customWidth="1"/>
    <col min="9" max="9" width="17" style="8" customWidth="1"/>
    <col min="10" max="10" width="28.140625" style="8" customWidth="1"/>
    <col min="11" max="11" width="9.140625" style="8"/>
    <col min="12" max="12" width="19.7109375" style="8" customWidth="1"/>
    <col min="13" max="13" width="33" style="9" customWidth="1"/>
    <col min="14" max="14" width="8.42578125" style="8" customWidth="1"/>
    <col min="15" max="15" width="32.42578125" style="8" customWidth="1"/>
    <col min="16" max="16" width="27" style="11" bestFit="1" customWidth="1"/>
    <col min="17" max="16384" width="9.140625" style="7"/>
  </cols>
  <sheetData>
    <row r="1" spans="2:16" ht="14.25" customHeight="1">
      <c r="P1" s="10">
        <v>38874</v>
      </c>
    </row>
    <row r="2" spans="2:16" ht="24" customHeight="1">
      <c r="B2" s="226" t="s">
        <v>109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</row>
    <row r="3" spans="2:16" ht="12.75" customHeight="1"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</row>
    <row r="4" spans="2:16" ht="21.75" customHeight="1"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</row>
    <row r="5" spans="2:16" ht="35.25" customHeight="1" thickBot="1"/>
    <row r="6" spans="2:16" s="45" customFormat="1" ht="20.100000000000001" customHeight="1">
      <c r="B6" s="39" t="s">
        <v>1</v>
      </c>
      <c r="C6" s="40"/>
      <c r="D6" s="41" t="s">
        <v>1</v>
      </c>
      <c r="E6" s="42" t="s">
        <v>1</v>
      </c>
      <c r="F6" s="42" t="s">
        <v>1</v>
      </c>
      <c r="G6" s="42" t="s">
        <v>1</v>
      </c>
      <c r="H6" s="42"/>
      <c r="I6" s="42" t="s">
        <v>1</v>
      </c>
      <c r="J6" s="42" t="s">
        <v>1</v>
      </c>
      <c r="K6" s="42"/>
      <c r="L6" s="42" t="s">
        <v>1</v>
      </c>
      <c r="M6" s="43" t="s">
        <v>1</v>
      </c>
      <c r="N6" s="42" t="s">
        <v>1</v>
      </c>
      <c r="O6" s="42" t="s">
        <v>1</v>
      </c>
      <c r="P6" s="44" t="s">
        <v>1</v>
      </c>
    </row>
    <row r="7" spans="2:16" s="45" customFormat="1" ht="20.100000000000001" customHeight="1">
      <c r="B7" s="46" t="s">
        <v>2</v>
      </c>
      <c r="C7" s="47"/>
      <c r="D7" s="48" t="s">
        <v>0</v>
      </c>
      <c r="E7" s="49" t="s">
        <v>69</v>
      </c>
      <c r="F7" s="49" t="s">
        <v>66</v>
      </c>
      <c r="G7" s="49" t="s">
        <v>6</v>
      </c>
      <c r="H7" s="49" t="s">
        <v>44</v>
      </c>
      <c r="I7" s="49" t="s">
        <v>7</v>
      </c>
      <c r="J7" s="49" t="s">
        <v>9</v>
      </c>
      <c r="K7" s="49"/>
      <c r="L7" s="49" t="s">
        <v>10</v>
      </c>
      <c r="M7" s="50" t="s">
        <v>12</v>
      </c>
      <c r="N7" s="49" t="s">
        <v>15</v>
      </c>
      <c r="O7" s="49" t="s">
        <v>17</v>
      </c>
      <c r="P7" s="51" t="s">
        <v>19</v>
      </c>
    </row>
    <row r="8" spans="2:16" s="45" customFormat="1" ht="20.100000000000001" customHeight="1">
      <c r="B8" s="46" t="s">
        <v>3</v>
      </c>
      <c r="C8" s="47"/>
      <c r="D8" s="48"/>
      <c r="E8" s="49" t="s">
        <v>68</v>
      </c>
      <c r="F8" s="49" t="s">
        <v>67</v>
      </c>
      <c r="G8" s="49" t="s">
        <v>70</v>
      </c>
      <c r="H8" s="49" t="s">
        <v>45</v>
      </c>
      <c r="I8" s="49" t="s">
        <v>8</v>
      </c>
      <c r="J8" s="49" t="s">
        <v>71</v>
      </c>
      <c r="K8" s="49"/>
      <c r="L8" s="49" t="s">
        <v>11</v>
      </c>
      <c r="M8" s="50" t="s">
        <v>13</v>
      </c>
      <c r="N8" s="49" t="s">
        <v>16</v>
      </c>
      <c r="O8" s="49" t="s">
        <v>18</v>
      </c>
      <c r="P8" s="52" t="s">
        <v>1</v>
      </c>
    </row>
    <row r="9" spans="2:16" s="45" customFormat="1" ht="20.100000000000001" customHeight="1">
      <c r="B9" s="46"/>
      <c r="C9" s="47"/>
      <c r="D9" s="48"/>
      <c r="E9" s="49" t="s">
        <v>65</v>
      </c>
      <c r="F9" s="49" t="s">
        <v>4</v>
      </c>
      <c r="G9" s="49" t="s">
        <v>5</v>
      </c>
      <c r="H9" s="49" t="s">
        <v>47</v>
      </c>
      <c r="I9" s="49" t="s">
        <v>4</v>
      </c>
      <c r="J9" s="49" t="s">
        <v>5</v>
      </c>
      <c r="K9" s="49"/>
      <c r="L9" s="49" t="s">
        <v>1</v>
      </c>
      <c r="M9" s="50" t="s">
        <v>14</v>
      </c>
      <c r="N9" s="49" t="s">
        <v>1</v>
      </c>
      <c r="O9" s="49" t="s">
        <v>1</v>
      </c>
      <c r="P9" s="52" t="s">
        <v>1</v>
      </c>
    </row>
    <row r="10" spans="2:16" s="45" customFormat="1" ht="20.100000000000001" customHeight="1" thickBot="1">
      <c r="B10" s="46" t="s">
        <v>1</v>
      </c>
      <c r="C10" s="47"/>
      <c r="D10" s="48"/>
      <c r="E10" s="49" t="s">
        <v>1</v>
      </c>
      <c r="F10" s="49" t="s">
        <v>1</v>
      </c>
      <c r="G10" s="49" t="s">
        <v>1</v>
      </c>
      <c r="H10" s="49"/>
      <c r="I10" s="49" t="s">
        <v>1</v>
      </c>
      <c r="J10" s="49" t="s">
        <v>1</v>
      </c>
      <c r="K10" s="49"/>
      <c r="L10" s="49" t="s">
        <v>1</v>
      </c>
      <c r="M10" s="50" t="s">
        <v>1</v>
      </c>
      <c r="N10" s="49" t="s">
        <v>1</v>
      </c>
      <c r="O10" s="49" t="s">
        <v>1</v>
      </c>
      <c r="P10" s="52" t="s">
        <v>1</v>
      </c>
    </row>
    <row r="11" spans="2:16" s="12" customFormat="1" ht="20.100000000000001" customHeight="1" thickBot="1">
      <c r="B11" s="1" t="s">
        <v>40</v>
      </c>
      <c r="C11" s="2"/>
      <c r="D11" s="3" t="s">
        <v>41</v>
      </c>
      <c r="E11" s="4"/>
      <c r="F11" s="4"/>
      <c r="G11" s="4"/>
      <c r="H11" s="4"/>
      <c r="I11" s="4"/>
      <c r="J11" s="4"/>
      <c r="K11" s="4"/>
      <c r="L11" s="4"/>
      <c r="M11" s="5"/>
      <c r="N11" s="4"/>
      <c r="O11" s="4"/>
      <c r="P11" s="6"/>
    </row>
    <row r="12" spans="2:16" s="12" customFormat="1" ht="20.100000000000001" customHeight="1">
      <c r="B12" s="13"/>
      <c r="C12" s="14"/>
      <c r="D12" s="15" t="s">
        <v>42</v>
      </c>
      <c r="E12" s="16"/>
      <c r="F12" s="16"/>
      <c r="G12" s="16"/>
      <c r="H12" s="16"/>
      <c r="I12" s="16"/>
      <c r="J12" s="16"/>
      <c r="K12" s="16"/>
      <c r="L12" s="16"/>
      <c r="M12" s="94">
        <f>SUM(M13:M33)</f>
        <v>836866000</v>
      </c>
      <c r="N12" s="16"/>
      <c r="O12" s="94">
        <f>SUM(O13:O33)</f>
        <v>247618500</v>
      </c>
      <c r="P12" s="88"/>
    </row>
    <row r="13" spans="2:16" s="24" customFormat="1" ht="20.100000000000001" customHeight="1">
      <c r="B13" s="91" t="s">
        <v>20</v>
      </c>
      <c r="C13" s="17"/>
      <c r="D13" s="92" t="s">
        <v>86</v>
      </c>
      <c r="E13" s="23">
        <v>4</v>
      </c>
      <c r="F13" s="23">
        <v>3</v>
      </c>
      <c r="G13" s="23">
        <v>2</v>
      </c>
      <c r="H13" s="23">
        <v>0</v>
      </c>
      <c r="I13" s="23">
        <v>3</v>
      </c>
      <c r="J13" s="23">
        <v>0</v>
      </c>
      <c r="K13" s="23"/>
      <c r="L13" s="20">
        <f t="shared" ref="L13:L33" si="0">SUM(E13:K13)</f>
        <v>12</v>
      </c>
      <c r="M13" s="93">
        <v>39000000</v>
      </c>
      <c r="N13" s="22">
        <v>0.5</v>
      </c>
      <c r="O13" s="21">
        <f t="shared" ref="O13:O33" si="1">M13*N13</f>
        <v>19500000</v>
      </c>
      <c r="P13" s="89"/>
    </row>
    <row r="14" spans="2:16" s="24" customFormat="1" ht="20.100000000000001" customHeight="1">
      <c r="B14" s="91" t="s">
        <v>21</v>
      </c>
      <c r="C14" s="17"/>
      <c r="D14" s="92" t="s">
        <v>84</v>
      </c>
      <c r="E14" s="19">
        <v>2</v>
      </c>
      <c r="F14" s="19">
        <v>3</v>
      </c>
      <c r="G14" s="19">
        <v>1</v>
      </c>
      <c r="H14" s="19">
        <v>2</v>
      </c>
      <c r="I14" s="19">
        <v>3</v>
      </c>
      <c r="J14" s="19">
        <v>1</v>
      </c>
      <c r="K14" s="19"/>
      <c r="L14" s="20">
        <f t="shared" si="0"/>
        <v>12</v>
      </c>
      <c r="M14" s="93">
        <v>10800000</v>
      </c>
      <c r="N14" s="22">
        <v>0.25</v>
      </c>
      <c r="O14" s="21">
        <f t="shared" si="1"/>
        <v>2700000</v>
      </c>
      <c r="P14" s="89"/>
    </row>
    <row r="15" spans="2:16" s="24" customFormat="1" ht="20.100000000000001" customHeight="1">
      <c r="B15" s="91" t="s">
        <v>22</v>
      </c>
      <c r="C15" s="18"/>
      <c r="D15" s="92" t="s">
        <v>100</v>
      </c>
      <c r="E15" s="19">
        <v>2</v>
      </c>
      <c r="F15" s="19">
        <v>3</v>
      </c>
      <c r="G15" s="19">
        <v>2</v>
      </c>
      <c r="H15" s="19">
        <v>0</v>
      </c>
      <c r="I15" s="19">
        <v>2</v>
      </c>
      <c r="J15" s="19">
        <v>2</v>
      </c>
      <c r="K15" s="19"/>
      <c r="L15" s="20">
        <f t="shared" si="0"/>
        <v>11</v>
      </c>
      <c r="M15" s="93">
        <v>4800000</v>
      </c>
      <c r="N15" s="22">
        <v>0.25</v>
      </c>
      <c r="O15" s="21">
        <f t="shared" si="1"/>
        <v>1200000</v>
      </c>
      <c r="P15" s="89"/>
    </row>
    <row r="16" spans="2:16" s="24" customFormat="1" ht="20.100000000000001" customHeight="1">
      <c r="B16" s="91" t="s">
        <v>23</v>
      </c>
      <c r="C16" s="18"/>
      <c r="D16" s="92" t="s">
        <v>82</v>
      </c>
      <c r="E16" s="19">
        <v>3</v>
      </c>
      <c r="F16" s="19">
        <v>3</v>
      </c>
      <c r="G16" s="19">
        <v>0</v>
      </c>
      <c r="H16" s="19">
        <v>3</v>
      </c>
      <c r="I16" s="19">
        <v>1</v>
      </c>
      <c r="J16" s="19">
        <v>1</v>
      </c>
      <c r="K16" s="19"/>
      <c r="L16" s="20">
        <f t="shared" si="0"/>
        <v>11</v>
      </c>
      <c r="M16" s="93">
        <v>18900000</v>
      </c>
      <c r="N16" s="22">
        <v>0.33</v>
      </c>
      <c r="O16" s="21">
        <f t="shared" si="1"/>
        <v>6237000</v>
      </c>
      <c r="P16" s="89"/>
    </row>
    <row r="17" spans="2:16" s="24" customFormat="1" ht="20.100000000000001" customHeight="1">
      <c r="B17" s="91" t="s">
        <v>24</v>
      </c>
      <c r="C17" s="18"/>
      <c r="D17" s="92" t="s">
        <v>81</v>
      </c>
      <c r="E17" s="19">
        <v>3</v>
      </c>
      <c r="F17" s="19">
        <v>3</v>
      </c>
      <c r="G17" s="19">
        <v>0</v>
      </c>
      <c r="H17" s="19">
        <v>3</v>
      </c>
      <c r="I17" s="19">
        <v>2</v>
      </c>
      <c r="J17" s="19">
        <v>0</v>
      </c>
      <c r="K17" s="19"/>
      <c r="L17" s="20">
        <f t="shared" si="0"/>
        <v>11</v>
      </c>
      <c r="M17" s="93">
        <v>33000000</v>
      </c>
      <c r="N17" s="22">
        <v>0.33</v>
      </c>
      <c r="O17" s="21">
        <f t="shared" si="1"/>
        <v>10890000</v>
      </c>
      <c r="P17" s="89"/>
    </row>
    <row r="18" spans="2:16" s="24" customFormat="1" ht="19.5" customHeight="1">
      <c r="B18" s="91" t="s">
        <v>25</v>
      </c>
      <c r="C18" s="18"/>
      <c r="D18" s="92" t="s">
        <v>107</v>
      </c>
      <c r="E18" s="19">
        <v>2</v>
      </c>
      <c r="F18" s="19">
        <v>3</v>
      </c>
      <c r="G18" s="19">
        <v>1</v>
      </c>
      <c r="H18" s="19">
        <v>0</v>
      </c>
      <c r="I18" s="19">
        <v>2</v>
      </c>
      <c r="J18" s="19">
        <v>2</v>
      </c>
      <c r="K18" s="19"/>
      <c r="L18" s="20">
        <f t="shared" si="0"/>
        <v>10</v>
      </c>
      <c r="M18" s="93">
        <v>9970000</v>
      </c>
      <c r="N18" s="22">
        <v>0.25</v>
      </c>
      <c r="O18" s="21">
        <f t="shared" si="1"/>
        <v>2492500</v>
      </c>
      <c r="P18" s="89"/>
    </row>
    <row r="19" spans="2:16" s="24" customFormat="1" ht="20.100000000000001" customHeight="1">
      <c r="B19" s="91" t="s">
        <v>26</v>
      </c>
      <c r="C19" s="18"/>
      <c r="D19" s="92" t="s">
        <v>88</v>
      </c>
      <c r="E19" s="19">
        <v>2</v>
      </c>
      <c r="F19" s="19">
        <v>3</v>
      </c>
      <c r="G19" s="19">
        <v>2</v>
      </c>
      <c r="H19" s="19">
        <v>0</v>
      </c>
      <c r="I19" s="19">
        <v>3</v>
      </c>
      <c r="J19" s="19">
        <v>0</v>
      </c>
      <c r="K19" s="19"/>
      <c r="L19" s="20">
        <f t="shared" si="0"/>
        <v>10</v>
      </c>
      <c r="M19" s="93">
        <v>42300000</v>
      </c>
      <c r="N19" s="22">
        <v>0.25</v>
      </c>
      <c r="O19" s="21">
        <f t="shared" si="1"/>
        <v>10575000</v>
      </c>
      <c r="P19" s="89"/>
    </row>
    <row r="20" spans="2:16" s="24" customFormat="1" ht="20.100000000000001" customHeight="1">
      <c r="B20" s="91" t="s">
        <v>27</v>
      </c>
      <c r="C20" s="18"/>
      <c r="D20" s="92" t="s">
        <v>85</v>
      </c>
      <c r="E20" s="19">
        <v>2</v>
      </c>
      <c r="F20" s="19">
        <v>3</v>
      </c>
      <c r="G20" s="19">
        <v>2</v>
      </c>
      <c r="H20" s="19">
        <v>0</v>
      </c>
      <c r="I20" s="19">
        <v>3</v>
      </c>
      <c r="J20" s="19">
        <v>0</v>
      </c>
      <c r="K20" s="19"/>
      <c r="L20" s="20">
        <f t="shared" si="0"/>
        <v>10</v>
      </c>
      <c r="M20" s="93">
        <v>27500000</v>
      </c>
      <c r="N20" s="22">
        <v>0.25</v>
      </c>
      <c r="O20" s="21">
        <f t="shared" si="1"/>
        <v>6875000</v>
      </c>
      <c r="P20" s="89"/>
    </row>
    <row r="21" spans="2:16" s="24" customFormat="1" ht="20.100000000000001" customHeight="1">
      <c r="B21" s="91" t="s">
        <v>28</v>
      </c>
      <c r="C21" s="18"/>
      <c r="D21" s="92" t="s">
        <v>80</v>
      </c>
      <c r="E21" s="19">
        <v>2</v>
      </c>
      <c r="F21" s="19">
        <v>3</v>
      </c>
      <c r="G21" s="19">
        <v>2</v>
      </c>
      <c r="H21" s="19">
        <v>0</v>
      </c>
      <c r="I21" s="19">
        <v>2</v>
      </c>
      <c r="J21" s="19">
        <v>1</v>
      </c>
      <c r="K21" s="19"/>
      <c r="L21" s="20">
        <f t="shared" si="0"/>
        <v>10</v>
      </c>
      <c r="M21" s="93">
        <v>15000000</v>
      </c>
      <c r="N21" s="22">
        <v>0.25</v>
      </c>
      <c r="O21" s="21">
        <f t="shared" si="1"/>
        <v>3750000</v>
      </c>
      <c r="P21" s="89"/>
    </row>
    <row r="22" spans="2:16" s="24" customFormat="1" ht="20.100000000000001" customHeight="1">
      <c r="B22" s="91" t="s">
        <v>29</v>
      </c>
      <c r="C22" s="18"/>
      <c r="D22" s="92" t="s">
        <v>108</v>
      </c>
      <c r="E22" s="19">
        <v>2</v>
      </c>
      <c r="F22" s="19">
        <v>3</v>
      </c>
      <c r="G22" s="19">
        <v>2</v>
      </c>
      <c r="H22" s="19">
        <v>0</v>
      </c>
      <c r="I22" s="19">
        <v>2</v>
      </c>
      <c r="J22" s="19">
        <v>0</v>
      </c>
      <c r="K22" s="19"/>
      <c r="L22" s="20">
        <f t="shared" si="0"/>
        <v>9</v>
      </c>
      <c r="M22" s="93">
        <v>50000000</v>
      </c>
      <c r="N22" s="22">
        <v>0.25</v>
      </c>
      <c r="O22" s="21">
        <f t="shared" si="1"/>
        <v>12500000</v>
      </c>
      <c r="P22" s="89"/>
    </row>
    <row r="23" spans="2:16" s="24" customFormat="1" ht="20.100000000000001" customHeight="1">
      <c r="B23" s="91" t="s">
        <v>30</v>
      </c>
      <c r="C23" s="18"/>
      <c r="D23" s="92" t="s">
        <v>103</v>
      </c>
      <c r="E23" s="19">
        <v>4</v>
      </c>
      <c r="F23" s="19">
        <v>1</v>
      </c>
      <c r="G23" s="19">
        <v>1</v>
      </c>
      <c r="H23" s="19">
        <v>0</v>
      </c>
      <c r="I23" s="19">
        <v>3</v>
      </c>
      <c r="J23" s="19">
        <v>0</v>
      </c>
      <c r="K23" s="19"/>
      <c r="L23" s="20">
        <f t="shared" si="0"/>
        <v>9</v>
      </c>
      <c r="M23" s="93">
        <v>98000000</v>
      </c>
      <c r="N23" s="22">
        <v>0.5</v>
      </c>
      <c r="O23" s="21">
        <f t="shared" si="1"/>
        <v>49000000</v>
      </c>
      <c r="P23" s="89"/>
    </row>
    <row r="24" spans="2:16" s="24" customFormat="1" ht="20.100000000000001" customHeight="1">
      <c r="B24" s="91" t="s">
        <v>89</v>
      </c>
      <c r="C24" s="18"/>
      <c r="D24" s="92" t="s">
        <v>79</v>
      </c>
      <c r="E24" s="19">
        <v>2</v>
      </c>
      <c r="F24" s="19">
        <v>3</v>
      </c>
      <c r="G24" s="19">
        <v>1</v>
      </c>
      <c r="H24" s="19">
        <v>0</v>
      </c>
      <c r="I24" s="19">
        <v>2</v>
      </c>
      <c r="J24" s="19">
        <v>1</v>
      </c>
      <c r="K24" s="19"/>
      <c r="L24" s="20">
        <f t="shared" si="0"/>
        <v>9</v>
      </c>
      <c r="M24" s="93">
        <v>16000000</v>
      </c>
      <c r="N24" s="22">
        <v>0.25</v>
      </c>
      <c r="O24" s="21">
        <f t="shared" si="1"/>
        <v>4000000</v>
      </c>
      <c r="P24" s="89"/>
    </row>
    <row r="25" spans="2:16" s="24" customFormat="1" ht="20.100000000000001" customHeight="1">
      <c r="B25" s="91" t="s">
        <v>90</v>
      </c>
      <c r="C25" s="18"/>
      <c r="D25" s="92" t="s">
        <v>78</v>
      </c>
      <c r="E25" s="19">
        <v>2</v>
      </c>
      <c r="F25" s="19">
        <v>3</v>
      </c>
      <c r="G25" s="19">
        <v>1</v>
      </c>
      <c r="H25" s="19">
        <v>0</v>
      </c>
      <c r="I25" s="19">
        <v>3</v>
      </c>
      <c r="J25" s="19">
        <v>0</v>
      </c>
      <c r="K25" s="19"/>
      <c r="L25" s="20">
        <f t="shared" si="0"/>
        <v>9</v>
      </c>
      <c r="M25" s="93">
        <v>26596000</v>
      </c>
      <c r="N25" s="22">
        <v>0.25</v>
      </c>
      <c r="O25" s="21">
        <f t="shared" si="1"/>
        <v>6649000</v>
      </c>
      <c r="P25" s="89"/>
    </row>
    <row r="26" spans="2:16" s="24" customFormat="1" ht="20.100000000000001" customHeight="1">
      <c r="B26" s="91" t="s">
        <v>91</v>
      </c>
      <c r="C26" s="18"/>
      <c r="D26" s="92" t="s">
        <v>106</v>
      </c>
      <c r="E26" s="19">
        <v>2</v>
      </c>
      <c r="F26" s="19">
        <v>3</v>
      </c>
      <c r="G26" s="19">
        <v>0</v>
      </c>
      <c r="H26" s="19">
        <v>0</v>
      </c>
      <c r="I26" s="19">
        <v>3</v>
      </c>
      <c r="J26" s="19">
        <v>0</v>
      </c>
      <c r="K26" s="19"/>
      <c r="L26" s="20">
        <f t="shared" si="0"/>
        <v>8</v>
      </c>
      <c r="M26" s="93">
        <v>31500000</v>
      </c>
      <c r="N26" s="22">
        <v>0.25</v>
      </c>
      <c r="O26" s="21">
        <f t="shared" si="1"/>
        <v>7875000</v>
      </c>
      <c r="P26" s="89"/>
    </row>
    <row r="27" spans="2:16" s="24" customFormat="1" ht="20.100000000000001" customHeight="1">
      <c r="B27" s="91" t="s">
        <v>92</v>
      </c>
      <c r="C27" s="18"/>
      <c r="D27" s="92" t="s">
        <v>105</v>
      </c>
      <c r="E27" s="19">
        <v>2</v>
      </c>
      <c r="F27" s="19">
        <v>3</v>
      </c>
      <c r="G27" s="19">
        <v>0</v>
      </c>
      <c r="H27" s="19">
        <v>0</v>
      </c>
      <c r="I27" s="19">
        <v>2</v>
      </c>
      <c r="J27" s="19">
        <v>1</v>
      </c>
      <c r="K27" s="19"/>
      <c r="L27" s="20">
        <f t="shared" si="0"/>
        <v>8</v>
      </c>
      <c r="M27" s="93">
        <v>14000000</v>
      </c>
      <c r="N27" s="22">
        <v>0.25</v>
      </c>
      <c r="O27" s="21">
        <f t="shared" si="1"/>
        <v>3500000</v>
      </c>
      <c r="P27" s="89"/>
    </row>
    <row r="28" spans="2:16" s="24" customFormat="1" ht="20.100000000000001" customHeight="1">
      <c r="B28" s="91" t="s">
        <v>93</v>
      </c>
      <c r="C28" s="18"/>
      <c r="D28" s="92" t="s">
        <v>101</v>
      </c>
      <c r="E28" s="19">
        <v>2</v>
      </c>
      <c r="F28" s="19">
        <v>3</v>
      </c>
      <c r="G28" s="19">
        <v>2</v>
      </c>
      <c r="H28" s="19">
        <v>0</v>
      </c>
      <c r="I28" s="19">
        <v>1</v>
      </c>
      <c r="J28" s="19">
        <v>0</v>
      </c>
      <c r="K28" s="19"/>
      <c r="L28" s="20">
        <f t="shared" si="0"/>
        <v>8</v>
      </c>
      <c r="M28" s="93">
        <v>40500000</v>
      </c>
      <c r="N28" s="22">
        <v>0.25</v>
      </c>
      <c r="O28" s="21">
        <f t="shared" si="1"/>
        <v>10125000</v>
      </c>
      <c r="P28" s="89"/>
    </row>
    <row r="29" spans="2:16" s="24" customFormat="1" ht="20.100000000000001" customHeight="1">
      <c r="B29" s="91" t="s">
        <v>94</v>
      </c>
      <c r="C29" s="18"/>
      <c r="D29" s="92" t="s">
        <v>102</v>
      </c>
      <c r="E29" s="19">
        <v>2</v>
      </c>
      <c r="F29" s="19">
        <v>3</v>
      </c>
      <c r="G29" s="19">
        <v>0</v>
      </c>
      <c r="H29" s="19">
        <v>0</v>
      </c>
      <c r="I29" s="19">
        <v>3</v>
      </c>
      <c r="J29" s="19">
        <v>0</v>
      </c>
      <c r="K29" s="19"/>
      <c r="L29" s="20">
        <f t="shared" si="0"/>
        <v>8</v>
      </c>
      <c r="M29" s="93">
        <v>250000000</v>
      </c>
      <c r="N29" s="22">
        <v>0.25</v>
      </c>
      <c r="O29" s="21">
        <f t="shared" si="1"/>
        <v>62500000</v>
      </c>
      <c r="P29" s="89"/>
    </row>
    <row r="30" spans="2:16" s="24" customFormat="1" ht="20.100000000000001" customHeight="1">
      <c r="B30" s="91" t="s">
        <v>95</v>
      </c>
      <c r="C30" s="18"/>
      <c r="D30" s="92" t="s">
        <v>99</v>
      </c>
      <c r="E30" s="19">
        <v>2</v>
      </c>
      <c r="F30" s="19">
        <v>3</v>
      </c>
      <c r="G30" s="19">
        <v>2</v>
      </c>
      <c r="H30" s="19">
        <v>0</v>
      </c>
      <c r="I30" s="19">
        <v>1</v>
      </c>
      <c r="J30" s="19">
        <v>0</v>
      </c>
      <c r="K30" s="19"/>
      <c r="L30" s="20">
        <f t="shared" si="0"/>
        <v>8</v>
      </c>
      <c r="M30" s="93">
        <v>33500000</v>
      </c>
      <c r="N30" s="22">
        <v>0.25</v>
      </c>
      <c r="O30" s="21">
        <f t="shared" si="1"/>
        <v>8375000</v>
      </c>
      <c r="P30" s="89"/>
    </row>
    <row r="31" spans="2:16" s="24" customFormat="1" ht="20.100000000000001" customHeight="1">
      <c r="B31" s="91" t="s">
        <v>96</v>
      </c>
      <c r="C31" s="18"/>
      <c r="D31" s="92" t="s">
        <v>83</v>
      </c>
      <c r="E31" s="19">
        <v>2</v>
      </c>
      <c r="F31" s="19">
        <v>1</v>
      </c>
      <c r="G31" s="19">
        <v>2</v>
      </c>
      <c r="H31" s="19">
        <v>0</v>
      </c>
      <c r="I31" s="19">
        <v>2</v>
      </c>
      <c r="J31" s="19">
        <v>1</v>
      </c>
      <c r="K31" s="19"/>
      <c r="L31" s="20">
        <f t="shared" si="0"/>
        <v>8</v>
      </c>
      <c r="M31" s="93">
        <v>23300000</v>
      </c>
      <c r="N31" s="22">
        <v>0.25</v>
      </c>
      <c r="O31" s="21">
        <f t="shared" si="1"/>
        <v>5825000</v>
      </c>
      <c r="P31" s="89"/>
    </row>
    <row r="32" spans="2:16" s="24" customFormat="1" ht="20.100000000000001" customHeight="1">
      <c r="B32" s="91" t="s">
        <v>97</v>
      </c>
      <c r="C32" s="18"/>
      <c r="D32" s="92" t="s">
        <v>104</v>
      </c>
      <c r="E32" s="19">
        <v>2</v>
      </c>
      <c r="F32" s="19">
        <v>1</v>
      </c>
      <c r="G32" s="19">
        <v>1</v>
      </c>
      <c r="H32" s="19">
        <v>0</v>
      </c>
      <c r="I32" s="19">
        <v>3</v>
      </c>
      <c r="J32" s="19">
        <v>0</v>
      </c>
      <c r="K32" s="19"/>
      <c r="L32" s="20">
        <f t="shared" si="0"/>
        <v>7</v>
      </c>
      <c r="M32" s="93">
        <v>30300000</v>
      </c>
      <c r="N32" s="22">
        <v>0.25</v>
      </c>
      <c r="O32" s="21">
        <f t="shared" si="1"/>
        <v>7575000</v>
      </c>
      <c r="P32" s="89"/>
    </row>
    <row r="33" spans="1:17" s="24" customFormat="1" ht="20.100000000000001" customHeight="1" thickBot="1">
      <c r="B33" s="91" t="s">
        <v>98</v>
      </c>
      <c r="C33" s="18"/>
      <c r="D33" s="92" t="s">
        <v>87</v>
      </c>
      <c r="E33" s="19">
        <v>2</v>
      </c>
      <c r="F33" s="19">
        <v>1</v>
      </c>
      <c r="G33" s="19">
        <v>2</v>
      </c>
      <c r="H33" s="19">
        <v>0</v>
      </c>
      <c r="I33" s="19">
        <v>1</v>
      </c>
      <c r="J33" s="19">
        <v>1</v>
      </c>
      <c r="K33" s="19"/>
      <c r="L33" s="20">
        <f t="shared" si="0"/>
        <v>7</v>
      </c>
      <c r="M33" s="93">
        <v>21900000</v>
      </c>
      <c r="N33" s="22">
        <v>0.25</v>
      </c>
      <c r="O33" s="21">
        <f t="shared" si="1"/>
        <v>5475000</v>
      </c>
      <c r="P33" s="89"/>
    </row>
    <row r="34" spans="1:17" s="24" customFormat="1" ht="20.100000000000001" customHeight="1" thickBot="1">
      <c r="B34" s="1"/>
      <c r="C34" s="2"/>
      <c r="D34" s="3" t="s">
        <v>43</v>
      </c>
      <c r="E34" s="4"/>
      <c r="F34" s="4"/>
      <c r="G34" s="4"/>
      <c r="H34" s="4"/>
      <c r="I34" s="4"/>
      <c r="J34" s="4"/>
      <c r="K34" s="4"/>
      <c r="L34" s="4"/>
      <c r="M34" s="29">
        <f>SUM(M35:M45)</f>
        <v>0</v>
      </c>
      <c r="N34" s="30"/>
      <c r="O34" s="29">
        <f>SUM(O35:O45)</f>
        <v>0</v>
      </c>
      <c r="P34" s="90"/>
    </row>
    <row r="35" spans="1:17">
      <c r="A35" s="26"/>
      <c r="B35" s="31"/>
      <c r="C35" s="31"/>
      <c r="D35" s="32"/>
      <c r="E35" s="31"/>
      <c r="F35" s="31"/>
      <c r="G35" s="31"/>
      <c r="H35" s="31"/>
      <c r="I35" s="31"/>
      <c r="J35" s="31"/>
      <c r="K35" s="31"/>
      <c r="L35" s="31"/>
      <c r="M35" s="33"/>
      <c r="N35" s="31"/>
      <c r="O35" s="31"/>
      <c r="P35" s="34"/>
      <c r="Q35" s="26"/>
    </row>
    <row r="36" spans="1:17" s="54" customFormat="1" ht="15">
      <c r="B36" s="53" t="s">
        <v>56</v>
      </c>
      <c r="D36" s="55"/>
      <c r="E36" s="55"/>
      <c r="F36" s="55"/>
      <c r="G36" s="55"/>
      <c r="H36" s="55"/>
      <c r="I36" s="55"/>
      <c r="J36" s="55"/>
      <c r="K36" s="55"/>
      <c r="L36" s="56"/>
      <c r="M36" s="55"/>
      <c r="N36" s="55"/>
      <c r="O36" s="57"/>
    </row>
    <row r="37" spans="1:17">
      <c r="C37" s="7"/>
      <c r="D37" s="8"/>
      <c r="L37" s="9"/>
      <c r="M37" s="8"/>
      <c r="O37" s="11"/>
      <c r="P37" s="7"/>
    </row>
    <row r="38" spans="1:17" s="54" customFormat="1" ht="15">
      <c r="B38" s="58" t="s">
        <v>59</v>
      </c>
      <c r="C38" s="55"/>
      <c r="D38" s="59"/>
      <c r="E38" s="60"/>
      <c r="F38" s="61"/>
      <c r="G38" s="61"/>
      <c r="H38" s="61"/>
      <c r="I38" s="61"/>
      <c r="J38" s="62"/>
      <c r="K38" s="55"/>
      <c r="L38" s="58" t="s">
        <v>60</v>
      </c>
      <c r="M38" s="61"/>
      <c r="N38" s="61"/>
      <c r="O38" s="63"/>
      <c r="P38" s="62"/>
    </row>
    <row r="39" spans="1:17" s="54" customFormat="1" ht="15">
      <c r="B39" s="64" t="s">
        <v>49</v>
      </c>
      <c r="C39" s="55"/>
      <c r="D39" s="65"/>
      <c r="E39" s="66"/>
      <c r="F39" s="66"/>
      <c r="G39" s="66"/>
      <c r="H39" s="66"/>
      <c r="I39" s="66"/>
      <c r="J39" s="67" t="s">
        <v>50</v>
      </c>
      <c r="K39" s="55"/>
      <c r="L39" s="68" t="s">
        <v>53</v>
      </c>
      <c r="M39" s="66"/>
      <c r="N39" s="66"/>
      <c r="O39" s="69"/>
      <c r="P39" s="67" t="s">
        <v>37</v>
      </c>
    </row>
    <row r="40" spans="1:17" s="54" customFormat="1" ht="15">
      <c r="B40" s="64" t="s">
        <v>51</v>
      </c>
      <c r="C40" s="55"/>
      <c r="D40" s="65"/>
      <c r="E40" s="55"/>
      <c r="F40" s="66"/>
      <c r="G40" s="66"/>
      <c r="H40" s="66"/>
      <c r="I40" s="66"/>
      <c r="J40" s="67" t="s">
        <v>37</v>
      </c>
      <c r="K40" s="55"/>
      <c r="L40" s="68" t="s">
        <v>72</v>
      </c>
      <c r="M40" s="66"/>
      <c r="N40" s="66"/>
      <c r="O40" s="70"/>
      <c r="P40" s="67" t="s">
        <v>36</v>
      </c>
    </row>
    <row r="41" spans="1:17" s="54" customFormat="1" ht="15">
      <c r="B41" s="71" t="s">
        <v>52</v>
      </c>
      <c r="C41" s="55"/>
      <c r="D41" s="72"/>
      <c r="E41" s="73"/>
      <c r="F41" s="73"/>
      <c r="G41" s="73"/>
      <c r="H41" s="73"/>
      <c r="I41" s="73"/>
      <c r="J41" s="74" t="s">
        <v>36</v>
      </c>
      <c r="K41" s="55"/>
      <c r="L41" s="75" t="s">
        <v>77</v>
      </c>
      <c r="M41" s="73"/>
      <c r="N41" s="73"/>
      <c r="O41" s="76"/>
      <c r="P41" s="74" t="s">
        <v>35</v>
      </c>
    </row>
    <row r="42" spans="1:17" s="54" customFormat="1" ht="15">
      <c r="B42" s="55"/>
      <c r="D42" s="55"/>
      <c r="E42" s="66"/>
      <c r="F42" s="61"/>
      <c r="G42" s="55"/>
      <c r="H42" s="55"/>
      <c r="I42" s="66"/>
      <c r="J42" s="55"/>
      <c r="K42" s="55"/>
      <c r="L42" s="56"/>
      <c r="M42" s="77"/>
      <c r="N42" s="77"/>
      <c r="O42" s="78"/>
    </row>
    <row r="43" spans="1:17" s="54" customFormat="1" ht="15">
      <c r="B43" s="58" t="s">
        <v>64</v>
      </c>
      <c r="C43" s="61" t="s">
        <v>38</v>
      </c>
      <c r="D43" s="60"/>
      <c r="E43" s="60"/>
      <c r="F43" s="61"/>
      <c r="G43" s="61"/>
      <c r="H43" s="61"/>
      <c r="I43" s="61"/>
      <c r="J43" s="62"/>
      <c r="K43" s="67"/>
      <c r="L43" s="79" t="s">
        <v>61</v>
      </c>
      <c r="M43" s="80"/>
      <c r="N43" s="66"/>
      <c r="O43" s="66"/>
      <c r="P43" s="62" t="s">
        <v>48</v>
      </c>
    </row>
    <row r="44" spans="1:17" s="54" customFormat="1" ht="15">
      <c r="B44" s="68" t="s">
        <v>75</v>
      </c>
      <c r="C44" s="66"/>
      <c r="D44" s="81"/>
      <c r="E44" s="82"/>
      <c r="F44" s="66"/>
      <c r="G44" s="66"/>
      <c r="H44" s="66"/>
      <c r="I44" s="66"/>
      <c r="J44" s="67" t="s">
        <v>36</v>
      </c>
      <c r="K44" s="67"/>
      <c r="L44" s="65"/>
      <c r="M44" s="66"/>
      <c r="N44" s="66"/>
      <c r="O44" s="66"/>
      <c r="P44" s="67"/>
    </row>
    <row r="45" spans="1:17" s="54" customFormat="1" ht="15">
      <c r="B45" s="75" t="s">
        <v>74</v>
      </c>
      <c r="C45" s="73"/>
      <c r="D45" s="86"/>
      <c r="E45" s="72"/>
      <c r="F45" s="73"/>
      <c r="G45" s="73"/>
      <c r="H45" s="73"/>
      <c r="I45" s="73"/>
      <c r="J45" s="74" t="s">
        <v>35</v>
      </c>
      <c r="K45" s="55"/>
      <c r="L45" s="83"/>
      <c r="M45" s="73"/>
      <c r="N45" s="73"/>
      <c r="O45" s="73"/>
      <c r="P45" s="74"/>
    </row>
    <row r="46" spans="1:17" s="54" customFormat="1" ht="15">
      <c r="B46" s="65"/>
      <c r="C46" s="66"/>
      <c r="D46" s="81"/>
      <c r="E46" s="84"/>
      <c r="F46" s="66"/>
      <c r="G46" s="66"/>
      <c r="H46" s="66"/>
      <c r="I46" s="66"/>
      <c r="J46" s="66"/>
      <c r="K46" s="55"/>
      <c r="L46" s="66"/>
      <c r="M46" s="84"/>
      <c r="N46" s="85"/>
      <c r="O46" s="70"/>
      <c r="P46" s="66"/>
    </row>
    <row r="47" spans="1:17" s="54" customFormat="1" ht="15">
      <c r="B47" s="58" t="s">
        <v>62</v>
      </c>
      <c r="C47" s="61"/>
      <c r="D47" s="60"/>
      <c r="E47" s="60"/>
      <c r="F47" s="61"/>
      <c r="G47" s="61"/>
      <c r="H47" s="61"/>
      <c r="I47" s="61"/>
      <c r="J47" s="62" t="s">
        <v>48</v>
      </c>
      <c r="K47" s="55"/>
      <c r="L47" s="58" t="s">
        <v>63</v>
      </c>
      <c r="M47" s="61"/>
      <c r="N47" s="61"/>
      <c r="O47" s="63"/>
      <c r="P47" s="62"/>
    </row>
    <row r="48" spans="1:17" s="54" customFormat="1" ht="17.25" customHeight="1">
      <c r="B48" s="68" t="s">
        <v>57</v>
      </c>
      <c r="C48" s="81"/>
      <c r="D48" s="66"/>
      <c r="E48" s="66"/>
      <c r="F48" s="66"/>
      <c r="G48" s="66"/>
      <c r="H48" s="66"/>
      <c r="I48" s="66"/>
      <c r="J48" s="67" t="s">
        <v>54</v>
      </c>
      <c r="K48" s="66"/>
      <c r="L48" s="87" t="s">
        <v>31</v>
      </c>
      <c r="M48" s="82" t="s">
        <v>34</v>
      </c>
      <c r="N48" s="66"/>
      <c r="O48" s="70"/>
      <c r="P48" s="67" t="s">
        <v>36</v>
      </c>
    </row>
    <row r="49" spans="2:16" s="54" customFormat="1" ht="15">
      <c r="B49" s="68" t="s">
        <v>58</v>
      </c>
      <c r="C49" s="66"/>
      <c r="D49" s="65"/>
      <c r="E49" s="66"/>
      <c r="F49" s="65"/>
      <c r="G49" s="66"/>
      <c r="H49" s="65"/>
      <c r="I49" s="66"/>
      <c r="J49" s="67" t="s">
        <v>55</v>
      </c>
      <c r="K49" s="66"/>
      <c r="L49" s="87" t="s">
        <v>32</v>
      </c>
      <c r="M49" s="65" t="s">
        <v>46</v>
      </c>
      <c r="N49" s="66"/>
      <c r="O49" s="70"/>
      <c r="P49" s="67" t="s">
        <v>35</v>
      </c>
    </row>
    <row r="50" spans="2:16" s="54" customFormat="1" ht="15">
      <c r="B50" s="68" t="s">
        <v>73</v>
      </c>
      <c r="C50" s="66"/>
      <c r="D50" s="65"/>
      <c r="E50" s="66"/>
      <c r="F50" s="65"/>
      <c r="G50" s="66"/>
      <c r="H50" s="65"/>
      <c r="I50" s="66"/>
      <c r="J50" s="67" t="s">
        <v>76</v>
      </c>
      <c r="K50" s="66"/>
      <c r="L50" s="87" t="s">
        <v>33</v>
      </c>
      <c r="M50" s="84">
        <v>25000000</v>
      </c>
      <c r="N50" s="85"/>
      <c r="O50" s="70"/>
      <c r="P50" s="67" t="s">
        <v>39</v>
      </c>
    </row>
    <row r="51" spans="2:16" s="54" customFormat="1" ht="15">
      <c r="B51" s="75"/>
      <c r="C51" s="73"/>
      <c r="D51" s="72"/>
      <c r="E51" s="73"/>
      <c r="F51" s="72"/>
      <c r="G51" s="73"/>
      <c r="H51" s="72"/>
      <c r="I51" s="73"/>
      <c r="J51" s="74"/>
      <c r="K51" s="55"/>
      <c r="L51" s="83"/>
      <c r="M51" s="73"/>
      <c r="N51" s="73"/>
      <c r="O51" s="76"/>
      <c r="P51" s="74"/>
    </row>
    <row r="52" spans="2:16" ht="15">
      <c r="B52" s="65"/>
      <c r="C52" s="26"/>
      <c r="D52" s="25"/>
      <c r="E52" s="26"/>
      <c r="F52" s="25"/>
      <c r="G52" s="25"/>
      <c r="H52" s="25"/>
      <c r="I52" s="25"/>
      <c r="J52" s="25"/>
      <c r="L52" s="9"/>
      <c r="M52" s="8"/>
      <c r="O52" s="11"/>
      <c r="P52" s="7"/>
    </row>
    <row r="53" spans="2:16">
      <c r="F53" s="25"/>
      <c r="M53" s="27"/>
    </row>
    <row r="54" spans="2:16">
      <c r="L54" s="38"/>
      <c r="M54" s="25"/>
      <c r="N54" s="25"/>
      <c r="O54" s="27"/>
      <c r="P54" s="25"/>
    </row>
    <row r="55" spans="2:16">
      <c r="L55" s="25"/>
      <c r="M55" s="36"/>
      <c r="N55" s="25"/>
      <c r="O55" s="27"/>
      <c r="P55" s="25"/>
    </row>
    <row r="56" spans="2:16">
      <c r="L56" s="25"/>
      <c r="M56" s="35"/>
      <c r="N56" s="25"/>
      <c r="O56" s="27"/>
      <c r="P56" s="25"/>
    </row>
    <row r="57" spans="2:16">
      <c r="L57" s="25"/>
      <c r="M57" s="37"/>
      <c r="N57" s="28"/>
      <c r="O57" s="27"/>
      <c r="P57" s="25"/>
    </row>
    <row r="58" spans="2:16">
      <c r="L58" s="25"/>
      <c r="M58" s="25"/>
      <c r="N58" s="25"/>
      <c r="O58" s="27"/>
      <c r="P58" s="25"/>
    </row>
  </sheetData>
  <mergeCells count="1">
    <mergeCell ref="B2:P4"/>
  </mergeCells>
  <phoneticPr fontId="0" type="noConversion"/>
  <printOptions horizontalCentered="1" verticalCentered="1"/>
  <pageMargins left="0.27559055118110237" right="0.26" top="0.36" bottom="0.34" header="0" footer="0"/>
  <pageSetup paperSize="9" scale="48" orientation="landscape" r:id="rId1"/>
  <headerFooter alignWithMargins="0">
    <oddHeader>&amp;R&amp;8&amp;F / &amp;A</oddHeader>
    <oddFooter>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Točkovanje-2005-fix</vt:lpstr>
      <vt:lpstr>Rezerva</vt:lpstr>
      <vt:lpstr>Rezerva!Področje_tiskanja</vt:lpstr>
      <vt:lpstr>'Točkovanje-2005-fix'!Področje_tiskanja</vt:lpstr>
    </vt:vector>
  </TitlesOfParts>
  <Company>Imovina d.o.o. Ljubljana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Borštnar</dc:creator>
  <cp:lastModifiedBy>Karel Pollak</cp:lastModifiedBy>
  <cp:lastPrinted>2013-07-29T11:48:29Z</cp:lastPrinted>
  <dcterms:created xsi:type="dcterms:W3CDTF">2001-05-10T07:13:22Z</dcterms:created>
  <dcterms:modified xsi:type="dcterms:W3CDTF">2013-07-29T11:52:07Z</dcterms:modified>
</cp:coreProperties>
</file>