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41" yWindow="75" windowWidth="8520" windowHeight="8565" tabRatio="965" activeTab="0"/>
  </bookViews>
  <sheets>
    <sheet name="D. REKAPITULACIJA" sheetId="1" r:id="rId1"/>
    <sheet name="NN REKAP." sheetId="2" r:id="rId2"/>
    <sheet name="zemeljska dela" sheetId="3" r:id="rId3"/>
    <sheet name="el. montažna dela" sheetId="4" r:id="rId4"/>
    <sheet name="ostala dela I." sheetId="5" r:id="rId5"/>
    <sheet name="EL.INST.REKAP." sheetId="6" r:id="rId6"/>
    <sheet name="vod.mater. in oprema" sheetId="7" r:id="rId7"/>
    <sheet name="svetilke" sheetId="8" r:id="rId8"/>
    <sheet name="stikala" sheetId="9" r:id="rId9"/>
    <sheet name="vtičnice" sheetId="10" r:id="rId10"/>
    <sheet name="razdelilniki" sheetId="11" r:id="rId11"/>
    <sheet name="strelovodna inst." sheetId="12" r:id="rId12"/>
    <sheet name="univer.ožičenje" sheetId="13" r:id="rId13"/>
    <sheet name="antenska instalacija" sheetId="14" r:id="rId14"/>
    <sheet name="javljanje požara" sheetId="15" r:id="rId15"/>
    <sheet name="ozvočenje" sheetId="16" r:id="rId16"/>
    <sheet name="video domofonska instalacija" sheetId="17" r:id="rId17"/>
  </sheets>
  <definedNames>
    <definedName name="grad.rekap." localSheetId="0">'D. REKAPITULACIJA'!$A$1</definedName>
    <definedName name="grad.rekap.">'NN REKAP.'!$A$1</definedName>
  </definedNames>
  <calcPr fullCalcOnLoad="1"/>
</workbook>
</file>

<file path=xl/sharedStrings.xml><?xml version="1.0" encoding="utf-8"?>
<sst xmlns="http://schemas.openxmlformats.org/spreadsheetml/2006/main" count="473" uniqueCount="257">
  <si>
    <t>SKUPAJ VODOVNI MATERIAL IN OPREMA</t>
  </si>
  <si>
    <t>SVETILKE</t>
  </si>
  <si>
    <t>Svetilke varnostne razsvetljave</t>
  </si>
  <si>
    <t>OPOMBA:</t>
  </si>
  <si>
    <t>SKUPAJ SVETILKE</t>
  </si>
  <si>
    <t>STIKALA</t>
  </si>
  <si>
    <t>SKUPAJ  STIKALA</t>
  </si>
  <si>
    <t>D</t>
  </si>
  <si>
    <t>VTIČNICE</t>
  </si>
  <si>
    <t>16 A, 250 V, 50 Hz, ( P+N+Pe)</t>
  </si>
  <si>
    <t>Fiksni priključki p/o - n/o, komplet z dozo, pritrdilnim drobnimin veznim materialom,</t>
  </si>
  <si>
    <t>16 A, 400 V, 50 Hz, ( 3P+N+Pe)</t>
  </si>
  <si>
    <t>SKUPAJ VTIČNICE</t>
  </si>
  <si>
    <t>E</t>
  </si>
  <si>
    <t>RAZDELILNIKI</t>
  </si>
  <si>
    <t>Prenapetostni odvodnik PROTEC C</t>
  </si>
  <si>
    <t>Drobni, vezni in montažni material</t>
  </si>
  <si>
    <t>SKUPAJ RAZDELILNIKI</t>
  </si>
  <si>
    <t>F</t>
  </si>
  <si>
    <t>STRELOVODNA ISTALACIJA</t>
  </si>
  <si>
    <t>Bitumen</t>
  </si>
  <si>
    <t>SKUPAJ STRELOVODNA INSTALACIJA</t>
  </si>
  <si>
    <t>G</t>
  </si>
  <si>
    <t>Opomba:</t>
  </si>
  <si>
    <t>H</t>
  </si>
  <si>
    <t>UNIVERZALNO OŽIČENJE</t>
  </si>
  <si>
    <t>SKUPAJ UNIVERZALNO OŽIČENJE</t>
  </si>
  <si>
    <t>I</t>
  </si>
  <si>
    <t>JY(St)Y 4x2x0,6 mm</t>
  </si>
  <si>
    <t>J</t>
  </si>
  <si>
    <t>K</t>
  </si>
  <si>
    <t>Gradbena in pomožna gradbena dela niso zajeta v ponudbi!</t>
  </si>
  <si>
    <t>Instalacijske cevi, komplet s spojnim in pritrdilnim materialom I.C. fi 16 - 23 mm</t>
  </si>
  <si>
    <t>REKAPITULACIJA ELEKTRIČNE INSTALACIJE :</t>
  </si>
  <si>
    <t>D.</t>
  </si>
  <si>
    <t>REKAPITULACIJA ELEKTRIČNIH INSTALACIJ :</t>
  </si>
  <si>
    <t>ur</t>
  </si>
  <si>
    <t>kg</t>
  </si>
  <si>
    <t>SKUPAJ :</t>
  </si>
  <si>
    <t>I.</t>
  </si>
  <si>
    <t>II.</t>
  </si>
  <si>
    <t>m</t>
  </si>
  <si>
    <t>m3</t>
  </si>
  <si>
    <t>NN PRIKLJUČEK :</t>
  </si>
  <si>
    <t>ZEMELJSKA DELA</t>
  </si>
  <si>
    <t>ELEKTRO MONTAŽNA DELA</t>
  </si>
  <si>
    <t>A</t>
  </si>
  <si>
    <t>kpl</t>
  </si>
  <si>
    <t>kos</t>
  </si>
  <si>
    <t>B</t>
  </si>
  <si>
    <t>C</t>
  </si>
  <si>
    <t>OSTALA DELA</t>
  </si>
  <si>
    <t>Preklopi in stikalne manipulacije</t>
  </si>
  <si>
    <t>Izdelava elaborata za vris v kataster komunalnih vodov</t>
  </si>
  <si>
    <t>EUR:</t>
  </si>
  <si>
    <t>%</t>
  </si>
  <si>
    <t>SKUPAJ ZEMELJSKA DELA BREZ DDV</t>
  </si>
  <si>
    <t>SKUPAJ ELEKTRO MONTAŽNA DELA BREZ DDV</t>
  </si>
  <si>
    <t>SKUPAJ OSTALA DELA BREZ DDV</t>
  </si>
  <si>
    <t>VODOVNI MATERIAL IN OPREMA</t>
  </si>
  <si>
    <t>NYM 2 x 1,5 mm2</t>
  </si>
  <si>
    <t>NYM-J 3 x 1,5 mm2</t>
  </si>
  <si>
    <t xml:space="preserve">NYM-J 4 x 1,5 mm2    </t>
  </si>
  <si>
    <t>NYM-J 3 x 2,5 mm2</t>
  </si>
  <si>
    <t>NYM-J 5 x 2,5 mm2</t>
  </si>
  <si>
    <t>Bakreni enožilni vodniki za izenačitve potencialov z rumeno-zeleno izolacijo, kot</t>
  </si>
  <si>
    <t>H07V-K 6 mm2</t>
  </si>
  <si>
    <t>Instalacijska cev za vlaganje v beton IC fi 16 mm</t>
  </si>
  <si>
    <t>Instalacijska cev za vlaganje v beton IC fi 23 mm</t>
  </si>
  <si>
    <t>Trda instalacijska negorljiva cev PN fi 16 mm</t>
  </si>
  <si>
    <t/>
  </si>
  <si>
    <t>H07V-K 10 mm2</t>
  </si>
  <si>
    <t>H07V-K 25 mm2</t>
  </si>
  <si>
    <t>Priklop instalacij univerzalnega ožičenja, ocena</t>
  </si>
  <si>
    <t>Nizkonapetostni energetski kabli nazivne napetosti 0,6/1kV, s PVC izolacijo, z okroglimi ali sektorskimi vodniki, položeni delno na kabelske police delno uvlečeni v instalacijske cevi;</t>
  </si>
  <si>
    <t>ANTENSKA INSTALACIJA</t>
  </si>
  <si>
    <t>JAVLJANJE POŽARA</t>
  </si>
  <si>
    <t>OZVOČENJE</t>
  </si>
  <si>
    <t>VIDEO DOMOFONSKA INSTALACIJA</t>
  </si>
  <si>
    <t>NYM-J 5 x 6 mm2</t>
  </si>
  <si>
    <t>NYM-J 5 x 16 mm2</t>
  </si>
  <si>
    <t>Instalacijske cevi</t>
  </si>
  <si>
    <t>Instalacijska cev za vlaganje v beton IC fi 16-23mm</t>
  </si>
  <si>
    <t>130x72mm, komplet</t>
  </si>
  <si>
    <t>Polica 100 mm</t>
  </si>
  <si>
    <r>
      <t xml:space="preserve">Polica 200 mm, s pokrovom </t>
    </r>
    <r>
      <rPr>
        <b/>
        <sz val="12"/>
        <rFont val="Times New Roman"/>
        <family val="1"/>
      </rPr>
      <t>(ocena)</t>
    </r>
  </si>
  <si>
    <t>komplet za motorje moči do 5 kW</t>
  </si>
  <si>
    <t>komplet za motorje moči nad 5 kW</t>
  </si>
  <si>
    <t>Sodelovanje pri zagonu strojnih instalacij in tehnoloških porabnikov ocena</t>
  </si>
  <si>
    <t>Režijske ure ocenjeno</t>
  </si>
  <si>
    <t>JY(St)Y 2x2x0,6 mm2 (povezava med obstoječo kotlovnico in regulacijo v dvojnem stropu) - ocena</t>
  </si>
  <si>
    <t>Pregibne ojačane PVC cevi, za mehansko zaščito, komplet s pritrdilnim in montažnim materialom</t>
  </si>
  <si>
    <t>Parapetni kovinski kabelski kanal, opremljen komplet s pokrovom, pregrado, zaključnimi pokrovi, ozemljitvenimi povezavami, komplet z drobnim, veznim in montažnim materialom</t>
  </si>
  <si>
    <t>Kabelske police (dvoprekatne), komplet s spojnim, veznim, montažnim in obešalnim materialom, komplet kabelske police širine:</t>
  </si>
  <si>
    <t>Priklop motorjev ali naprav, komplet s preizkusom smeri vrtenja, bastavitvijo zaščitnega elementa, pečatenjem zaščitnega elementa, namestitvijo kabelskih oznak na kabel,</t>
  </si>
  <si>
    <t>Izdelava označevalnih tablic za kable in oznak za označitev vtičnic in tehnoloških porabnikov, komplet  s pritrdilnim materialom</t>
  </si>
  <si>
    <t xml:space="preserve">Izdelava napisnih ploščic velikosti 40 x 80 mm, z oznakami velikosti 10 mm, komplet s pritrdilnim materialom za namestitev napisnih ploščic na motorje ali druge elemente: </t>
  </si>
  <si>
    <t>Doza za izenačitev potenciala kot PS 50, komplet z zaščitno zbiralko,  drobnim, veznim in montažnim materialom</t>
  </si>
  <si>
    <t>Doza za izenačitev potenciala kot PS 49, komplet z zaščitno zbiralko, drobnim, veznim in montažnim materialom</t>
  </si>
  <si>
    <t>4 x FC 18 W, IP 20</t>
  </si>
  <si>
    <t>4 x FC 18 W, IP 20, komplet z EPN modulom</t>
  </si>
  <si>
    <t xml:space="preserve">1 x FC 18 W, IP54, </t>
  </si>
  <si>
    <t>1 x FC 58 W, IP20, z asimetričnim rastrom, za osvetlitev table</t>
  </si>
  <si>
    <t>1 x 18W, IP43,</t>
  </si>
  <si>
    <t>1 x 26W, IP54,</t>
  </si>
  <si>
    <t>1 x 26W, IP20,</t>
  </si>
  <si>
    <t>1 x 26W, IP20, komplet z EPN modulom</t>
  </si>
  <si>
    <t xml:space="preserve">2 x 26W, IP20, </t>
  </si>
  <si>
    <t>Stenska svetilka z zaščitnim steklom, komplet z veznim in pritrdilnim materialom,</t>
  </si>
  <si>
    <t>do 75W, IP20</t>
  </si>
  <si>
    <t>do 100W, IP65</t>
  </si>
  <si>
    <t>SiCOMPACT A2 MIDI, 400W, IP66</t>
  </si>
  <si>
    <t>Svetilke komplet z elektronsko predstikalno napravo, pritrdilnim in drobnim veznim materialom, komplet svetilke;( arhitekt tipov svetilk še ni izbral, zato so opisi označeni  " podobno kot ", ponudnik pa mora ponuditi alternativni tip )</t>
  </si>
  <si>
    <t>Nadgradna svetilka , opremljena z elektronsko predstikalno napravo, komplet s pritrdilnim materialom za pritrditev na strop, kot: (SITECO)</t>
  </si>
  <si>
    <t>Nadgradna okrogla svetilka, opremljena z elektronsko predstikalno napravo, zaščitno steklo, komplet s pritrdilnim materialom za pritrditev napravo, zaščitno steklo, komplet s pritrdilnim materialom za pritrditev na strop, kot: (SITECO)</t>
  </si>
  <si>
    <t>Aluminijast zrcalni reflektor, z asimetrično široko porazdelitvijo, z zaščitnim steklom, vžigno pripravo, komplet z veznim in pritrdilnim materialom, kot: (SITECO)</t>
  </si>
  <si>
    <t>Svetilka varnostne razsvetljave, komplet opremljena z elektronsko polnilno napravo, lastnim akumulatorjem, sijalko 8 W, opremljena z rdečo LED diodo ali rdečo nalepko, komplet s pritrdilnim materialom, ali opremljena z ustreznim piktogramom - v skladu z oznakami iz požarnega eleborata, enostranska svetilka, kot:  1x8W - trajni spoj</t>
  </si>
  <si>
    <t xml:space="preserve">Svetilka varnostne razsvetljave, komplet opremljena z elektronsko polnilno napravo, lastnim akumulatorjem, sijalko 8 W, opremljena z rdečo LED diodo ali rdečo nalepko, komplet s pritrdilnim materialom, ali opremljena z ustreznim piktogramom - v skladu z oznakami iz požarnega eleborata, enostranska svetilka, 1x8W - pripravni spojkot: </t>
  </si>
  <si>
    <t>Svetilka varnostne razsvetljave, komplet opremljena z elektronsko polnilno napravo, lastnim akumulatorjem, sijalko 8 W, opremljena z rdečo LED diodo ali rdečo nalepko, komplet s pritrdilnim materialom, ali opremljena z ustreznim piktogramom - v skladu z oznakami iz požarnega eleborata, dvostranska svetilka, kot: 1x8W - pripravni spoj</t>
  </si>
  <si>
    <t>navadno stikalo</t>
  </si>
  <si>
    <t>izmenično stikalo</t>
  </si>
  <si>
    <t>križno stikalo</t>
  </si>
  <si>
    <t>serijsko stikalo</t>
  </si>
  <si>
    <t>Enopolno stikalo 16A,</t>
  </si>
  <si>
    <t>Tipkalo gor-dol 16A</t>
  </si>
  <si>
    <t>Skupaj tablo PT-D</t>
  </si>
  <si>
    <t>Podometna stikala, 16 A, komplet z negorljivo instalacijsko dozo, drobnim, veznim in montažnim materialom, komplet</t>
  </si>
  <si>
    <t>16 A, 250 V, 50 Hz, ( P+N+Pe), s pokrovom</t>
  </si>
  <si>
    <t>Vtičnice podometne, komplet z negorljivo instalacijsko dozo, in pritrdilnim materialom, komplet:</t>
  </si>
  <si>
    <t xml:space="preserve">Vtičnice za namestitev v parapetni kanal, komplet s pokrovčkom in komplet z drobnim in pritrdilnim materialom, </t>
  </si>
  <si>
    <t>Dograditev obstoječega razdelilnika R-G</t>
  </si>
  <si>
    <t>Instalacijski odklopnik:</t>
  </si>
  <si>
    <t>PL7-C35/3</t>
  </si>
  <si>
    <t>Skupaj dograditev razdelilnika R-G</t>
  </si>
  <si>
    <t xml:space="preserve">Bremensko stikalo: 60A/3p, </t>
  </si>
  <si>
    <t>skupaj bremensko stikalo:</t>
  </si>
  <si>
    <t>PL7-B10/1</t>
  </si>
  <si>
    <t>PL7-C16/1</t>
  </si>
  <si>
    <t>PL7-C16/3</t>
  </si>
  <si>
    <t>PL7-C20/3</t>
  </si>
  <si>
    <t>Kombinirano zaščitno stikalo ( Moeller ): PFL7-10/1N/B/003</t>
  </si>
  <si>
    <t>Kombinirano zaščitno stikalo ( Moeller ): PFL7-16/1N/B/003</t>
  </si>
  <si>
    <t>Kontaktor  Z-SCH230/25-31</t>
  </si>
  <si>
    <t>Časovni avtomat z dnevnim programom Z-SDM/1K-TA</t>
  </si>
  <si>
    <t>Skupaj razdelilnik R-PR</t>
  </si>
  <si>
    <t xml:space="preserve">Pri izdelavi ponudbe je potrebno pri vsakem stikalnem bloku upoštevati poleg posebej navedenaga tudi: izdelavo napisnih ploščic za označevanje elementov ( samolepilne nalepke ne veljajo kot označbe ), izdelavo vseh kabelskih označb, kabelske uvodnice, zatesnjevanje kabelskih uvodnic, zbiralke, podporne izolatorje, zaščitne prekrivne plošče za preprečitev dotika, ves vezni material, POK korita za polaganje  kablov ves pritrdilni in drobni montažni  material,vse označbe stikalnega bloka v skladu z veljavnimi predpisi, atesti, puščanje prostora za dodatno namestitev opreme nameščanje enopolnih shem v stikalne bloke, namestitev ročk za izvlačenje varovalk, namestitev žepov za namestitev shem, priklop in testiranje kablov, vse potrebne meritve in preizkusi, spuščanje v pogon, tipska ključavnica enaka za vse stikalne bloke vsi stikalni bloki morajo biti opremljeni z Pi zbiralko, vidno označeno in ločeno od Pe zbiralke - 6. zbiralka v razdelilniku </t>
  </si>
  <si>
    <t>Razdelilnik R-PR izdelan kot nadometna kovinska omara, opremljena s panelom za namestitev opreme, obarvan z osnovno in končno barvo, skupnih dimenzij: širina x višina x globina: 543 x 900 x 140 mm, komplet z vgrajeno opremo:</t>
  </si>
  <si>
    <t>Vertikalna zaščita do merilnega spoja, dimenzij 1500 x 50 x 1 mm</t>
  </si>
  <si>
    <r>
      <t xml:space="preserve">Vodnik Al </t>
    </r>
    <r>
      <rPr>
        <sz val="12"/>
        <rFont val="Arial"/>
        <family val="2"/>
      </rPr>
      <t>Φ</t>
    </r>
    <r>
      <rPr>
        <sz val="12"/>
        <rFont val="Times New Roman CE"/>
        <family val="1"/>
      </rPr>
      <t>10 mm za razne spoje kovinskih mas</t>
    </r>
  </si>
  <si>
    <t>Križna sponka, FeZn komplet z drobnim in veznim materialom, komplet</t>
  </si>
  <si>
    <t>Nadometna merilna sponka, komplet z drobnim in veznim materialom, komplet z</t>
  </si>
  <si>
    <t>Vijačeni spoj valjanca s kovinsko maso, komplet z drobnim in veznim materialom</t>
  </si>
  <si>
    <t>Varjeni spoji s kovinskimi masami komplet z antikorozivnim premazom (cink)</t>
  </si>
  <si>
    <t>Silicijeva bronza</t>
  </si>
  <si>
    <t>Pocinkan jekleni valjanec FeZn 25 x 4 mm, položen okoli temeljev objekta, kompletno z vsemi spoji med seboj, armaturo in ostalimi kovinskimi masami, komplet</t>
  </si>
  <si>
    <t>Priključni kabel RJ45 - RJ45, kat. 5e, dolžine 1,5 m</t>
  </si>
  <si>
    <t>Meritve kabla UTP, označevanje vtičnic in panelov</t>
  </si>
  <si>
    <t>Vtičnici se povežeta na obstoječe komunikacijsko vozlišče v obstoječem delu objekta!</t>
  </si>
  <si>
    <t>Podatkovna UTP vtičnica RJ45 kat. 5e - enojna, za podometno montažo, komplet z okvirčkom in protiprašnim pokrovčkom</t>
  </si>
  <si>
    <t>Kabel uvlečen v instalacijske cevi UTP 4x2x24, kat. 5e  (halogen free flame retardant)</t>
  </si>
  <si>
    <t>Instalacijske cevi, komplet s spojnim in pritrdilnim materialom I.C. fi 16 - 29 mm</t>
  </si>
  <si>
    <t>Antenska vtičnica podometna, končna, za vgradnjo v parapetni kanal</t>
  </si>
  <si>
    <t>Antenski odcepnik, 4 vejni</t>
  </si>
  <si>
    <t>Podometna antenska omarica dimenzij 200x300x95 mm</t>
  </si>
  <si>
    <t>Meritve antenskega signala na vsaki antenski vtičnici po končani montaži</t>
  </si>
  <si>
    <t xml:space="preserve">Priklop vtičnic na obstoječo antensko instalacijo, ocena </t>
  </si>
  <si>
    <t>Antenska instalacija se poveže na obstoječo antensko instalacijo celotnega objekta!                                                                              Antenski ojačevalnik ni predmet tega načrta!</t>
  </si>
  <si>
    <t>Adresibilni optični javljalnik dima Apollo, tip OPT XP-95</t>
  </si>
  <si>
    <t xml:space="preserve">Podnožje za adresne javljalnike XP-95 apollo, tip P XP-95 </t>
  </si>
  <si>
    <t>Izolator adresne zanke apollo, tip IZOLATOR XP-95</t>
  </si>
  <si>
    <t>Podnožje izolatorja XP-95, tip P-IZ-XP-95</t>
  </si>
  <si>
    <t>Adresibilni ročni javljalnik, tip RJ-XP-95</t>
  </si>
  <si>
    <t>Adresibilni eno kanalni vhodno izhodni krmilni modul, tip AV-618</t>
  </si>
  <si>
    <t>Adresibilna požarna alarmna sirena, tip BSQMA</t>
  </si>
  <si>
    <t>Rele, 24V/230V, 10A</t>
  </si>
  <si>
    <t>Označevalna tablica rdeče barve z vgraviranimi oznakami</t>
  </si>
  <si>
    <t>Kabel uvlečen v instalacijske cevi, delno položen na kabelske objemke:</t>
  </si>
  <si>
    <t>JB-Y(St)Y 1x2x0,8 mm</t>
  </si>
  <si>
    <t>JE-H(St)H 1x2x0,8 mm FE180/E30</t>
  </si>
  <si>
    <t>NHXH 2x1,5 mm2 FE180/E30</t>
  </si>
  <si>
    <t>Požarna kabelska objemka komplet z zidnim vložkom</t>
  </si>
  <si>
    <t>dim.: 10x30x3 cm</t>
  </si>
  <si>
    <t>dim.: 20x30x3 cm</t>
  </si>
  <si>
    <t>Plamal kit za tesnenje prehodov iz enega v drug požarni sektor</t>
  </si>
  <si>
    <t>Naprava za javljanje požara je dimenzionirana za celoten kompleks šole!</t>
  </si>
  <si>
    <t>SKUPAJ ANTENSKA INSTALACIJA</t>
  </si>
  <si>
    <t>SKUPAJ JAVLJANJE POŽARA</t>
  </si>
  <si>
    <t xml:space="preserve">SKUPAJ OZVOČENJE </t>
  </si>
  <si>
    <t>Nadometna zvočna omarica 5W/100V, bele barve, kot tip SNZ 1070 - SEA</t>
  </si>
  <si>
    <t>Nadometna zvočna omarica 10W/100V, bele barve, kot tip SNZ 1070/10 - SEA</t>
  </si>
  <si>
    <t>Regulator glasnosti 0-35W/100V, beli, za vgradnjo v podometno dozo fi 60 mm</t>
  </si>
  <si>
    <t>Kabel uvlečen v instalacijsko cev</t>
  </si>
  <si>
    <t>H05VV-F 2x1,5 mm2</t>
  </si>
  <si>
    <t>H05VV-F 3x1,5 mm2</t>
  </si>
  <si>
    <t>FTP 4x2x24, kat. 5e, ocena</t>
  </si>
  <si>
    <t>Priklop, preizkus in zagon sistema, ocena</t>
  </si>
  <si>
    <t>Aktivna oprema in zvočniki za ozvočenje dvorane niso predmet tega načrta!</t>
  </si>
  <si>
    <t>Podometna omarica za ozvočenje, dimenzij 200x300x95 mm, komplet z dvema vtičnicama 16 A, 250 V, 50 Hz,                  ( P+N+Pe) in dvema speakon konektorjema</t>
  </si>
  <si>
    <t>Kit komplet LYNEA/20</t>
  </si>
  <si>
    <t>pokrov tabloja HPV/1</t>
  </si>
  <si>
    <t>nadometno ohišje tabloja HBP</t>
  </si>
  <si>
    <t>podometna doza HTS</t>
  </si>
  <si>
    <t>audio/video modul HAV/200</t>
  </si>
  <si>
    <t>vgradna tipka KHPS</t>
  </si>
  <si>
    <t>centrala z napajalnikom VA/200</t>
  </si>
  <si>
    <t>video monitor LYNEA YKP/200+YV</t>
  </si>
  <si>
    <t>Kit komplet LYNEA/20 komplet</t>
  </si>
  <si>
    <t>NYM 2x0,75 mm2</t>
  </si>
  <si>
    <t>UTP 4x2x24, kat. 5e, ocena</t>
  </si>
  <si>
    <t>SKUPAJ VIDEO DOMOFONSKA INSTALACIJA</t>
  </si>
  <si>
    <t>Zakoličba kabelske trase, ozemljitev, jaškov, omaric</t>
  </si>
  <si>
    <t>Zakoličba komunalnih vodov, katere križa ali se jim približuje kabelska trasa oz. poseg</t>
  </si>
  <si>
    <t xml:space="preserve">Strojni in ročni izkop obstoječega dovodnega kabla, v terenu III. ktg., zasip z izkopanim materialom, planiranje, vzpostavitev v prvotno stanje                                                                                                  op.: - pri križanjih in približevanjih z ostalimi komunalnimi vodi izkop izvajati s povečano pazljivostjo v kombinaciji z ročnim izkopom                                                                                   </t>
  </si>
  <si>
    <t>Strojni izkop kabelskega jarka širine 0,55 m spodaj, 0,75 m zgoraj in globine 0,9 m v terenu III. ktg., dobava in položitev PVC cevi, opozorilnega traku, obbetoniranje cevi po celi dolžini s suhim betonom MB15, zasip z izkopanim materialom, planiranje, vzpostavitev v prvotno stanje                                                                                                  op.: - pri križanjih in približevanjih z ostalimi komunalnimi vodi izkop izvajati s povečano pazljivostjo v kombinaciji z ročnim izkopom                                                                                                  - od trase odšteti izkop dimenzije kabelskega jaška - 1,8 m/jašek                               - dobava in položitev cevi 2 x fi 125 mm</t>
  </si>
  <si>
    <t>Strojni izkop jame v terenu III. ktg za kabelski jašek dimenzij 1,5 x 1,5 x 1,5 m ter delni zasip z dobavo tampona, utrditvijo in planiranjem ter vzpostavitev v prvotno stanje (1 kabelski jašek; 7 m3/jašek)</t>
  </si>
  <si>
    <t>Izdelava betonskega kabelskega jaška  notranjih dimenzij 1,5 x 1,5 x 1,5, izdelava AB podložnega betona, izdelava opaža, vstavljanje armature, izdelava sten jaška z dobavo in montažo tipskih uvodnic, izdelava gornje betonske plošče, dobava in montaža LTŽ pokrova 25 T dimenzij 0,6 m x 0,6 m s snemljivo prečko</t>
  </si>
  <si>
    <t>Kos</t>
  </si>
  <si>
    <t>Strojni izkop jame v terenu III. ktg za kabelski jašek dimenzij 1,2 x 1,2 x 1,2 m ter delni zasip z dobavo tampona, utrditvijo in planiranjem ter vzpostavitev v prvotno stanje (2 kabelska jaška; 4,5 m3/jašek)</t>
  </si>
  <si>
    <t>Izdelava betonskega kabelskega jaška  notranjih dimenzij 1,2 x 1,2 x 1,2, izdelava AB podložnega betona, izdelava opaža, vstavljanje armature, izdelava sten jaška z dobavo in montažo tipskih uvodnic, izdelava gornje betonske plošče, dobava in montaža LTŽ pokrova 25 T dimenzij 0,6 m x 0,6 m s snemljivo prečko</t>
  </si>
  <si>
    <t>Zavarovanje izkopov pred padci in vsutjem materiala, nakladanje preostale zemlje in odpadnega materiala, odvoz in planiranje (3 % zemeljskih del)</t>
  </si>
  <si>
    <t>Prevoz materiala in nepredvidena zemeljska dela (3 % zemeljskih del)</t>
  </si>
  <si>
    <t>Dobava kabla E-AY2Y-J 4x150+1,5 mm2                                                                   ( upoštevana tudi dolžina kabla za uvleke v PMO )</t>
  </si>
  <si>
    <t>Uvlek kabla v cevi kabelskega jarka ter cevi omarice</t>
  </si>
  <si>
    <t>Vgradna prikjučno merilna omara ES kpo-M3, ES kpo Mo3/2, komplet z vgrajeno opremo, skupnih dimenzij (širina x višina x globina) 704 x 1350 x 250 mm, komplet z vgrajeno opremo:</t>
  </si>
  <si>
    <t xml:space="preserve"> - polindirektni števec trofazni števec energije z dajalnikom impulzov LANDIS GYR ZMD410CT44</t>
  </si>
  <si>
    <t xml:space="preserve"> - direktni trofazni števec, prestavljen iz R-G za meritve kuhinje</t>
  </si>
  <si>
    <t xml:space="preserve"> - komunikator LANDIS GYR CU-P22</t>
  </si>
  <si>
    <t xml:space="preserve"> - merilni tokovni transformator 250/5A, ŽELJKO NNT23</t>
  </si>
  <si>
    <t xml:space="preserve"> - varovalčno stikalo 2.ST 6-400A</t>
  </si>
  <si>
    <t xml:space="preserve"> - varovalčno stikalo 0.ST 6-160A</t>
  </si>
  <si>
    <t xml:space="preserve"> - varovalčno stikalo 0.ST 6-160A, za predvarovanje prenapetostnih odvodnikov</t>
  </si>
  <si>
    <t xml:space="preserve"> - prenapetostni odvodniki 0,5kV, tip B, In(8/20)=30kA</t>
  </si>
  <si>
    <t xml:space="preserve"> - inštalacijski odklopnik PL7-B6/1</t>
  </si>
  <si>
    <t xml:space="preserve"> - sponke za preklop tarife</t>
  </si>
  <si>
    <t xml:space="preserve"> - merilne sponke</t>
  </si>
  <si>
    <t xml:space="preserve"> - zbiralka PEN</t>
  </si>
  <si>
    <t xml:space="preserve"> - ključavnica</t>
  </si>
  <si>
    <t>žep za dokumentacijo, dokumentacija, napisi, drobni vezni material</t>
  </si>
  <si>
    <t>SKUPAJ</t>
  </si>
  <si>
    <t>Dobava in montaža spojke, toplokrčnega kabelskega končnika, kabelskih čevljev in priklop kabla E-AY2Y-J 4x150+1,5 mm2 v omarici</t>
  </si>
  <si>
    <t>Demontaža in odklop obstoječega dovodnega kabla iz obstoječe priklopno merilne omare</t>
  </si>
  <si>
    <r>
      <t xml:space="preserve">Dobava in položitev PVC cevi </t>
    </r>
    <r>
      <rPr>
        <sz val="12"/>
        <rFont val="Times New Roman"/>
        <family val="1"/>
      </rPr>
      <t>iz priključno merilne omare, do jaška</t>
    </r>
  </si>
  <si>
    <t xml:space="preserve"> - PVC cev Φ100 mm, dolžine 2m</t>
  </si>
  <si>
    <t>Dobava in položitev ozemljitvenega valjanca Fe/Zn 25x4 mm v izkopani jarek ter povezovanje valjanca s križnimi sponkami</t>
  </si>
  <si>
    <t>Prevoz materiala in nepredvidena montažna dela (5 % montažnih del)</t>
  </si>
  <si>
    <t>Izvedba meritev na kablih in izvedba meritev ozemljitvene upornosti</t>
  </si>
  <si>
    <t>Izdelava PID v štirih izvodih</t>
  </si>
  <si>
    <t>Nadzor predstavnika JP Elektro Ljubljana nad deli</t>
  </si>
  <si>
    <t>(1 % investicijskih del)</t>
  </si>
  <si>
    <t>Prižigalni tablo PT-D v servisni sobi, kot podometna omarica sestavljen iz enega kompleta za 21 modulov, komplet z dozo, okvirji, pokrovi in drobnim veznim in pritrdilnim materialom, kot VIMAR PLANA</t>
  </si>
  <si>
    <r>
      <t xml:space="preserve">Vodnik Al </t>
    </r>
    <r>
      <rPr>
        <sz val="12"/>
        <rFont val="Arial"/>
        <family val="2"/>
      </rPr>
      <t>Φ</t>
    </r>
    <r>
      <rPr>
        <sz val="12"/>
        <rFont val="Times New Roman CE"/>
        <family val="1"/>
      </rPr>
      <t>10 mm položen na fasado in na streho objekta, kompletno z vsemi nosilci na 0,8m in spoji</t>
    </r>
  </si>
  <si>
    <t>Koaksialni kabel 75 Ohm, uvlečen v instalacijsko cev, kot CAVEL DG 113</t>
  </si>
  <si>
    <t>Analogna adresna naprava za javljanje požara, s štirimi zankami skupne kapacitete 504 adresnih elementov, komplet z napajalnikom 5A, UPMO in CPMO, komplet z baterijami za rezervno napajanje, kot tip NJP-400A/4</t>
  </si>
  <si>
    <t>Vzorčna komora z vgrajenim adresibilnim optičnim javljalnikom XP-95 in cevjo, tip VK-08/95 OPT</t>
  </si>
  <si>
    <t>Tesnenje prehodov iz enega v drug požarni sektor izdelan s piroterm vrečkami</t>
  </si>
  <si>
    <t>Končna montaža elementov sistema, parametriranje, preizkušanje, spuščanje sistema v pogon, šolanje osebja in sodelovanje pri pridobivanju Potrdila o brezhibnem delovanju</t>
  </si>
  <si>
    <t>CENA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</si>
</sst>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quot;SIT&quot;"/>
    <numFmt numFmtId="173" formatCode="#,##0.00\ [$€-1]"/>
    <numFmt numFmtId="174" formatCode="0_)"/>
    <numFmt numFmtId="175" formatCode="#,##0.00\ _S_I_T"/>
    <numFmt numFmtId="176" formatCode="&quot;True&quot;;&quot;True&quot;;&quot;False&quot;"/>
    <numFmt numFmtId="177" formatCode="&quot;On&quot;;&quot;On&quot;;&quot;Off&quot;"/>
    <numFmt numFmtId="178" formatCode="[$€-2]\ #,##0.00_);[Red]\([$€-2]\ #,##0.00\)"/>
  </numFmts>
  <fonts count="63">
    <font>
      <sz val="10"/>
      <name val="Arial CE"/>
      <family val="0"/>
    </font>
    <font>
      <b/>
      <sz val="10"/>
      <name val="Arial CE"/>
      <family val="0"/>
    </font>
    <font>
      <i/>
      <sz val="10"/>
      <name val="Arial CE"/>
      <family val="0"/>
    </font>
    <font>
      <b/>
      <i/>
      <sz val="10"/>
      <name val="Arial CE"/>
      <family val="0"/>
    </font>
    <font>
      <sz val="10"/>
      <name val="Times New Roman CE"/>
      <family val="1"/>
    </font>
    <font>
      <sz val="12"/>
      <name val="Times New Roman CE"/>
      <family val="1"/>
    </font>
    <font>
      <sz val="8"/>
      <name val="Arial CE"/>
      <family val="0"/>
    </font>
    <font>
      <b/>
      <u val="single"/>
      <sz val="12"/>
      <name val="Times New Roman CE"/>
      <family val="1"/>
    </font>
    <font>
      <b/>
      <sz val="12"/>
      <name val="Times New Roman CE"/>
      <family val="1"/>
    </font>
    <font>
      <b/>
      <sz val="14"/>
      <name val="Arial CE"/>
      <family val="2"/>
    </font>
    <font>
      <sz val="12"/>
      <color indexed="9"/>
      <name val="Times New Roman CE"/>
      <family val="1"/>
    </font>
    <font>
      <b/>
      <i/>
      <sz val="14"/>
      <name val="Times New Roman CE"/>
      <family val="1"/>
    </font>
    <font>
      <sz val="10"/>
      <name val="Times New Roman"/>
      <family val="1"/>
    </font>
    <font>
      <b/>
      <sz val="14"/>
      <name val="Times New Roman"/>
      <family val="1"/>
    </font>
    <font>
      <b/>
      <i/>
      <u val="single"/>
      <sz val="14"/>
      <name val="Times New Roman"/>
      <family val="1"/>
    </font>
    <font>
      <sz val="14"/>
      <name val="Times New Roman"/>
      <family val="1"/>
    </font>
    <font>
      <sz val="12"/>
      <name val="Times New Roman"/>
      <family val="1"/>
    </font>
    <font>
      <b/>
      <i/>
      <sz val="14"/>
      <name val="Times New Roman"/>
      <family val="1"/>
    </font>
    <font>
      <b/>
      <sz val="12"/>
      <name val="Times New Roman"/>
      <family val="1"/>
    </font>
    <font>
      <b/>
      <i/>
      <u val="single"/>
      <sz val="16"/>
      <name val="Times New Roman"/>
      <family val="1"/>
    </font>
    <font>
      <i/>
      <sz val="10"/>
      <name val="Times New Roman"/>
      <family val="1"/>
    </font>
    <font>
      <b/>
      <i/>
      <sz val="14"/>
      <color indexed="8"/>
      <name val="Times New Roman"/>
      <family val="1"/>
    </font>
    <font>
      <b/>
      <sz val="12"/>
      <name val="Arial CE"/>
      <family val="0"/>
    </font>
    <font>
      <sz val="10"/>
      <name val="MS Sans Serif"/>
      <family val="2"/>
    </font>
    <font>
      <sz val="12"/>
      <name val="Arial"/>
      <family val="2"/>
    </font>
    <font>
      <b/>
      <sz val="12"/>
      <color indexed="30"/>
      <name val="Times New Roman CE"/>
      <family val="1"/>
    </font>
    <font>
      <sz val="12"/>
      <color indexed="8"/>
      <name val="Times New Roman"/>
      <family val="2"/>
    </font>
    <font>
      <sz val="12"/>
      <color indexed="9"/>
      <name val="Times New Roman"/>
      <family val="2"/>
    </font>
    <font>
      <sz val="12"/>
      <color indexed="17"/>
      <name val="Times New Roman"/>
      <family val="2"/>
    </font>
    <font>
      <u val="single"/>
      <sz val="10"/>
      <color indexed="12"/>
      <name val="Arial CE"/>
      <family val="0"/>
    </font>
    <font>
      <b/>
      <sz val="12"/>
      <color indexed="6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9"/>
      <name val="Times New Roman"/>
      <family val="2"/>
    </font>
    <font>
      <u val="single"/>
      <sz val="10"/>
      <color indexed="20"/>
      <name val="Arial CE"/>
      <family val="0"/>
    </font>
    <font>
      <sz val="12"/>
      <color indexed="10"/>
      <name val="Times New Roman"/>
      <family val="2"/>
    </font>
    <font>
      <i/>
      <sz val="12"/>
      <color indexed="23"/>
      <name val="Times New Roman"/>
      <family val="2"/>
    </font>
    <font>
      <b/>
      <sz val="12"/>
      <color indexed="9"/>
      <name val="Times New Roman"/>
      <family val="2"/>
    </font>
    <font>
      <b/>
      <sz val="12"/>
      <color indexed="10"/>
      <name val="Times New Roman"/>
      <family val="2"/>
    </font>
    <font>
      <sz val="12"/>
      <color indexed="20"/>
      <name val="Times New Roman"/>
      <family val="2"/>
    </font>
    <font>
      <sz val="12"/>
      <color indexed="62"/>
      <name val="Times New Roman"/>
      <family val="2"/>
    </font>
    <font>
      <b/>
      <sz val="12"/>
      <color indexed="8"/>
      <name val="Times New Roman"/>
      <family val="2"/>
    </font>
    <font>
      <sz val="12"/>
      <color theme="1"/>
      <name val="Times New Roman"/>
      <family val="2"/>
    </font>
    <font>
      <sz val="12"/>
      <color theme="0"/>
      <name val="Times New Roman"/>
      <family val="2"/>
    </font>
    <font>
      <sz val="12"/>
      <color rgb="FF006100"/>
      <name val="Times New Roman"/>
      <family val="2"/>
    </font>
    <font>
      <u val="single"/>
      <sz val="10"/>
      <color theme="10"/>
      <name val="Arial CE"/>
      <family val="0"/>
    </font>
    <font>
      <b/>
      <sz val="12"/>
      <color rgb="FF3F3F3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u val="single"/>
      <sz val="10"/>
      <color theme="11"/>
      <name val="Arial CE"/>
      <family val="0"/>
    </font>
    <font>
      <sz val="12"/>
      <color rgb="FFFF0000"/>
      <name val="Times New Roman"/>
      <family val="2"/>
    </font>
    <font>
      <i/>
      <sz val="12"/>
      <color rgb="FF7F7F7F"/>
      <name val="Times New Roman"/>
      <family val="2"/>
    </font>
    <font>
      <sz val="12"/>
      <color rgb="FFFA7D00"/>
      <name val="Times New Roman"/>
      <family val="2"/>
    </font>
    <font>
      <b/>
      <sz val="12"/>
      <color theme="0"/>
      <name val="Times New Roman"/>
      <family val="2"/>
    </font>
    <font>
      <b/>
      <sz val="12"/>
      <color rgb="FFFA7D00"/>
      <name val="Times New Roman"/>
      <family val="2"/>
    </font>
    <font>
      <sz val="12"/>
      <color rgb="FF9C0006"/>
      <name val="Times New Roman"/>
      <family val="2"/>
    </font>
    <font>
      <sz val="12"/>
      <color rgb="FF3F3F76"/>
      <name val="Times New Roman"/>
      <family val="2"/>
    </font>
    <font>
      <b/>
      <sz val="12"/>
      <color theme="1"/>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21" borderId="1" applyNumberFormat="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2"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7" fillId="0" borderId="6" applyNumberFormat="0" applyFill="0" applyAlignment="0" applyProtection="0"/>
    <xf numFmtId="0" fontId="58" fillId="30" borderId="7" applyNumberFormat="0" applyAlignment="0" applyProtection="0"/>
    <xf numFmtId="0" fontId="59" fillId="21" borderId="8" applyNumberFormat="0" applyAlignment="0" applyProtection="0"/>
    <xf numFmtId="0" fontId="6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8" applyNumberFormat="0" applyAlignment="0" applyProtection="0"/>
    <xf numFmtId="0" fontId="62" fillId="0" borderId="9" applyNumberFormat="0" applyFill="0" applyAlignment="0" applyProtection="0"/>
  </cellStyleXfs>
  <cellXfs count="390">
    <xf numFmtId="0" fontId="0" fillId="0" borderId="0" xfId="0" applyAlignment="1">
      <alignment/>
    </xf>
    <xf numFmtId="0" fontId="4" fillId="0" borderId="0" xfId="0" applyFont="1" applyBorder="1" applyAlignment="1">
      <alignment/>
    </xf>
    <xf numFmtId="0" fontId="5" fillId="0" borderId="0" xfId="0" applyFont="1" applyBorder="1" applyAlignment="1">
      <alignment horizontal="right" vertical="top"/>
    </xf>
    <xf numFmtId="4" fontId="5" fillId="0" borderId="0" xfId="0" applyNumberFormat="1" applyFont="1" applyBorder="1" applyAlignment="1">
      <alignment horizontal="right"/>
    </xf>
    <xf numFmtId="0" fontId="7" fillId="0" borderId="0" xfId="0" applyFont="1" applyBorder="1" applyAlignment="1">
      <alignment horizontal="right" vertical="top"/>
    </xf>
    <xf numFmtId="0" fontId="5" fillId="0" borderId="0" xfId="0" applyFont="1" applyBorder="1" applyAlignment="1">
      <alignment horizontal="center"/>
    </xf>
    <xf numFmtId="0" fontId="5" fillId="0" borderId="0" xfId="0" applyFont="1" applyAlignment="1">
      <alignment horizontal="center"/>
    </xf>
    <xf numFmtId="0" fontId="9" fillId="0" borderId="0" xfId="0" applyFont="1" applyAlignment="1">
      <alignment horizontal="right"/>
    </xf>
    <xf numFmtId="0" fontId="5" fillId="0" borderId="0" xfId="0" applyFont="1" applyBorder="1" applyAlignment="1">
      <alignment horizontal="left" vertical="top" wrapText="1"/>
    </xf>
    <xf numFmtId="4" fontId="10" fillId="0" borderId="0" xfId="0" applyNumberFormat="1" applyFont="1" applyBorder="1" applyAlignment="1">
      <alignment horizontal="right"/>
    </xf>
    <xf numFmtId="4" fontId="8" fillId="0" borderId="0" xfId="0" applyNumberFormat="1" applyFont="1" applyBorder="1" applyAlignment="1">
      <alignment horizontal="right"/>
    </xf>
    <xf numFmtId="0" fontId="0" fillId="0" borderId="0" xfId="0" applyAlignment="1">
      <alignment horizontal="right"/>
    </xf>
    <xf numFmtId="0" fontId="11" fillId="33" borderId="10" xfId="0" applyFont="1" applyFill="1" applyBorder="1" applyAlignment="1">
      <alignment horizontal="center" vertical="top"/>
    </xf>
    <xf numFmtId="4" fontId="5" fillId="33" borderId="11" xfId="0" applyNumberFormat="1" applyFont="1" applyFill="1" applyBorder="1" applyAlignment="1">
      <alignment horizontal="right"/>
    </xf>
    <xf numFmtId="0" fontId="12" fillId="0" borderId="0" xfId="0" applyFont="1" applyAlignment="1">
      <alignment horizontal="right"/>
    </xf>
    <xf numFmtId="0" fontId="13" fillId="0" borderId="0" xfId="0" applyFont="1" applyAlignment="1">
      <alignment horizontal="right"/>
    </xf>
    <xf numFmtId="0" fontId="12" fillId="0" borderId="0" xfId="0" applyFont="1" applyAlignment="1">
      <alignment/>
    </xf>
    <xf numFmtId="0" fontId="14" fillId="34" borderId="0" xfId="0" applyFont="1" applyFill="1" applyAlignment="1">
      <alignment/>
    </xf>
    <xf numFmtId="0" fontId="15" fillId="34" borderId="0" xfId="0" applyFont="1" applyFill="1" applyAlignment="1">
      <alignment/>
    </xf>
    <xf numFmtId="0" fontId="13"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horizontal="left"/>
    </xf>
    <xf numFmtId="0" fontId="13" fillId="0" borderId="0" xfId="0" applyFont="1" applyBorder="1" applyAlignment="1">
      <alignment/>
    </xf>
    <xf numFmtId="0" fontId="12" fillId="0" borderId="0" xfId="0" applyFont="1" applyBorder="1" applyAlignment="1">
      <alignment/>
    </xf>
    <xf numFmtId="4" fontId="13" fillId="0" borderId="0" xfId="0" applyNumberFormat="1" applyFont="1" applyBorder="1" applyAlignment="1">
      <alignment/>
    </xf>
    <xf numFmtId="0" fontId="13" fillId="0" borderId="0" xfId="0" applyFont="1" applyAlignment="1">
      <alignment horizontal="left"/>
    </xf>
    <xf numFmtId="0" fontId="13" fillId="0" borderId="12" xfId="0" applyFont="1" applyBorder="1" applyAlignment="1">
      <alignment/>
    </xf>
    <xf numFmtId="0" fontId="12" fillId="0" borderId="12" xfId="0" applyFont="1" applyBorder="1" applyAlignment="1">
      <alignment/>
    </xf>
    <xf numFmtId="173" fontId="13" fillId="34" borderId="12" xfId="0" applyNumberFormat="1" applyFont="1" applyFill="1" applyBorder="1" applyAlignment="1">
      <alignment/>
    </xf>
    <xf numFmtId="0" fontId="16" fillId="0" borderId="0" xfId="0" applyFont="1" applyAlignment="1">
      <alignment/>
    </xf>
    <xf numFmtId="0" fontId="5" fillId="0" borderId="0" xfId="0" applyFont="1" applyBorder="1" applyAlignment="1">
      <alignment horizontal="center" vertical="top"/>
    </xf>
    <xf numFmtId="0" fontId="4" fillId="0" borderId="0" xfId="0" applyFont="1" applyBorder="1" applyAlignment="1">
      <alignment/>
    </xf>
    <xf numFmtId="0" fontId="5" fillId="0" borderId="0" xfId="0" applyFont="1" applyBorder="1" applyAlignment="1">
      <alignment horizontal="left" vertical="top"/>
    </xf>
    <xf numFmtId="0" fontId="11" fillId="33" borderId="13" xfId="0" applyFont="1" applyFill="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center"/>
    </xf>
    <xf numFmtId="0" fontId="18" fillId="0" borderId="0" xfId="0" applyFont="1" applyAlignment="1">
      <alignment/>
    </xf>
    <xf numFmtId="0" fontId="18" fillId="0" borderId="0" xfId="0" applyFont="1" applyAlignment="1">
      <alignment horizontal="right"/>
    </xf>
    <xf numFmtId="0" fontId="18" fillId="0" borderId="0" xfId="0" applyFont="1" applyAlignment="1">
      <alignment/>
    </xf>
    <xf numFmtId="0" fontId="16" fillId="0" borderId="0" xfId="0" applyFont="1" applyAlignment="1">
      <alignment horizontal="left"/>
    </xf>
    <xf numFmtId="1" fontId="16" fillId="0" borderId="0" xfId="0" applyNumberFormat="1" applyFont="1" applyAlignment="1">
      <alignment horizontal="center"/>
    </xf>
    <xf numFmtId="0" fontId="16" fillId="0" borderId="0" xfId="0" applyFont="1" applyAlignment="1">
      <alignment horizontal="right"/>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xf>
    <xf numFmtId="0" fontId="16"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xf>
    <xf numFmtId="1" fontId="16" fillId="0" borderId="0" xfId="0" applyNumberFormat="1" applyFont="1" applyAlignment="1">
      <alignment horizontal="right"/>
    </xf>
    <xf numFmtId="0" fontId="18" fillId="0" borderId="0" xfId="0" applyFont="1" applyAlignment="1">
      <alignment horizontal="center"/>
    </xf>
    <xf numFmtId="1" fontId="18" fillId="0" borderId="0" xfId="0" applyNumberFormat="1" applyFont="1" applyAlignment="1">
      <alignment horizontal="right"/>
    </xf>
    <xf numFmtId="1" fontId="16" fillId="0" borderId="0" xfId="0" applyNumberFormat="1" applyFont="1" applyFill="1" applyAlignment="1">
      <alignment horizontal="right"/>
    </xf>
    <xf numFmtId="0" fontId="18" fillId="0" borderId="0" xfId="0" applyFont="1" applyAlignment="1">
      <alignment horizontal="center" vertical="top"/>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0" xfId="0" applyFont="1" applyAlignment="1">
      <alignment horizontal="right" vertical="top"/>
    </xf>
    <xf numFmtId="0" fontId="16" fillId="0" borderId="0" xfId="0" applyFont="1" applyAlignment="1">
      <alignment wrapText="1"/>
    </xf>
    <xf numFmtId="0" fontId="5" fillId="0" borderId="0" xfId="0" applyFont="1" applyAlignment="1">
      <alignment horizontal="center" vertical="top"/>
    </xf>
    <xf numFmtId="0" fontId="18" fillId="0" borderId="0" xfId="0" applyFont="1" applyAlignment="1">
      <alignment horizontal="center"/>
    </xf>
    <xf numFmtId="0" fontId="16" fillId="0" borderId="0" xfId="0" applyNumberFormat="1" applyFont="1" applyAlignment="1">
      <alignment/>
    </xf>
    <xf numFmtId="0" fontId="15" fillId="0" borderId="0" xfId="0" applyFont="1" applyAlignment="1">
      <alignment horizontal="right"/>
    </xf>
    <xf numFmtId="171" fontId="13" fillId="0" borderId="0" xfId="59" applyFont="1" applyBorder="1" applyAlignment="1">
      <alignment horizontal="right"/>
    </xf>
    <xf numFmtId="4" fontId="13" fillId="0" borderId="0" xfId="0" applyNumberFormat="1" applyFont="1" applyBorder="1" applyAlignment="1">
      <alignment horizontal="right"/>
    </xf>
    <xf numFmtId="173" fontId="13" fillId="34" borderId="12" xfId="0" applyNumberFormat="1" applyFont="1" applyFill="1" applyBorder="1" applyAlignment="1">
      <alignment horizontal="right"/>
    </xf>
    <xf numFmtId="0" fontId="16" fillId="0" borderId="0" xfId="0" applyFont="1" applyAlignment="1">
      <alignment horizontal="left" wrapText="1"/>
    </xf>
    <xf numFmtId="0" fontId="4" fillId="0" borderId="0" xfId="0" applyFont="1" applyBorder="1" applyAlignment="1">
      <alignment vertical="top"/>
    </xf>
    <xf numFmtId="49" fontId="18" fillId="0" borderId="0" xfId="0" applyNumberFormat="1" applyFont="1" applyAlignment="1">
      <alignment horizontal="center" vertical="top"/>
    </xf>
    <xf numFmtId="49" fontId="16" fillId="0" borderId="0" xfId="0" applyNumberFormat="1" applyFont="1" applyAlignment="1">
      <alignment horizontal="center" vertical="top"/>
    </xf>
    <xf numFmtId="0" fontId="5" fillId="0" borderId="0" xfId="0" applyFont="1" applyBorder="1" applyAlignment="1">
      <alignment horizontal="left"/>
    </xf>
    <xf numFmtId="0" fontId="11" fillId="33" borderId="13" xfId="0" applyFont="1" applyFill="1" applyBorder="1" applyAlignment="1">
      <alignment horizontal="left"/>
    </xf>
    <xf numFmtId="0" fontId="18" fillId="0" borderId="0" xfId="0" applyFont="1" applyAlignment="1">
      <alignment horizontal="center" wrapText="1"/>
    </xf>
    <xf numFmtId="0" fontId="18" fillId="0" borderId="0" xfId="0" applyFont="1" applyAlignment="1">
      <alignment horizontal="right" wrapText="1"/>
    </xf>
    <xf numFmtId="4" fontId="18" fillId="0" borderId="0" xfId="0" applyNumberFormat="1" applyFont="1" applyAlignment="1">
      <alignment horizontal="right"/>
    </xf>
    <xf numFmtId="0" fontId="18" fillId="0" borderId="0" xfId="0" applyFont="1" applyAlignment="1">
      <alignment horizontal="right"/>
    </xf>
    <xf numFmtId="0" fontId="8" fillId="0" borderId="0" xfId="0" applyFont="1" applyBorder="1" applyAlignment="1">
      <alignment horizontal="left"/>
    </xf>
    <xf numFmtId="4" fontId="18" fillId="0" borderId="0" xfId="0" applyNumberFormat="1" applyFont="1" applyAlignment="1">
      <alignment horizontal="right"/>
    </xf>
    <xf numFmtId="4" fontId="16" fillId="0" borderId="0" xfId="0" applyNumberFormat="1" applyFont="1" applyAlignment="1">
      <alignment horizontal="right"/>
    </xf>
    <xf numFmtId="0" fontId="5" fillId="0" borderId="0" xfId="0" applyFont="1" applyAlignment="1">
      <alignment vertical="top" wrapText="1"/>
    </xf>
    <xf numFmtId="0" fontId="5" fillId="0" borderId="0" xfId="0" applyFont="1" applyAlignment="1">
      <alignment/>
    </xf>
    <xf numFmtId="4" fontId="5" fillId="0" borderId="0" xfId="0" applyNumberFormat="1" applyFont="1" applyAlignment="1">
      <alignment horizontal="right"/>
    </xf>
    <xf numFmtId="0" fontId="16" fillId="0" borderId="0" xfId="0" applyFont="1" applyAlignment="1" applyProtection="1">
      <alignment horizontal="center"/>
      <protection/>
    </xf>
    <xf numFmtId="0" fontId="16" fillId="0" borderId="0" xfId="0" applyFont="1" applyAlignment="1">
      <alignment horizontal="center"/>
    </xf>
    <xf numFmtId="1" fontId="16" fillId="0" borderId="0" xfId="0" applyNumberFormat="1" applyFont="1" applyAlignment="1">
      <alignment horizontal="right"/>
    </xf>
    <xf numFmtId="0" fontId="5" fillId="0" borderId="0" xfId="0" applyFont="1" applyAlignment="1">
      <alignment horizontal="left"/>
    </xf>
    <xf numFmtId="0" fontId="18" fillId="0" borderId="0" xfId="0" applyFont="1" applyBorder="1" applyAlignment="1">
      <alignment horizontal="center"/>
    </xf>
    <xf numFmtId="4" fontId="18" fillId="0" borderId="0" xfId="0" applyNumberFormat="1" applyFont="1" applyBorder="1" applyAlignment="1">
      <alignment horizontal="right"/>
    </xf>
    <xf numFmtId="0" fontId="18" fillId="0" borderId="0" xfId="0" applyFont="1" applyBorder="1" applyAlignment="1">
      <alignment/>
    </xf>
    <xf numFmtId="0" fontId="5" fillId="0" borderId="0" xfId="0" applyFont="1" applyAlignment="1">
      <alignment horizontal="center"/>
    </xf>
    <xf numFmtId="4" fontId="5" fillId="0" borderId="0" xfId="0" applyNumberFormat="1" applyFont="1" applyAlignment="1">
      <alignment horizontal="right"/>
    </xf>
    <xf numFmtId="0" fontId="16" fillId="0" borderId="0" xfId="0" applyFont="1" applyFill="1" applyAlignment="1">
      <alignment horizontal="center"/>
    </xf>
    <xf numFmtId="0" fontId="16" fillId="0" borderId="0" xfId="0" applyFont="1" applyFill="1" applyAlignment="1" applyProtection="1">
      <alignment horizontal="center"/>
      <protection/>
    </xf>
    <xf numFmtId="1" fontId="16" fillId="0" borderId="0" xfId="0" applyNumberFormat="1" applyFont="1" applyFill="1" applyAlignment="1" applyProtection="1">
      <alignment horizontal="right"/>
      <protection/>
    </xf>
    <xf numFmtId="0" fontId="5" fillId="0" borderId="0" xfId="0" applyFont="1" applyAlignment="1">
      <alignment horizontal="right"/>
    </xf>
    <xf numFmtId="0" fontId="8" fillId="0" borderId="0" xfId="0" applyFont="1" applyAlignment="1">
      <alignment/>
    </xf>
    <xf numFmtId="0" fontId="8" fillId="0" borderId="0" xfId="0" applyFont="1" applyBorder="1" applyAlignment="1">
      <alignment horizontal="center"/>
    </xf>
    <xf numFmtId="0" fontId="8" fillId="0" borderId="0" xfId="0" applyFont="1" applyBorder="1" applyAlignment="1">
      <alignment horizontal="right"/>
    </xf>
    <xf numFmtId="0" fontId="8" fillId="0" borderId="0" xfId="0" applyFont="1" applyAlignment="1">
      <alignment horizontal="center"/>
    </xf>
    <xf numFmtId="0" fontId="8" fillId="0" borderId="0" xfId="0" applyFont="1" applyAlignment="1">
      <alignment horizontal="right"/>
    </xf>
    <xf numFmtId="4" fontId="8" fillId="0" borderId="0" xfId="0" applyNumberFormat="1" applyFont="1" applyAlignment="1">
      <alignment horizontal="right"/>
    </xf>
    <xf numFmtId="0" fontId="8" fillId="0" borderId="0" xfId="0" applyFont="1" applyBorder="1" applyAlignment="1">
      <alignment/>
    </xf>
    <xf numFmtId="1" fontId="16" fillId="0" borderId="0" xfId="0" applyNumberFormat="1" applyFont="1" applyAlignment="1">
      <alignment horizontal="center"/>
    </xf>
    <xf numFmtId="0" fontId="16" fillId="0" borderId="0" xfId="0" applyFont="1" applyAlignment="1">
      <alignment horizontal="center" wrapText="1"/>
    </xf>
    <xf numFmtId="0" fontId="8" fillId="0" borderId="0" xfId="0" applyFont="1" applyBorder="1" applyAlignment="1">
      <alignment/>
    </xf>
    <xf numFmtId="0" fontId="8" fillId="0" borderId="0" xfId="0" applyFont="1" applyAlignment="1">
      <alignment horizontal="left"/>
    </xf>
    <xf numFmtId="1" fontId="8" fillId="0" borderId="0" xfId="0" applyNumberFormat="1" applyFont="1" applyAlignment="1">
      <alignment horizontal="right"/>
    </xf>
    <xf numFmtId="0" fontId="8" fillId="0" borderId="0" xfId="0" applyFont="1" applyAlignment="1">
      <alignment horizontal="left"/>
    </xf>
    <xf numFmtId="0" fontId="8" fillId="0" borderId="0" xfId="0" applyFont="1" applyAlignment="1">
      <alignment horizontal="center"/>
    </xf>
    <xf numFmtId="1" fontId="8" fillId="0" borderId="0" xfId="0" applyNumberFormat="1" applyFont="1" applyAlignment="1">
      <alignment horizontal="right"/>
    </xf>
    <xf numFmtId="4" fontId="8" fillId="0" borderId="0" xfId="0" applyNumberFormat="1" applyFont="1" applyAlignment="1">
      <alignment horizontal="right"/>
    </xf>
    <xf numFmtId="1" fontId="5" fillId="0" borderId="0" xfId="0" applyNumberFormat="1" applyFont="1" applyAlignment="1">
      <alignment horizontal="right"/>
    </xf>
    <xf numFmtId="49" fontId="18" fillId="0" borderId="0" xfId="0" applyNumberFormat="1" applyFont="1" applyBorder="1" applyAlignment="1">
      <alignment horizontal="center" vertical="top"/>
    </xf>
    <xf numFmtId="0" fontId="8" fillId="0" borderId="0" xfId="0" applyFont="1" applyBorder="1" applyAlignment="1">
      <alignment horizontal="center" vertical="top"/>
    </xf>
    <xf numFmtId="0" fontId="16" fillId="0" borderId="0" xfId="0" applyFont="1" applyAlignment="1">
      <alignment horizontal="center" vertical="top"/>
    </xf>
    <xf numFmtId="0" fontId="8" fillId="0" borderId="0" xfId="0" applyFont="1" applyAlignment="1">
      <alignment horizontal="center" vertical="top"/>
    </xf>
    <xf numFmtId="0" fontId="8" fillId="0" borderId="0" xfId="0" applyNumberFormat="1" applyFont="1" applyAlignment="1">
      <alignment horizontal="center" vertical="top"/>
    </xf>
    <xf numFmtId="49" fontId="8" fillId="0" borderId="0" xfId="0" applyNumberFormat="1" applyFont="1" applyAlignment="1">
      <alignment horizontal="center" vertical="top"/>
    </xf>
    <xf numFmtId="49" fontId="5" fillId="0" borderId="0" xfId="0" applyNumberFormat="1" applyFont="1" applyAlignment="1">
      <alignment horizontal="center" vertical="top"/>
    </xf>
    <xf numFmtId="0" fontId="16" fillId="0" borderId="0" xfId="0" applyFont="1" applyAlignment="1" applyProtection="1">
      <alignment horizontal="left" wrapText="1"/>
      <protection/>
    </xf>
    <xf numFmtId="0" fontId="16" fillId="0" borderId="0" xfId="0" applyFont="1" applyAlignment="1">
      <alignment horizontal="left" wrapText="1"/>
    </xf>
    <xf numFmtId="0" fontId="5" fillId="0" borderId="0" xfId="0" applyFont="1" applyBorder="1" applyAlignment="1">
      <alignment wrapText="1"/>
    </xf>
    <xf numFmtId="0" fontId="5" fillId="0" borderId="0" xfId="0" applyFont="1" applyAlignment="1">
      <alignment horizontal="left" wrapText="1"/>
    </xf>
    <xf numFmtId="0" fontId="18" fillId="0" borderId="0" xfId="0" applyFont="1" applyBorder="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5" fillId="0" borderId="0" xfId="0" applyFont="1" applyAlignment="1">
      <alignment horizontal="left" wrapText="1"/>
    </xf>
    <xf numFmtId="0" fontId="5" fillId="0" borderId="0" xfId="0" applyFont="1" applyAlignment="1">
      <alignment wrapText="1"/>
    </xf>
    <xf numFmtId="0" fontId="16" fillId="0" borderId="0" xfId="0" applyFont="1" applyFill="1" applyAlignment="1" applyProtection="1">
      <alignment horizontal="left" wrapText="1"/>
      <protection/>
    </xf>
    <xf numFmtId="0" fontId="8" fillId="0" borderId="0" xfId="0" applyFont="1" applyBorder="1" applyAlignment="1">
      <alignment horizontal="left" wrapText="1"/>
    </xf>
    <xf numFmtId="0" fontId="5" fillId="0" borderId="0" xfId="0" applyFont="1" applyAlignment="1">
      <alignment wrapText="1"/>
    </xf>
    <xf numFmtId="0" fontId="8" fillId="0" borderId="0" xfId="0" applyFont="1" applyAlignment="1">
      <alignment wrapText="1"/>
    </xf>
    <xf numFmtId="0" fontId="16" fillId="0" borderId="0" xfId="0" applyFont="1" applyAlignment="1">
      <alignment wrapText="1"/>
    </xf>
    <xf numFmtId="0" fontId="8" fillId="0" borderId="0" xfId="0" applyFont="1" applyBorder="1" applyAlignment="1">
      <alignment wrapText="1"/>
    </xf>
    <xf numFmtId="49" fontId="18" fillId="0" borderId="14" xfId="0" applyNumberFormat="1" applyFont="1" applyBorder="1" applyAlignment="1">
      <alignment horizontal="center" vertical="top"/>
    </xf>
    <xf numFmtId="0" fontId="18" fillId="0" borderId="14" xfId="0" applyFont="1" applyBorder="1" applyAlignment="1">
      <alignment horizontal="left" wrapText="1"/>
    </xf>
    <xf numFmtId="0" fontId="18" fillId="0" borderId="14" xfId="0" applyFont="1" applyBorder="1" applyAlignment="1">
      <alignment horizontal="center"/>
    </xf>
    <xf numFmtId="1" fontId="18" fillId="0" borderId="14" xfId="0" applyNumberFormat="1" applyFont="1" applyBorder="1" applyAlignment="1">
      <alignment horizontal="right"/>
    </xf>
    <xf numFmtId="0" fontId="18" fillId="0" borderId="14" xfId="0" applyFont="1" applyBorder="1" applyAlignment="1" quotePrefix="1">
      <alignment horizontal="left" wrapText="1"/>
    </xf>
    <xf numFmtId="0" fontId="8" fillId="0" borderId="14" xfId="0" applyFont="1" applyBorder="1" applyAlignment="1">
      <alignment horizontal="center" vertical="top"/>
    </xf>
    <xf numFmtId="0" fontId="8" fillId="0" borderId="14" xfId="0" applyFont="1" applyBorder="1" applyAlignment="1">
      <alignment horizontal="left" wrapText="1"/>
    </xf>
    <xf numFmtId="0" fontId="8" fillId="0" borderId="14" xfId="0" applyFont="1" applyBorder="1" applyAlignment="1">
      <alignment horizontal="center"/>
    </xf>
    <xf numFmtId="0" fontId="8" fillId="0" borderId="14" xfId="0" applyFont="1" applyBorder="1" applyAlignment="1">
      <alignment horizontal="right"/>
    </xf>
    <xf numFmtId="0" fontId="8" fillId="0" borderId="14" xfId="0" applyFont="1" applyBorder="1" applyAlignment="1">
      <alignment wrapText="1"/>
    </xf>
    <xf numFmtId="0" fontId="19" fillId="34" borderId="0" xfId="0" applyFont="1" applyFill="1" applyAlignment="1">
      <alignment/>
    </xf>
    <xf numFmtId="0" fontId="12" fillId="34" borderId="0" xfId="0" applyFont="1" applyFill="1" applyAlignment="1">
      <alignment/>
    </xf>
    <xf numFmtId="0" fontId="17" fillId="0" borderId="0" xfId="0" applyFont="1" applyAlignment="1">
      <alignment horizontal="right"/>
    </xf>
    <xf numFmtId="0" fontId="20" fillId="0" borderId="0" xfId="0" applyFont="1" applyAlignment="1">
      <alignment/>
    </xf>
    <xf numFmtId="171" fontId="17" fillId="0" borderId="0" xfId="59" applyFont="1" applyBorder="1" applyAlignment="1">
      <alignment/>
    </xf>
    <xf numFmtId="0" fontId="21" fillId="0" borderId="0" xfId="0" applyFont="1" applyAlignment="1">
      <alignment horizontal="center" vertical="center"/>
    </xf>
    <xf numFmtId="0" fontId="17" fillId="0" borderId="0" xfId="0" applyFont="1" applyAlignment="1">
      <alignment vertical="center"/>
    </xf>
    <xf numFmtId="0" fontId="7" fillId="0" borderId="0" xfId="0" applyFont="1" applyBorder="1" applyAlignment="1">
      <alignment horizontal="center" vertical="top"/>
    </xf>
    <xf numFmtId="0" fontId="7" fillId="0" borderId="0" xfId="0" applyFont="1" applyBorder="1" applyAlignment="1" applyProtection="1">
      <alignment horizontal="right" vertical="top"/>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center"/>
      <protection/>
    </xf>
    <xf numFmtId="4" fontId="5" fillId="0" borderId="0" xfId="0" applyNumberFormat="1" applyFont="1" applyBorder="1" applyAlignment="1" applyProtection="1">
      <alignment horizontal="right"/>
      <protection/>
    </xf>
    <xf numFmtId="0" fontId="4" fillId="0" borderId="0" xfId="0" applyFont="1" applyBorder="1" applyAlignment="1" applyProtection="1">
      <alignment/>
      <protection/>
    </xf>
    <xf numFmtId="0" fontId="11" fillId="33" borderId="10" xfId="0" applyFont="1" applyFill="1" applyBorder="1" applyAlignment="1" applyProtection="1">
      <alignment horizontal="center" vertical="top"/>
      <protection/>
    </xf>
    <xf numFmtId="4" fontId="5" fillId="33" borderId="11" xfId="0" applyNumberFormat="1" applyFont="1" applyFill="1" applyBorder="1" applyAlignment="1" applyProtection="1">
      <alignment horizontal="right"/>
      <protection/>
    </xf>
    <xf numFmtId="0" fontId="5" fillId="0" borderId="0" xfId="0" applyFont="1" applyBorder="1" applyAlignment="1" applyProtection="1">
      <alignment horizontal="right" vertical="top"/>
      <protection/>
    </xf>
    <xf numFmtId="49" fontId="16" fillId="0" borderId="0" xfId="0" applyNumberFormat="1" applyFont="1" applyFill="1" applyAlignment="1" applyProtection="1">
      <alignment horizontal="center" vertical="top"/>
      <protection/>
    </xf>
    <xf numFmtId="0" fontId="16" fillId="0" borderId="0" xfId="0" applyFont="1" applyFill="1" applyAlignment="1" applyProtection="1">
      <alignment/>
      <protection/>
    </xf>
    <xf numFmtId="49" fontId="18" fillId="0" borderId="14" xfId="0" applyNumberFormat="1" applyFont="1" applyFill="1" applyBorder="1" applyAlignment="1" applyProtection="1">
      <alignment horizontal="center" vertical="top"/>
      <protection/>
    </xf>
    <xf numFmtId="0" fontId="18" fillId="0" borderId="14" xfId="0" applyFont="1" applyFill="1" applyBorder="1" applyAlignment="1" applyProtection="1" quotePrefix="1">
      <alignment horizontal="left" wrapText="1"/>
      <protection/>
    </xf>
    <xf numFmtId="0" fontId="18" fillId="0" borderId="14" xfId="0" applyFont="1" applyFill="1" applyBorder="1" applyAlignment="1" applyProtection="1">
      <alignment horizontal="center"/>
      <protection/>
    </xf>
    <xf numFmtId="1" fontId="18" fillId="0" borderId="14" xfId="0" applyNumberFormat="1" applyFont="1" applyFill="1" applyBorder="1" applyAlignment="1" applyProtection="1">
      <alignment horizontal="right"/>
      <protection/>
    </xf>
    <xf numFmtId="49" fontId="18" fillId="0" borderId="0" xfId="0" applyNumberFormat="1" applyFont="1" applyFill="1" applyBorder="1" applyAlignment="1" applyProtection="1">
      <alignment horizontal="center" vertical="top"/>
      <protection/>
    </xf>
    <xf numFmtId="0" fontId="18" fillId="0" borderId="0" xfId="0" applyFont="1" applyFill="1" applyBorder="1" applyAlignment="1" applyProtection="1" quotePrefix="1">
      <alignment horizontal="left" wrapText="1"/>
      <protection/>
    </xf>
    <xf numFmtId="0" fontId="18" fillId="0" borderId="0" xfId="0" applyFont="1" applyFill="1" applyBorder="1" applyAlignment="1" applyProtection="1">
      <alignment horizontal="center"/>
      <protection/>
    </xf>
    <xf numFmtId="1" fontId="18" fillId="0" borderId="0" xfId="0" applyNumberFormat="1" applyFont="1" applyFill="1" applyBorder="1" applyAlignment="1" applyProtection="1">
      <alignment horizontal="right"/>
      <protection/>
    </xf>
    <xf numFmtId="0" fontId="5" fillId="0" borderId="0" xfId="0" applyFont="1" applyBorder="1" applyAlignment="1" applyProtection="1">
      <alignment/>
      <protection locked="0"/>
    </xf>
    <xf numFmtId="0" fontId="11" fillId="33" borderId="13" xfId="0" applyFont="1" applyFill="1" applyBorder="1" applyAlignment="1" applyProtection="1">
      <alignment vertical="top"/>
      <protection locked="0"/>
    </xf>
    <xf numFmtId="0" fontId="16" fillId="0" borderId="0" xfId="0" applyFont="1" applyAlignment="1" applyProtection="1">
      <alignment/>
      <protection locked="0"/>
    </xf>
    <xf numFmtId="0" fontId="18" fillId="0" borderId="0" xfId="0" applyFont="1" applyAlignment="1" applyProtection="1">
      <alignment vertical="top" wrapText="1"/>
      <protection locked="0"/>
    </xf>
    <xf numFmtId="0" fontId="18" fillId="0" borderId="0" xfId="0" applyFont="1" applyAlignment="1" applyProtection="1">
      <alignment vertical="top"/>
      <protection locked="0"/>
    </xf>
    <xf numFmtId="4" fontId="5" fillId="0" borderId="0" xfId="0" applyNumberFormat="1" applyFont="1" applyBorder="1" applyAlignment="1" applyProtection="1">
      <alignment/>
      <protection locked="0"/>
    </xf>
    <xf numFmtId="4" fontId="8" fillId="0" borderId="0" xfId="0" applyNumberFormat="1" applyFont="1" applyBorder="1" applyAlignment="1" applyProtection="1">
      <alignment/>
      <protection locked="0"/>
    </xf>
    <xf numFmtId="0" fontId="11" fillId="33" borderId="13" xfId="0" applyFont="1" applyFill="1" applyBorder="1" applyAlignment="1" applyProtection="1">
      <alignment/>
      <protection locked="0"/>
    </xf>
    <xf numFmtId="0" fontId="18" fillId="0" borderId="0" xfId="0" applyFont="1" applyAlignment="1" applyProtection="1">
      <alignment horizontal="right"/>
      <protection locked="0"/>
    </xf>
    <xf numFmtId="0" fontId="18" fillId="0" borderId="0" xfId="0" applyFont="1" applyAlignment="1" applyProtection="1">
      <alignment/>
      <protection locked="0"/>
    </xf>
    <xf numFmtId="4" fontId="16" fillId="0" borderId="0" xfId="0" applyNumberFormat="1" applyFont="1" applyAlignment="1" applyProtection="1">
      <alignment horizontal="right"/>
      <protection locked="0"/>
    </xf>
    <xf numFmtId="4" fontId="5" fillId="0" borderId="0" xfId="0" applyNumberFormat="1" applyFont="1" applyBorder="1" applyAlignment="1" applyProtection="1">
      <alignment horizontal="right"/>
      <protection locked="0"/>
    </xf>
    <xf numFmtId="0" fontId="5" fillId="0" borderId="0" xfId="0" applyFont="1" applyAlignment="1" applyProtection="1">
      <alignment/>
      <protection locked="0"/>
    </xf>
    <xf numFmtId="4" fontId="18" fillId="0" borderId="0" xfId="0" applyNumberFormat="1" applyFont="1" applyBorder="1" applyAlignment="1" applyProtection="1">
      <alignment horizontal="right"/>
      <protection locked="0"/>
    </xf>
    <xf numFmtId="4" fontId="18" fillId="0" borderId="0" xfId="0" applyNumberFormat="1" applyFont="1" applyAlignment="1" applyProtection="1">
      <alignment horizontal="right"/>
      <protection locked="0"/>
    </xf>
    <xf numFmtId="4" fontId="16" fillId="0" borderId="0" xfId="0" applyNumberFormat="1" applyFont="1" applyFill="1" applyAlignment="1" applyProtection="1">
      <alignment horizontal="right"/>
      <protection locked="0"/>
    </xf>
    <xf numFmtId="4" fontId="18" fillId="0" borderId="0" xfId="0" applyNumberFormat="1" applyFont="1" applyFill="1" applyBorder="1" applyAlignment="1" applyProtection="1">
      <alignment horizontal="right"/>
      <protection locked="0"/>
    </xf>
    <xf numFmtId="0" fontId="16" fillId="0" borderId="0" xfId="0" applyFont="1" applyFill="1" applyAlignment="1" applyProtection="1">
      <alignment horizontal="right"/>
      <protection locked="0"/>
    </xf>
    <xf numFmtId="4" fontId="8" fillId="0" borderId="0" xfId="0" applyNumberFormat="1" applyFont="1" applyAlignment="1" applyProtection="1">
      <alignment horizontal="right"/>
      <protection locked="0"/>
    </xf>
    <xf numFmtId="0" fontId="8" fillId="0" borderId="0" xfId="0" applyFont="1" applyBorder="1" applyAlignment="1" applyProtection="1">
      <alignment horizontal="right"/>
      <protection locked="0"/>
    </xf>
    <xf numFmtId="0" fontId="16" fillId="0" borderId="0" xfId="0" applyFont="1" applyAlignment="1" applyProtection="1">
      <alignment horizontal="right"/>
      <protection locked="0"/>
    </xf>
    <xf numFmtId="0" fontId="11" fillId="33" borderId="13" xfId="0" applyFont="1" applyFill="1" applyBorder="1" applyAlignment="1">
      <alignment horizontal="left" vertical="top" wrapText="1"/>
    </xf>
    <xf numFmtId="4" fontId="8" fillId="0" borderId="14" xfId="0" applyNumberFormat="1" applyFont="1" applyBorder="1" applyAlignment="1">
      <alignment/>
    </xf>
    <xf numFmtId="1" fontId="18" fillId="0" borderId="0" xfId="0" applyNumberFormat="1" applyFont="1" applyAlignment="1">
      <alignment horizontal="center"/>
    </xf>
    <xf numFmtId="0" fontId="18" fillId="0" borderId="0" xfId="0" applyFont="1" applyAlignment="1">
      <alignment horizontal="left"/>
    </xf>
    <xf numFmtId="0" fontId="16" fillId="0" borderId="0" xfId="0" applyFont="1" applyAlignment="1">
      <alignment horizontal="left"/>
    </xf>
    <xf numFmtId="4" fontId="16" fillId="0" borderId="0" xfId="0" applyNumberFormat="1" applyFont="1" applyAlignment="1">
      <alignment horizontal="right"/>
    </xf>
    <xf numFmtId="4" fontId="16" fillId="0" borderId="0" xfId="0" applyNumberFormat="1" applyFont="1" applyAlignment="1">
      <alignment horizontal="right" wrapText="1"/>
    </xf>
    <xf numFmtId="4" fontId="18" fillId="0" borderId="0" xfId="0" applyNumberFormat="1" applyFont="1" applyAlignment="1">
      <alignment horizontal="right" wrapText="1"/>
    </xf>
    <xf numFmtId="4" fontId="5" fillId="0" borderId="0" xfId="0" applyNumberFormat="1" applyFont="1" applyAlignment="1">
      <alignment horizontal="right" wrapText="1"/>
    </xf>
    <xf numFmtId="0" fontId="16" fillId="0" borderId="0" xfId="0" applyFont="1" applyAlignment="1" applyProtection="1">
      <alignment horizontal="center" wrapText="1"/>
      <protection/>
    </xf>
    <xf numFmtId="1" fontId="16" fillId="0" borderId="0" xfId="0" applyNumberFormat="1" applyFont="1" applyAlignment="1" applyProtection="1">
      <alignment horizontal="center" wrapText="1"/>
      <protection/>
    </xf>
    <xf numFmtId="4" fontId="16" fillId="0" borderId="0" xfId="0" applyNumberFormat="1" applyFont="1" applyBorder="1" applyAlignment="1" applyProtection="1">
      <alignment horizontal="right" wrapText="1"/>
      <protection/>
    </xf>
    <xf numFmtId="1" fontId="16" fillId="0" borderId="0" xfId="0" applyNumberFormat="1" applyFont="1" applyAlignment="1">
      <alignment horizontal="center" wrapText="1"/>
    </xf>
    <xf numFmtId="4" fontId="16" fillId="0" borderId="0" xfId="0" applyNumberFormat="1" applyFont="1" applyAlignment="1">
      <alignment horizontal="right" wrapText="1"/>
    </xf>
    <xf numFmtId="0" fontId="5" fillId="0" borderId="0" xfId="0" applyFont="1" applyAlignment="1">
      <alignment horizontal="center" wrapText="1"/>
    </xf>
    <xf numFmtId="4" fontId="5" fillId="0" borderId="0" xfId="0" applyNumberFormat="1" applyFont="1" applyAlignment="1">
      <alignment horizontal="right" wrapText="1"/>
    </xf>
    <xf numFmtId="0" fontId="16" fillId="0" borderId="0" xfId="0" applyFont="1" applyAlignment="1" applyProtection="1">
      <alignment horizontal="left" wrapText="1"/>
      <protection/>
    </xf>
    <xf numFmtId="4" fontId="16" fillId="0" borderId="0" xfId="0" applyNumberFormat="1" applyFont="1" applyBorder="1" applyAlignment="1" applyProtection="1">
      <alignment wrapText="1"/>
      <protection/>
    </xf>
    <xf numFmtId="0" fontId="18" fillId="0" borderId="0" xfId="0" applyFont="1" applyAlignment="1">
      <alignment horizontal="center" wrapText="1"/>
    </xf>
    <xf numFmtId="1" fontId="18" fillId="0" borderId="0" xfId="0" applyNumberFormat="1" applyFont="1" applyAlignment="1">
      <alignment horizontal="center" wrapText="1"/>
    </xf>
    <xf numFmtId="4" fontId="16" fillId="0" borderId="0" xfId="0" applyNumberFormat="1" applyFont="1" applyAlignment="1">
      <alignment wrapText="1"/>
    </xf>
    <xf numFmtId="0" fontId="18" fillId="0" borderId="0" xfId="0" applyFont="1" applyAlignment="1">
      <alignment wrapText="1"/>
    </xf>
    <xf numFmtId="0" fontId="16" fillId="0" borderId="0" xfId="0" applyFont="1" applyAlignment="1" applyProtection="1">
      <alignment horizontal="center" wrapText="1"/>
      <protection/>
    </xf>
    <xf numFmtId="1" fontId="16" fillId="0" borderId="0" xfId="0" applyNumberFormat="1" applyFont="1" applyAlignment="1" applyProtection="1">
      <alignment horizontal="center" wrapText="1"/>
      <protection/>
    </xf>
    <xf numFmtId="49" fontId="16" fillId="0" borderId="0" xfId="0" applyNumberFormat="1" applyFont="1" applyAlignment="1">
      <alignment horizontal="center" vertical="top" wrapText="1"/>
    </xf>
    <xf numFmtId="1" fontId="16" fillId="0" borderId="0" xfId="0" applyNumberFormat="1" applyFont="1" applyAlignment="1">
      <alignment horizontal="right" wrapText="1"/>
    </xf>
    <xf numFmtId="4" fontId="16" fillId="0" borderId="0" xfId="0" applyNumberFormat="1" applyFont="1" applyAlignment="1" applyProtection="1">
      <alignment horizontal="right" wrapText="1"/>
      <protection locked="0"/>
    </xf>
    <xf numFmtId="0" fontId="18" fillId="0" borderId="0" xfId="0" applyFont="1" applyAlignment="1">
      <alignment horizontal="center" vertical="top" wrapText="1"/>
    </xf>
    <xf numFmtId="1" fontId="18" fillId="0" borderId="0" xfId="0" applyNumberFormat="1" applyFont="1" applyAlignment="1">
      <alignment horizontal="right" wrapText="1"/>
    </xf>
    <xf numFmtId="4" fontId="18" fillId="0" borderId="0" xfId="0" applyNumberFormat="1" applyFont="1" applyBorder="1" applyAlignment="1" applyProtection="1">
      <alignment horizontal="right" wrapText="1"/>
      <protection locked="0"/>
    </xf>
    <xf numFmtId="0" fontId="8" fillId="0" borderId="0" xfId="0" applyFont="1" applyAlignment="1">
      <alignment wrapText="1"/>
    </xf>
    <xf numFmtId="0" fontId="18" fillId="0" borderId="14" xfId="0" applyFont="1" applyBorder="1" applyAlignment="1">
      <alignment horizontal="center" vertical="top" wrapText="1"/>
    </xf>
    <xf numFmtId="0" fontId="18" fillId="0" borderId="14" xfId="0" applyFont="1" applyBorder="1" applyAlignment="1">
      <alignment horizontal="center" wrapText="1"/>
    </xf>
    <xf numFmtId="1" fontId="18" fillId="0" borderId="14" xfId="0" applyNumberFormat="1" applyFont="1" applyBorder="1" applyAlignment="1">
      <alignment horizontal="right" wrapText="1"/>
    </xf>
    <xf numFmtId="4" fontId="8" fillId="0" borderId="14" xfId="0" applyNumberFormat="1" applyFont="1" applyBorder="1" applyAlignment="1">
      <alignment wrapText="1"/>
    </xf>
    <xf numFmtId="0" fontId="5" fillId="0" borderId="0" xfId="0" applyFont="1" applyBorder="1" applyAlignment="1">
      <alignment horizontal="right" vertical="top" wrapText="1"/>
    </xf>
    <xf numFmtId="0" fontId="5" fillId="0" borderId="0" xfId="0" applyFont="1" applyBorder="1" applyAlignment="1">
      <alignment horizontal="center" wrapText="1"/>
    </xf>
    <xf numFmtId="4" fontId="5" fillId="0" borderId="0" xfId="0" applyNumberFormat="1" applyFont="1" applyBorder="1" applyAlignment="1">
      <alignment horizontal="right" wrapText="1"/>
    </xf>
    <xf numFmtId="4" fontId="5" fillId="0" borderId="0" xfId="0" applyNumberFormat="1" applyFont="1" applyBorder="1" applyAlignment="1" applyProtection="1">
      <alignment horizontal="right" wrapText="1"/>
      <protection locked="0"/>
    </xf>
    <xf numFmtId="0" fontId="4" fillId="0" borderId="0" xfId="0" applyFont="1" applyBorder="1" applyAlignment="1">
      <alignment wrapText="1"/>
    </xf>
    <xf numFmtId="0" fontId="5" fillId="0" borderId="0" xfId="0" applyFont="1" applyAlignment="1">
      <alignment horizontal="center" vertical="top" wrapText="1"/>
    </xf>
    <xf numFmtId="0" fontId="11" fillId="33" borderId="10" xfId="0" applyFont="1" applyFill="1" applyBorder="1" applyAlignment="1">
      <alignment horizontal="center" vertical="top" wrapText="1"/>
    </xf>
    <xf numFmtId="4" fontId="5" fillId="33" borderId="11" xfId="0" applyNumberFormat="1" applyFont="1" applyFill="1" applyBorder="1" applyAlignment="1">
      <alignment horizontal="right" wrapText="1"/>
    </xf>
    <xf numFmtId="0" fontId="16" fillId="0" borderId="0" xfId="0" applyFont="1" applyAlignment="1">
      <alignment horizontal="center" vertical="top" wrapText="1"/>
    </xf>
    <xf numFmtId="1" fontId="16" fillId="0" borderId="0" xfId="0" applyNumberFormat="1" applyFont="1" applyAlignment="1" applyProtection="1">
      <alignment horizontal="right" wrapText="1"/>
      <protection/>
    </xf>
    <xf numFmtId="4" fontId="16" fillId="0" borderId="0" xfId="0" applyNumberFormat="1" applyFont="1" applyBorder="1" applyAlignment="1" applyProtection="1">
      <alignment horizontal="right" wrapText="1"/>
      <protection locked="0"/>
    </xf>
    <xf numFmtId="0" fontId="16" fillId="0" borderId="0" xfId="0" applyFont="1" applyAlignment="1">
      <alignment horizontal="center" vertical="top" wrapText="1"/>
    </xf>
    <xf numFmtId="0" fontId="16" fillId="0" borderId="0" xfId="0" applyFont="1" applyAlignment="1">
      <alignment horizontal="right" wrapText="1"/>
    </xf>
    <xf numFmtId="0" fontId="18" fillId="0" borderId="14" xfId="0" applyFont="1" applyBorder="1" applyAlignment="1">
      <alignment horizontal="right" wrapText="1"/>
    </xf>
    <xf numFmtId="4" fontId="18" fillId="0" borderId="14" xfId="0" applyNumberFormat="1" applyFont="1" applyBorder="1" applyAlignment="1">
      <alignment wrapText="1"/>
    </xf>
    <xf numFmtId="0" fontId="0" fillId="0" borderId="0" xfId="0" applyAlignment="1">
      <alignment wrapText="1"/>
    </xf>
    <xf numFmtId="0" fontId="25" fillId="0" borderId="0" xfId="0" applyFont="1" applyBorder="1" applyAlignment="1">
      <alignment/>
    </xf>
    <xf numFmtId="0" fontId="11" fillId="33" borderId="10" xfId="0" applyFont="1" applyFill="1" applyBorder="1" applyAlignment="1">
      <alignment horizontal="center"/>
    </xf>
    <xf numFmtId="174" fontId="16" fillId="0" borderId="0" xfId="0" applyNumberFormat="1" applyFont="1" applyAlignment="1" applyProtection="1">
      <alignment horizontal="center" vertical="top" wrapText="1"/>
      <protection/>
    </xf>
    <xf numFmtId="174" fontId="16" fillId="0" borderId="0" xfId="0" applyNumberFormat="1" applyFont="1" applyAlignment="1" applyProtection="1">
      <alignment horizontal="center" vertical="top"/>
      <protection/>
    </xf>
    <xf numFmtId="49" fontId="18" fillId="0" borderId="0" xfId="0" applyNumberFormat="1" applyFont="1" applyAlignment="1">
      <alignment horizontal="center" vertical="top" wrapText="1"/>
    </xf>
    <xf numFmtId="174" fontId="16" fillId="0" borderId="0" xfId="0" applyNumberFormat="1" applyFont="1" applyFill="1" applyAlignment="1" applyProtection="1">
      <alignment horizontal="center" vertical="top" wrapText="1"/>
      <protection/>
    </xf>
    <xf numFmtId="0" fontId="0" fillId="0" borderId="0" xfId="0" applyAlignment="1">
      <alignment vertical="top" wrapText="1"/>
    </xf>
    <xf numFmtId="0" fontId="12" fillId="0" borderId="0" xfId="0" applyFont="1" applyAlignment="1">
      <alignment horizontal="center" vertical="top"/>
    </xf>
    <xf numFmtId="0" fontId="20" fillId="0" borderId="0" xfId="0" applyFont="1" applyAlignment="1">
      <alignment horizontal="center" vertical="top"/>
    </xf>
    <xf numFmtId="0" fontId="17" fillId="0" borderId="0" xfId="0" applyFont="1" applyBorder="1" applyAlignment="1">
      <alignment horizontal="center" vertical="top"/>
    </xf>
    <xf numFmtId="0" fontId="17" fillId="0" borderId="0" xfId="0" applyFont="1" applyAlignment="1">
      <alignment horizontal="center" vertical="top"/>
    </xf>
    <xf numFmtId="0" fontId="13" fillId="0" borderId="0" xfId="0" applyFont="1" applyAlignment="1">
      <alignment horizontal="center" vertical="top"/>
    </xf>
    <xf numFmtId="0" fontId="0" fillId="0" borderId="0" xfId="0" applyAlignment="1">
      <alignment horizontal="center" vertical="top"/>
    </xf>
    <xf numFmtId="0" fontId="17" fillId="0" borderId="0" xfId="0" applyFont="1" applyBorder="1" applyAlignment="1">
      <alignment horizontal="left" vertical="top"/>
    </xf>
    <xf numFmtId="0" fontId="17" fillId="0" borderId="0" xfId="0" applyFont="1" applyBorder="1" applyAlignment="1">
      <alignment vertical="top"/>
    </xf>
    <xf numFmtId="0" fontId="20" fillId="0" borderId="0" xfId="0" applyFont="1" applyBorder="1" applyAlignment="1">
      <alignment vertical="top"/>
    </xf>
    <xf numFmtId="0" fontId="17" fillId="0" borderId="0" xfId="0" applyFont="1" applyAlignment="1">
      <alignment horizontal="left" vertical="top"/>
    </xf>
    <xf numFmtId="0" fontId="20" fillId="0" borderId="0" xfId="0" applyFont="1" applyAlignment="1">
      <alignment vertical="top"/>
    </xf>
    <xf numFmtId="0" fontId="20" fillId="0" borderId="0" xfId="0" applyFont="1" applyBorder="1" applyAlignment="1">
      <alignment/>
    </xf>
    <xf numFmtId="0" fontId="5" fillId="0" borderId="0" xfId="0" applyFont="1" applyAlignment="1">
      <alignment horizontal="left" vertical="top" wrapText="1"/>
    </xf>
    <xf numFmtId="0" fontId="16" fillId="0" borderId="0" xfId="0" applyFont="1" applyAlignment="1">
      <alignment vertical="top" wrapText="1"/>
    </xf>
    <xf numFmtId="0" fontId="8" fillId="0" borderId="14" xfId="0" applyFont="1" applyBorder="1" applyAlignment="1">
      <alignment vertical="top" wrapText="1"/>
    </xf>
    <xf numFmtId="0" fontId="8" fillId="0" borderId="0" xfId="0" applyFont="1" applyAlignment="1">
      <alignment vertical="top" wrapText="1"/>
    </xf>
    <xf numFmtId="0" fontId="5" fillId="0" borderId="0" xfId="0" applyFont="1" applyFill="1" applyAlignment="1">
      <alignment horizontal="center"/>
    </xf>
    <xf numFmtId="0" fontId="18" fillId="0" borderId="0" xfId="0" applyFont="1" applyAlignment="1">
      <alignment horizontal="center" vertical="top"/>
    </xf>
    <xf numFmtId="4" fontId="16" fillId="0" borderId="0" xfId="0" applyNumberFormat="1" applyFont="1" applyAlignment="1">
      <alignment/>
    </xf>
    <xf numFmtId="4" fontId="16" fillId="0" borderId="0" xfId="0" applyNumberFormat="1" applyFont="1" applyAlignment="1">
      <alignment/>
    </xf>
    <xf numFmtId="1" fontId="8" fillId="0" borderId="0" xfId="0" applyNumberFormat="1" applyFont="1" applyAlignment="1">
      <alignment horizontal="center"/>
    </xf>
    <xf numFmtId="0" fontId="8" fillId="0" borderId="0" xfId="0" applyFont="1" applyAlignment="1">
      <alignment horizontal="left" vertical="top" wrapText="1"/>
    </xf>
    <xf numFmtId="0" fontId="8" fillId="0" borderId="0" xfId="0" applyFont="1" applyBorder="1" applyAlignment="1">
      <alignment vertical="top" wrapText="1"/>
    </xf>
    <xf numFmtId="4" fontId="18" fillId="0" borderId="14" xfId="0" applyNumberFormat="1" applyFont="1" applyBorder="1" applyAlignment="1">
      <alignment/>
    </xf>
    <xf numFmtId="4" fontId="18" fillId="0" borderId="14" xfId="0" applyNumberFormat="1" applyFont="1" applyBorder="1" applyAlignment="1" applyProtection="1">
      <alignment/>
      <protection/>
    </xf>
    <xf numFmtId="0" fontId="17" fillId="0" borderId="0" xfId="0" applyFont="1" applyAlignment="1">
      <alignment/>
    </xf>
    <xf numFmtId="2" fontId="16"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2" fontId="16" fillId="0" borderId="0" xfId="0" applyNumberFormat="1" applyFont="1" applyAlignment="1">
      <alignment horizontal="center"/>
    </xf>
    <xf numFmtId="1" fontId="5" fillId="0" borderId="0" xfId="0" applyNumberFormat="1" applyFont="1" applyBorder="1" applyAlignment="1">
      <alignment horizontal="right"/>
    </xf>
    <xf numFmtId="1" fontId="5" fillId="33" borderId="11" xfId="0" applyNumberFormat="1" applyFont="1" applyFill="1" applyBorder="1" applyAlignment="1">
      <alignment horizontal="right"/>
    </xf>
    <xf numFmtId="2" fontId="16" fillId="0" borderId="0" xfId="0" applyNumberFormat="1" applyFont="1" applyAlignment="1">
      <alignment horizontal="right"/>
    </xf>
    <xf numFmtId="2" fontId="16" fillId="0" borderId="0" xfId="0" applyNumberFormat="1" applyFont="1" applyBorder="1" applyAlignment="1" applyProtection="1">
      <alignment horizontal="right"/>
      <protection/>
    </xf>
    <xf numFmtId="2" fontId="16" fillId="0" borderId="0" xfId="0" applyNumberFormat="1" applyFont="1" applyAlignment="1">
      <alignment horizontal="right"/>
    </xf>
    <xf numFmtId="4" fontId="5" fillId="0" borderId="0" xfId="0" applyNumberFormat="1" applyFont="1" applyBorder="1" applyAlignment="1">
      <alignment/>
    </xf>
    <xf numFmtId="0" fontId="16" fillId="0" borderId="0" xfId="0" applyFont="1" applyAlignment="1">
      <alignment/>
    </xf>
    <xf numFmtId="1" fontId="16" fillId="0" borderId="0" xfId="0" applyNumberFormat="1" applyFont="1" applyAlignment="1">
      <alignment/>
    </xf>
    <xf numFmtId="1" fontId="16" fillId="0" borderId="0" xfId="0" applyNumberFormat="1" applyFont="1" applyAlignment="1" applyProtection="1">
      <alignment/>
      <protection/>
    </xf>
    <xf numFmtId="1" fontId="18" fillId="0" borderId="14" xfId="0" applyNumberFormat="1" applyFont="1" applyBorder="1" applyAlignment="1">
      <alignment/>
    </xf>
    <xf numFmtId="1" fontId="18" fillId="0" borderId="0" xfId="0" applyNumberFormat="1" applyFont="1" applyBorder="1" applyAlignment="1">
      <alignment/>
    </xf>
    <xf numFmtId="0" fontId="16" fillId="0" borderId="0" xfId="0" applyFont="1" applyAlignment="1" quotePrefix="1">
      <alignment horizontal="left" wrapText="1"/>
    </xf>
    <xf numFmtId="4" fontId="16" fillId="0" borderId="0" xfId="0" applyNumberFormat="1" applyFont="1" applyAlignment="1">
      <alignment horizontal="center"/>
    </xf>
    <xf numFmtId="4" fontId="5" fillId="33" borderId="11" xfId="0" applyNumberFormat="1" applyFont="1" applyFill="1" applyBorder="1" applyAlignment="1">
      <alignment/>
    </xf>
    <xf numFmtId="0" fontId="18" fillId="0" borderId="0" xfId="0" applyFont="1" applyAlignment="1">
      <alignment horizontal="left" wrapText="1"/>
    </xf>
    <xf numFmtId="174" fontId="16" fillId="0" borderId="0" xfId="0" applyNumberFormat="1" applyFont="1" applyAlignment="1" applyProtection="1">
      <alignment horizontal="center"/>
      <protection/>
    </xf>
    <xf numFmtId="0" fontId="16" fillId="0" borderId="0" xfId="0" applyFont="1" applyAlignment="1" applyProtection="1">
      <alignment horizontal="center"/>
      <protection/>
    </xf>
    <xf numFmtId="1" fontId="16" fillId="0" borderId="0" xfId="0" applyNumberFormat="1" applyFont="1" applyAlignment="1" applyProtection="1">
      <alignment horizontal="center"/>
      <protection/>
    </xf>
    <xf numFmtId="174" fontId="16" fillId="0" borderId="0" xfId="0" applyNumberFormat="1" applyFont="1" applyAlignment="1" applyProtection="1">
      <alignment horizontal="center" vertical="top"/>
      <protection/>
    </xf>
    <xf numFmtId="2" fontId="16" fillId="0" borderId="0" xfId="0" applyNumberFormat="1" applyFont="1" applyAlignment="1">
      <alignment horizontal="center" wrapText="1"/>
    </xf>
    <xf numFmtId="2" fontId="18" fillId="0" borderId="0" xfId="0" applyNumberFormat="1" applyFont="1" applyAlignment="1">
      <alignment horizontal="center" wrapText="1"/>
    </xf>
    <xf numFmtId="4" fontId="18" fillId="0" borderId="0" xfId="0" applyNumberFormat="1" applyFont="1" applyAlignment="1">
      <alignment horizontal="right" wrapText="1"/>
    </xf>
    <xf numFmtId="2" fontId="16" fillId="0" borderId="0" xfId="0" applyNumberFormat="1" applyFont="1" applyBorder="1" applyAlignment="1" applyProtection="1">
      <alignment horizontal="center" wrapText="1"/>
      <protection/>
    </xf>
    <xf numFmtId="4" fontId="16" fillId="0" borderId="0" xfId="0" applyNumberFormat="1" applyFont="1" applyBorder="1" applyAlignment="1" applyProtection="1">
      <alignment horizontal="right" wrapText="1"/>
      <protection/>
    </xf>
    <xf numFmtId="0" fontId="18" fillId="0" borderId="0" xfId="0" applyFont="1" applyBorder="1" applyAlignment="1">
      <alignment horizontal="center" wrapText="1"/>
    </xf>
    <xf numFmtId="0" fontId="18" fillId="0" borderId="0" xfId="0" applyFont="1" applyBorder="1" applyAlignment="1">
      <alignment horizontal="left" wrapText="1"/>
    </xf>
    <xf numFmtId="2" fontId="18" fillId="0" borderId="0" xfId="0" applyNumberFormat="1" applyFont="1" applyBorder="1" applyAlignment="1">
      <alignment horizontal="center" wrapText="1"/>
    </xf>
    <xf numFmtId="4" fontId="18" fillId="0" borderId="0" xfId="0" applyNumberFormat="1" applyFont="1" applyBorder="1" applyAlignment="1">
      <alignment horizontal="right" wrapText="1"/>
    </xf>
    <xf numFmtId="2" fontId="16" fillId="0" borderId="0" xfId="0" applyNumberFormat="1" applyFont="1" applyBorder="1" applyAlignment="1" applyProtection="1">
      <alignment horizontal="center" wrapText="1"/>
      <protection/>
    </xf>
    <xf numFmtId="0" fontId="23" fillId="0" borderId="0" xfId="0" applyFont="1" applyAlignment="1">
      <alignment horizontal="center" wrapText="1"/>
    </xf>
    <xf numFmtId="4" fontId="16" fillId="0" borderId="0" xfId="0" applyNumberFormat="1" applyFont="1" applyBorder="1" applyAlignment="1" applyProtection="1">
      <alignment horizontal="center" wrapText="1"/>
      <protection/>
    </xf>
    <xf numFmtId="1" fontId="16" fillId="0" borderId="0" xfId="0" applyNumberFormat="1" applyFont="1" applyAlignment="1">
      <alignment wrapText="1"/>
    </xf>
    <xf numFmtId="174" fontId="16" fillId="0" borderId="0" xfId="0" applyNumberFormat="1" applyFont="1" applyAlignment="1" applyProtection="1">
      <alignment horizontal="center" vertical="top" wrapText="1"/>
      <protection/>
    </xf>
    <xf numFmtId="0" fontId="18" fillId="0" borderId="0" xfId="0" applyFont="1" applyBorder="1" applyAlignment="1">
      <alignment horizontal="center" vertical="top" wrapText="1"/>
    </xf>
    <xf numFmtId="4" fontId="5" fillId="0" borderId="0" xfId="0" applyNumberFormat="1" applyFont="1" applyAlignment="1">
      <alignment/>
    </xf>
    <xf numFmtId="2" fontId="5" fillId="0" borderId="0" xfId="0" applyNumberFormat="1" applyFont="1" applyAlignment="1">
      <alignment horizontal="center" wrapText="1"/>
    </xf>
    <xf numFmtId="0" fontId="11" fillId="33" borderId="13" xfId="0" applyFont="1" applyFill="1" applyBorder="1" applyAlignment="1">
      <alignment horizontal="center" vertical="top" wrapText="1"/>
    </xf>
    <xf numFmtId="1" fontId="8" fillId="0" borderId="0" xfId="0" applyNumberFormat="1" applyFont="1" applyAlignment="1">
      <alignment/>
    </xf>
    <xf numFmtId="4" fontId="16" fillId="0" borderId="0" xfId="0" applyNumberFormat="1" applyFont="1" applyAlignment="1">
      <alignment/>
    </xf>
    <xf numFmtId="4" fontId="16" fillId="0" borderId="0" xfId="0" applyNumberFormat="1" applyFont="1" applyAlignment="1">
      <alignment wrapText="1"/>
    </xf>
    <xf numFmtId="4" fontId="18" fillId="0" borderId="0" xfId="0" applyNumberFormat="1" applyFont="1" applyBorder="1" applyAlignment="1">
      <alignment/>
    </xf>
    <xf numFmtId="4" fontId="18" fillId="0" borderId="14" xfId="0" applyNumberFormat="1" applyFont="1" applyBorder="1" applyAlignment="1">
      <alignment/>
    </xf>
    <xf numFmtId="4" fontId="18" fillId="0" borderId="0" xfId="0" applyNumberFormat="1" applyFont="1" applyAlignment="1">
      <alignment/>
    </xf>
    <xf numFmtId="4" fontId="18" fillId="0" borderId="14" xfId="0" applyNumberFormat="1" applyFont="1" applyBorder="1" applyAlignment="1" applyProtection="1">
      <alignment/>
      <protection/>
    </xf>
    <xf numFmtId="4" fontId="16" fillId="0" borderId="0" xfId="0" applyNumberFormat="1" applyFont="1" applyAlignment="1" applyProtection="1">
      <alignment/>
      <protection/>
    </xf>
    <xf numFmtId="4" fontId="16" fillId="0" borderId="0" xfId="0" applyNumberFormat="1" applyFont="1" applyFill="1" applyAlignment="1" applyProtection="1">
      <alignment/>
      <protection/>
    </xf>
    <xf numFmtId="4" fontId="8" fillId="0" borderId="0" xfId="0" applyNumberFormat="1" applyFont="1" applyAlignment="1">
      <alignment wrapText="1"/>
    </xf>
    <xf numFmtId="0" fontId="11" fillId="0" borderId="0" xfId="0" applyFont="1" applyFill="1" applyBorder="1" applyAlignment="1">
      <alignment horizontal="center" vertical="top"/>
    </xf>
    <xf numFmtId="0" fontId="11" fillId="0" borderId="0" xfId="0" applyFont="1" applyFill="1" applyBorder="1" applyAlignment="1">
      <alignment horizontal="left" vertical="top" wrapText="1"/>
    </xf>
    <xf numFmtId="1" fontId="5" fillId="0" borderId="0" xfId="0" applyNumberFormat="1" applyFont="1" applyFill="1" applyBorder="1" applyAlignment="1">
      <alignment horizontal="right"/>
    </xf>
    <xf numFmtId="0" fontId="16" fillId="0" borderId="0" xfId="0" applyFont="1" applyAlignment="1" quotePrefix="1">
      <alignment horizontal="center" wrapText="1"/>
    </xf>
    <xf numFmtId="4" fontId="5" fillId="0" borderId="0" xfId="0" applyNumberFormat="1" applyFont="1" applyAlignment="1">
      <alignment horizontal="center"/>
    </xf>
    <xf numFmtId="4" fontId="16" fillId="0" borderId="0" xfId="0" applyNumberFormat="1" applyFont="1" applyAlignment="1">
      <alignment horizontal="center"/>
    </xf>
    <xf numFmtId="4" fontId="5" fillId="0" borderId="0" xfId="0" applyNumberFormat="1" applyFont="1" applyAlignment="1">
      <alignment horizontal="center" wrapText="1"/>
    </xf>
    <xf numFmtId="4" fontId="16" fillId="0" borderId="0" xfId="0" applyNumberFormat="1" applyFont="1" applyAlignment="1">
      <alignment horizontal="center" wrapText="1"/>
    </xf>
    <xf numFmtId="4" fontId="5" fillId="0" borderId="0" xfId="0" applyNumberFormat="1" applyFont="1" applyBorder="1" applyAlignment="1">
      <alignment horizontal="center" wrapText="1"/>
    </xf>
    <xf numFmtId="0" fontId="5" fillId="0" borderId="0" xfId="0" applyFont="1" applyBorder="1" applyAlignment="1">
      <alignment horizontal="center" vertical="top" wrapText="1"/>
    </xf>
    <xf numFmtId="0" fontId="5" fillId="0" borderId="0" xfId="0" applyFont="1" applyBorder="1" applyAlignment="1">
      <alignment/>
    </xf>
    <xf numFmtId="0" fontId="5" fillId="0" borderId="0" xfId="0" applyFont="1" applyBorder="1" applyAlignment="1">
      <alignment horizontal="center"/>
    </xf>
    <xf numFmtId="0" fontId="5" fillId="0" borderId="0" xfId="0" applyFont="1" applyAlignment="1">
      <alignment horizontal="left"/>
    </xf>
    <xf numFmtId="0" fontId="5" fillId="0" borderId="0" xfId="0" applyFont="1" applyBorder="1" applyAlignment="1">
      <alignment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3" fontId="5" fillId="0" borderId="0" xfId="0" applyNumberFormat="1" applyFont="1" applyFill="1" applyAlignment="1">
      <alignment horizontal="center" vertical="top"/>
    </xf>
    <xf numFmtId="0" fontId="5" fillId="0" borderId="0" xfId="0" applyFont="1" applyFill="1" applyBorder="1" applyAlignment="1">
      <alignment horizontal="left" vertical="top" wrapText="1"/>
    </xf>
    <xf numFmtId="2" fontId="5" fillId="0" borderId="0" xfId="0" applyNumberFormat="1" applyFont="1" applyFill="1" applyAlignment="1" applyProtection="1">
      <alignment horizontal="center"/>
      <protection locked="0"/>
    </xf>
    <xf numFmtId="0" fontId="5" fillId="0" borderId="0" xfId="0" applyFont="1" applyFill="1" applyAlignment="1">
      <alignment/>
    </xf>
    <xf numFmtId="0" fontId="5" fillId="0" borderId="0" xfId="0" applyFont="1" applyFill="1" applyAlignment="1">
      <alignment horizontal="left" vertical="top" wrapText="1"/>
    </xf>
    <xf numFmtId="4" fontId="5" fillId="0" borderId="0" xfId="0" applyNumberFormat="1" applyFont="1" applyFill="1" applyAlignment="1">
      <alignment horizontal="right"/>
    </xf>
    <xf numFmtId="0" fontId="5" fillId="0" borderId="0" xfId="0" applyFont="1" applyAlignment="1" applyProtection="1">
      <alignment horizontal="left" vertical="top" wrapText="1"/>
      <protection/>
    </xf>
    <xf numFmtId="0" fontId="5" fillId="0" borderId="0" xfId="0" applyFont="1" applyAlignment="1" applyProtection="1">
      <alignment horizontal="center" wrapText="1"/>
      <protection/>
    </xf>
    <xf numFmtId="2" fontId="5" fillId="0" borderId="0" xfId="0" applyNumberFormat="1" applyFont="1" applyAlignment="1" applyProtection="1">
      <alignment horizontal="center" wrapText="1"/>
      <protection/>
    </xf>
    <xf numFmtId="175" fontId="5" fillId="0" borderId="0" xfId="0" applyNumberFormat="1" applyFont="1" applyAlignment="1" applyProtection="1">
      <alignment horizontal="right" wrapText="1"/>
      <protection/>
    </xf>
    <xf numFmtId="0" fontId="5" fillId="0" borderId="0" xfId="0" applyNumberFormat="1" applyFont="1" applyAlignment="1" applyProtection="1">
      <alignment horizontal="left" vertical="top" wrapText="1"/>
      <protection/>
    </xf>
    <xf numFmtId="2" fontId="16" fillId="0" borderId="0" xfId="0" applyNumberFormat="1" applyFont="1"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pplyProtection="1">
      <alignment horizontal="center"/>
      <protection locked="0"/>
    </xf>
    <xf numFmtId="4" fontId="5" fillId="0" borderId="0" xfId="0" applyNumberFormat="1" applyFont="1" applyFill="1" applyBorder="1" applyAlignment="1">
      <alignment horizontal="right"/>
    </xf>
    <xf numFmtId="0" fontId="5" fillId="0" borderId="0" xfId="0" applyFont="1" applyFill="1" applyBorder="1" applyAlignment="1">
      <alignment vertical="top" wrapText="1"/>
    </xf>
    <xf numFmtId="2" fontId="5" fillId="0" borderId="0" xfId="0" applyNumberFormat="1" applyFont="1" applyAlignment="1" applyProtection="1">
      <alignment horizontal="center"/>
      <protection locked="0"/>
    </xf>
    <xf numFmtId="0" fontId="5" fillId="0" borderId="0" xfId="0" applyFont="1" applyFill="1" applyAlignment="1">
      <alignment wrapText="1"/>
    </xf>
    <xf numFmtId="0" fontId="5" fillId="0" borderId="0" xfId="0" applyFont="1" applyFill="1" applyAlignment="1">
      <alignment horizontal="center" wrapText="1"/>
    </xf>
    <xf numFmtId="0" fontId="5" fillId="0" borderId="0" xfId="0" applyFont="1" applyFill="1" applyAlignment="1">
      <alignment wrapText="1"/>
    </xf>
    <xf numFmtId="2" fontId="16" fillId="0" borderId="0" xfId="0" applyNumberFormat="1" applyFont="1" applyFill="1" applyBorder="1" applyAlignment="1" applyProtection="1">
      <alignment wrapText="1"/>
      <protection/>
    </xf>
    <xf numFmtId="3" fontId="5" fillId="0" borderId="0" xfId="0" applyNumberFormat="1" applyFont="1" applyFill="1" applyAlignment="1">
      <alignment horizontal="center" vertical="top" wrapText="1"/>
    </xf>
    <xf numFmtId="2" fontId="5" fillId="0" borderId="0" xfId="0" applyNumberFormat="1" applyFont="1" applyFill="1" applyAlignment="1">
      <alignment horizontal="center" wrapText="1"/>
    </xf>
    <xf numFmtId="0" fontId="5" fillId="0" borderId="0" xfId="0" applyFont="1" applyFill="1" applyAlignment="1">
      <alignment horizontal="right" wrapText="1"/>
    </xf>
    <xf numFmtId="0" fontId="5" fillId="0" borderId="0" xfId="0" applyFont="1" applyFill="1" applyAlignment="1">
      <alignment horizontal="center" vertical="top" wrapText="1"/>
    </xf>
    <xf numFmtId="2" fontId="16" fillId="0" borderId="0" xfId="0" applyNumberFormat="1" applyFont="1" applyFill="1" applyBorder="1" applyAlignment="1" applyProtection="1">
      <alignment horizontal="center" wrapText="1"/>
      <protection/>
    </xf>
    <xf numFmtId="0" fontId="5" fillId="0" borderId="0" xfId="0" applyFont="1" applyFill="1" applyAlignment="1">
      <alignment horizontal="center" vertical="top" wrapText="1"/>
    </xf>
    <xf numFmtId="2" fontId="5" fillId="0" borderId="0" xfId="0" applyNumberFormat="1" applyFont="1" applyFill="1" applyAlignment="1">
      <alignment horizontal="center" wrapText="1"/>
    </xf>
    <xf numFmtId="0" fontId="18" fillId="0" borderId="14" xfId="0" applyFont="1" applyBorder="1" applyAlignment="1">
      <alignment horizontal="left" vertical="top" wrapText="1"/>
    </xf>
    <xf numFmtId="0" fontId="18" fillId="0" borderId="14" xfId="0" applyFont="1" applyBorder="1" applyAlignment="1">
      <alignment horizontal="center"/>
    </xf>
    <xf numFmtId="4" fontId="18" fillId="0" borderId="14" xfId="0" applyNumberFormat="1" applyFont="1" applyBorder="1" applyAlignment="1">
      <alignment horizontal="right"/>
    </xf>
    <xf numFmtId="4" fontId="18" fillId="0" borderId="14" xfId="0" applyNumberFormat="1" applyFont="1" applyBorder="1" applyAlignment="1">
      <alignment horizontal="right" vertical="top"/>
    </xf>
    <xf numFmtId="0" fontId="18" fillId="0" borderId="14" xfId="0" applyFont="1" applyBorder="1" applyAlignment="1">
      <alignment horizontal="center" vertical="top"/>
    </xf>
    <xf numFmtId="2" fontId="5" fillId="0" borderId="0" xfId="0" applyNumberFormat="1" applyFont="1" applyFill="1" applyAlignment="1" applyProtection="1">
      <alignment horizontal="center" vertical="top"/>
      <protection locked="0"/>
    </xf>
    <xf numFmtId="4" fontId="5" fillId="0" borderId="0" xfId="0" applyNumberFormat="1" applyFont="1" applyFill="1" applyAlignment="1">
      <alignment horizontal="right" vertical="top"/>
    </xf>
    <xf numFmtId="0" fontId="5" fillId="0" borderId="0" xfId="0" applyFont="1" applyAlignment="1">
      <alignment horizontal="left" vertical="top"/>
    </xf>
    <xf numFmtId="0" fontId="5" fillId="0" borderId="0" xfId="0" applyFont="1" applyAlignment="1">
      <alignment/>
    </xf>
    <xf numFmtId="4" fontId="18" fillId="0" borderId="14" xfId="0" applyNumberFormat="1" applyFont="1" applyBorder="1" applyAlignment="1">
      <alignment horizontal="right" vertical="top"/>
    </xf>
    <xf numFmtId="4" fontId="0" fillId="0" borderId="14" xfId="0" applyNumberFormat="1" applyBorder="1" applyAlignment="1">
      <alignment vertical="top"/>
    </xf>
    <xf numFmtId="4" fontId="18" fillId="0" borderId="14" xfId="0" applyNumberFormat="1" applyFont="1" applyBorder="1" applyAlignment="1">
      <alignment horizontal="right"/>
    </xf>
    <xf numFmtId="4" fontId="0" fillId="0" borderId="14" xfId="0" applyNumberFormat="1" applyBorder="1" applyAlignment="1">
      <alignment/>
    </xf>
    <xf numFmtId="0" fontId="11" fillId="33" borderId="13" xfId="0" applyFont="1" applyFill="1" applyBorder="1" applyAlignment="1" applyProtection="1">
      <alignment horizontal="left" vertical="top" wrapText="1"/>
      <protection/>
    </xf>
    <xf numFmtId="1" fontId="18" fillId="0" borderId="14" xfId="0" applyNumberFormat="1" applyFont="1" applyFill="1" applyBorder="1" applyAlignment="1" applyProtection="1">
      <alignment/>
      <protection/>
    </xf>
    <xf numFmtId="1" fontId="18" fillId="0" borderId="14" xfId="0" applyNumberFormat="1" applyFont="1" applyBorder="1" applyAlignment="1">
      <alignment/>
    </xf>
    <xf numFmtId="0" fontId="11" fillId="33" borderId="13" xfId="0" applyFont="1" applyFill="1" applyBorder="1" applyAlignment="1">
      <alignment horizontal="left" vertical="top" wrapText="1"/>
    </xf>
    <xf numFmtId="4" fontId="8" fillId="0" borderId="14" xfId="0" applyNumberFormat="1" applyFont="1" applyBorder="1" applyAlignment="1">
      <alignment/>
    </xf>
    <xf numFmtId="0" fontId="22" fillId="0" borderId="14" xfId="0" applyFont="1" applyBorder="1" applyAlignment="1">
      <alignment/>
    </xf>
    <xf numFmtId="4" fontId="0" fillId="0" borderId="14" xfId="0" applyNumberFormat="1" applyFont="1" applyBorder="1" applyAlignment="1">
      <alignment/>
    </xf>
    <xf numFmtId="9" fontId="16" fillId="0" borderId="0" xfId="0" applyNumberFormat="1" applyFont="1" applyAlignment="1" applyProtection="1">
      <alignment horizontal="center"/>
      <protection/>
    </xf>
    <xf numFmtId="0" fontId="5" fillId="0" borderId="0" xfId="0" applyFont="1" applyFill="1" applyBorder="1" applyAlignment="1">
      <alignment horizontal="left" vertical="top"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J17"/>
  <sheetViews>
    <sheetView tabSelected="1" zoomScalePageLayoutView="0" workbookViewId="0" topLeftCell="A1">
      <selection activeCell="I14" sqref="I14"/>
    </sheetView>
  </sheetViews>
  <sheetFormatPr defaultColWidth="9.00390625" defaultRowHeight="12.75"/>
  <cols>
    <col min="1" max="1" width="4.875" style="11" bestFit="1" customWidth="1"/>
    <col min="2" max="2" width="13.00390625" style="7" bestFit="1" customWidth="1"/>
    <col min="5" max="5" width="3.00390625" style="0" customWidth="1"/>
    <col min="7" max="7" width="17.875" style="0" customWidth="1"/>
    <col min="8" max="8" width="5.00390625" style="0" hidden="1" customWidth="1"/>
    <col min="9" max="9" width="21.875" style="11" customWidth="1"/>
  </cols>
  <sheetData>
    <row r="1" spans="1:10" ht="18.75">
      <c r="A1" s="14"/>
      <c r="B1" s="15"/>
      <c r="C1" s="16"/>
      <c r="D1" s="16"/>
      <c r="E1" s="16"/>
      <c r="F1" s="16"/>
      <c r="G1" s="16"/>
      <c r="H1" s="16"/>
      <c r="I1" s="14"/>
      <c r="J1" s="16"/>
    </row>
    <row r="2" spans="1:10" ht="18.75">
      <c r="A2" s="14"/>
      <c r="B2" s="15"/>
      <c r="C2" s="16"/>
      <c r="D2" s="16"/>
      <c r="E2" s="16"/>
      <c r="F2" s="16"/>
      <c r="G2" s="16"/>
      <c r="H2" s="16"/>
      <c r="I2" s="14"/>
      <c r="J2" s="16"/>
    </row>
    <row r="3" spans="1:10" ht="18.75">
      <c r="A3" s="14"/>
      <c r="B3" s="15"/>
      <c r="C3" s="16"/>
      <c r="D3" s="16"/>
      <c r="E3" s="16"/>
      <c r="F3" s="16"/>
      <c r="G3" s="16"/>
      <c r="H3" s="16"/>
      <c r="I3" s="14"/>
      <c r="J3" s="16"/>
    </row>
    <row r="4" spans="1:10" ht="18.75">
      <c r="A4" s="14"/>
      <c r="B4" s="15"/>
      <c r="C4" s="16"/>
      <c r="D4" s="16"/>
      <c r="E4" s="16"/>
      <c r="F4" s="16"/>
      <c r="G4" s="16"/>
      <c r="H4" s="16"/>
      <c r="I4" s="14"/>
      <c r="J4" s="16"/>
    </row>
    <row r="5" spans="1:10" ht="19.5">
      <c r="A5" s="14"/>
      <c r="B5" s="19" t="s">
        <v>34</v>
      </c>
      <c r="C5" s="17" t="s">
        <v>35</v>
      </c>
      <c r="D5" s="18"/>
      <c r="E5" s="18"/>
      <c r="F5" s="18"/>
      <c r="G5" s="18"/>
      <c r="H5" s="18"/>
      <c r="I5" s="60"/>
      <c r="J5" s="16"/>
    </row>
    <row r="6" spans="1:10" ht="18.75">
      <c r="A6" s="14"/>
      <c r="B6" s="19"/>
      <c r="C6" s="16"/>
      <c r="D6" s="16"/>
      <c r="E6" s="16"/>
      <c r="F6" s="16"/>
      <c r="G6" s="16"/>
      <c r="H6" s="16"/>
      <c r="I6" s="14"/>
      <c r="J6" s="16"/>
    </row>
    <row r="7" spans="1:10" ht="18.75">
      <c r="A7" s="14"/>
      <c r="B7" s="15"/>
      <c r="C7" s="16"/>
      <c r="D7" s="16"/>
      <c r="E7" s="16"/>
      <c r="F7" s="16"/>
      <c r="G7" s="16"/>
      <c r="H7" s="16"/>
      <c r="I7" s="14"/>
      <c r="J7" s="16"/>
    </row>
    <row r="8" spans="1:10" ht="18.75">
      <c r="A8" s="14"/>
      <c r="B8" s="15"/>
      <c r="C8" s="16"/>
      <c r="D8" s="16"/>
      <c r="E8" s="16"/>
      <c r="F8" s="16"/>
      <c r="G8" s="16"/>
      <c r="H8" s="16"/>
      <c r="I8" s="14"/>
      <c r="J8" s="16"/>
    </row>
    <row r="9" spans="1:10" ht="18.75">
      <c r="A9" s="14"/>
      <c r="B9" s="19"/>
      <c r="C9" s="16"/>
      <c r="D9" s="16"/>
      <c r="E9" s="16"/>
      <c r="F9" s="16"/>
      <c r="G9" s="16"/>
      <c r="H9" s="16"/>
      <c r="I9" s="14"/>
      <c r="J9" s="16"/>
    </row>
    <row r="10" spans="1:10" ht="24.75" customHeight="1">
      <c r="A10" s="147" t="str">
        <f>+'NN REKAP.'!B5</f>
        <v>I.</v>
      </c>
      <c r="B10" s="148" t="str">
        <f>+'NN REKAP.'!C5</f>
        <v>NN PRIKLJUČEK :</v>
      </c>
      <c r="C10" s="22"/>
      <c r="D10" s="22"/>
      <c r="E10" s="22"/>
      <c r="F10" s="22"/>
      <c r="G10" s="22"/>
      <c r="H10" s="23"/>
      <c r="I10" s="61">
        <f>'NN REKAP.'!I15</f>
        <v>0</v>
      </c>
      <c r="J10" s="16"/>
    </row>
    <row r="11" spans="1:10" ht="24.75" customHeight="1">
      <c r="A11" s="147" t="str">
        <f>+'EL.INST.REKAP.'!B5</f>
        <v>II.</v>
      </c>
      <c r="B11" s="148" t="str">
        <f>+'EL.INST.REKAP.'!C5</f>
        <v>REKAPITULACIJA ELEKTRIČNE INSTALACIJE :</v>
      </c>
      <c r="C11" s="22"/>
      <c r="D11" s="22"/>
      <c r="E11" s="22"/>
      <c r="F11" s="22"/>
      <c r="G11" s="22"/>
      <c r="H11" s="23"/>
      <c r="I11" s="61">
        <f>'EL.INST.REKAP.'!I23</f>
        <v>0</v>
      </c>
      <c r="J11" s="16"/>
    </row>
    <row r="12" spans="1:10" ht="24.75" customHeight="1">
      <c r="A12" s="20"/>
      <c r="B12" s="21"/>
      <c r="C12" s="22"/>
      <c r="D12" s="23"/>
      <c r="E12" s="23"/>
      <c r="F12" s="23"/>
      <c r="G12" s="23"/>
      <c r="H12" s="23"/>
      <c r="I12" s="62"/>
      <c r="J12" s="16"/>
    </row>
    <row r="13" spans="1:10" ht="21.75" customHeight="1">
      <c r="A13" s="15"/>
      <c r="B13" s="25"/>
      <c r="C13" s="16"/>
      <c r="D13" s="16"/>
      <c r="E13" s="16"/>
      <c r="F13" s="23"/>
      <c r="G13" s="23"/>
      <c r="H13" s="23"/>
      <c r="I13" s="62"/>
      <c r="J13" s="16"/>
    </row>
    <row r="14" spans="1:10" ht="19.5" thickBot="1">
      <c r="A14" s="14"/>
      <c r="B14" s="15"/>
      <c r="C14" s="16"/>
      <c r="D14" s="16"/>
      <c r="E14" s="23"/>
      <c r="F14" s="26" t="s">
        <v>38</v>
      </c>
      <c r="G14" s="27"/>
      <c r="H14" s="27"/>
      <c r="I14" s="63">
        <f>SUM(I10:I11)</f>
        <v>0</v>
      </c>
      <c r="J14" s="16"/>
    </row>
    <row r="15" spans="1:10" ht="19.5" thickTop="1">
      <c r="A15" s="14"/>
      <c r="B15" s="15"/>
      <c r="C15" s="16"/>
      <c r="D15" s="16"/>
      <c r="E15" s="16"/>
      <c r="F15" s="16"/>
      <c r="G15" s="16"/>
      <c r="H15" s="16"/>
      <c r="I15" s="14"/>
      <c r="J15" s="16"/>
    </row>
    <row r="16" spans="1:10" ht="18.75">
      <c r="A16" s="14"/>
      <c r="B16" s="15"/>
      <c r="C16" s="16"/>
      <c r="D16" s="16"/>
      <c r="E16" s="16"/>
      <c r="F16" s="16"/>
      <c r="G16" s="16"/>
      <c r="H16" s="16"/>
      <c r="I16" s="14"/>
      <c r="J16" s="16"/>
    </row>
    <row r="17" spans="1:10" ht="18.75">
      <c r="A17" s="14"/>
      <c r="B17" s="15"/>
      <c r="C17" s="16"/>
      <c r="D17" s="16"/>
      <c r="E17" s="16"/>
      <c r="F17" s="16"/>
      <c r="G17" s="16"/>
      <c r="H17" s="16"/>
      <c r="I17" s="14"/>
      <c r="J17" s="16"/>
    </row>
  </sheetData>
  <sheetProtection password="CC5F" sheet="1"/>
  <printOptions/>
  <pageMargins left="0.984251968503937" right="0.3937007874015748" top="0.984251968503937" bottom="0.984251968503937" header="0" footer="0"/>
  <pageSetup horizontalDpi="300" verticalDpi="300" orientation="portrait" paperSize="9" r:id="rId1"/>
  <headerFooter alignWithMargins="0">
    <oddHeader>&amp;C&amp;F</oddHeader>
    <oddFooter>&amp;C&amp;A</oddFooter>
  </headerFooter>
</worksheet>
</file>

<file path=xl/worksheets/sheet10.xml><?xml version="1.0" encoding="utf-8"?>
<worksheet xmlns="http://schemas.openxmlformats.org/spreadsheetml/2006/main" xmlns:r="http://schemas.openxmlformats.org/officeDocument/2006/relationships">
  <dimension ref="A2:F21"/>
  <sheetViews>
    <sheetView showZeros="0" zoomScalePageLayoutView="0" workbookViewId="0" topLeftCell="A1">
      <selection activeCell="E14" sqref="E14"/>
    </sheetView>
  </sheetViews>
  <sheetFormatPr defaultColWidth="9.00390625" defaultRowHeight="12.75"/>
  <cols>
    <col min="1" max="1" width="4.00390625" style="157" bestFit="1" customWidth="1"/>
    <col min="2" max="2" width="54.25390625" style="151" customWidth="1"/>
    <col min="3" max="3" width="4.875" style="152" customWidth="1"/>
    <col min="4" max="4" width="7.125" style="153" customWidth="1"/>
    <col min="5" max="5" width="10.00390625" style="153" customWidth="1"/>
    <col min="6" max="6" width="13.00390625" style="153" customWidth="1"/>
    <col min="7" max="16384" width="9.125" style="154" customWidth="1"/>
  </cols>
  <sheetData>
    <row r="2" ht="15.75">
      <c r="A2" s="150"/>
    </row>
    <row r="3" spans="1:6" ht="19.5">
      <c r="A3" s="155" t="s">
        <v>7</v>
      </c>
      <c r="B3" s="381" t="s">
        <v>8</v>
      </c>
      <c r="C3" s="381"/>
      <c r="D3" s="381"/>
      <c r="E3" s="381"/>
      <c r="F3" s="156"/>
    </row>
    <row r="4" spans="1:6" s="42" customFormat="1" ht="15.75">
      <c r="A4" s="66"/>
      <c r="B4" s="192"/>
      <c r="C4" s="49"/>
      <c r="D4" s="191"/>
      <c r="E4" s="75" t="s">
        <v>256</v>
      </c>
      <c r="F4" s="315" t="s">
        <v>238</v>
      </c>
    </row>
    <row r="5" spans="1:6" s="130" customFormat="1" ht="31.5">
      <c r="A5" s="235">
        <v>1</v>
      </c>
      <c r="B5" s="118" t="s">
        <v>128</v>
      </c>
      <c r="C5" s="101"/>
      <c r="D5" s="101"/>
      <c r="E5" s="296">
        <v>0</v>
      </c>
      <c r="F5" s="202"/>
    </row>
    <row r="6" spans="1:6" s="130" customFormat="1" ht="15.75">
      <c r="A6" s="235"/>
      <c r="B6" s="118" t="s">
        <v>9</v>
      </c>
      <c r="C6" s="101" t="s">
        <v>48</v>
      </c>
      <c r="D6" s="101">
        <v>19</v>
      </c>
      <c r="E6" s="296">
        <v>0</v>
      </c>
      <c r="F6" s="202">
        <f>D6*E6</f>
        <v>0</v>
      </c>
    </row>
    <row r="7" spans="1:6" s="130" customFormat="1" ht="15.75">
      <c r="A7" s="235"/>
      <c r="B7" s="118" t="s">
        <v>127</v>
      </c>
      <c r="C7" s="101" t="s">
        <v>48</v>
      </c>
      <c r="D7" s="101">
        <v>4</v>
      </c>
      <c r="E7" s="296">
        <v>0</v>
      </c>
      <c r="F7" s="202">
        <f aca="true" t="shared" si="0" ref="F7:F14">D7*E7</f>
        <v>0</v>
      </c>
    </row>
    <row r="8" spans="1:6" s="130" customFormat="1" ht="15.75">
      <c r="A8" s="235"/>
      <c r="B8" s="118"/>
      <c r="C8" s="101"/>
      <c r="D8" s="101"/>
      <c r="E8" s="296"/>
      <c r="F8" s="202">
        <f t="shared" si="0"/>
        <v>0</v>
      </c>
    </row>
    <row r="9" spans="1:6" s="130" customFormat="1" ht="31.5">
      <c r="A9" s="235">
        <v>2</v>
      </c>
      <c r="B9" s="118" t="s">
        <v>129</v>
      </c>
      <c r="C9" s="101"/>
      <c r="D9" s="101"/>
      <c r="E9" s="296"/>
      <c r="F9" s="202">
        <f t="shared" si="0"/>
        <v>0</v>
      </c>
    </row>
    <row r="10" spans="1:6" s="130" customFormat="1" ht="15.75">
      <c r="A10" s="235"/>
      <c r="B10" s="118" t="s">
        <v>9</v>
      </c>
      <c r="C10" s="101" t="s">
        <v>48</v>
      </c>
      <c r="D10" s="101">
        <v>40</v>
      </c>
      <c r="E10" s="296">
        <v>0</v>
      </c>
      <c r="F10" s="202">
        <f t="shared" si="0"/>
        <v>0</v>
      </c>
    </row>
    <row r="11" spans="1:6" s="130" customFormat="1" ht="15.75">
      <c r="A11" s="235"/>
      <c r="B11" s="118"/>
      <c r="C11" s="101"/>
      <c r="D11" s="101"/>
      <c r="E11" s="296"/>
      <c r="F11" s="202">
        <f t="shared" si="0"/>
        <v>0</v>
      </c>
    </row>
    <row r="12" spans="1:6" s="130" customFormat="1" ht="31.5">
      <c r="A12" s="235">
        <v>3</v>
      </c>
      <c r="B12" s="118" t="s">
        <v>10</v>
      </c>
      <c r="C12" s="101"/>
      <c r="D12" s="101"/>
      <c r="E12" s="296"/>
      <c r="F12" s="202">
        <f t="shared" si="0"/>
        <v>0</v>
      </c>
    </row>
    <row r="13" spans="1:6" s="130" customFormat="1" ht="15.75">
      <c r="A13" s="235"/>
      <c r="B13" s="118" t="s">
        <v>9</v>
      </c>
      <c r="C13" s="101" t="s">
        <v>48</v>
      </c>
      <c r="D13" s="101">
        <v>38</v>
      </c>
      <c r="E13" s="296">
        <v>0</v>
      </c>
      <c r="F13" s="202">
        <f t="shared" si="0"/>
        <v>0</v>
      </c>
    </row>
    <row r="14" spans="1:6" s="130" customFormat="1" ht="15.75">
      <c r="A14" s="235"/>
      <c r="B14" s="118" t="s">
        <v>11</v>
      </c>
      <c r="C14" s="101" t="s">
        <v>48</v>
      </c>
      <c r="D14" s="101">
        <v>2</v>
      </c>
      <c r="E14" s="296"/>
      <c r="F14" s="202">
        <f t="shared" si="0"/>
        <v>0</v>
      </c>
    </row>
    <row r="15" spans="1:6" s="159" customFormat="1" ht="15.75">
      <c r="A15" s="158"/>
      <c r="B15" s="126"/>
      <c r="C15" s="90"/>
      <c r="D15" s="91"/>
      <c r="E15" s="183"/>
      <c r="F15" s="321"/>
    </row>
    <row r="16" spans="1:6" s="159" customFormat="1" ht="15.75">
      <c r="A16" s="158"/>
      <c r="B16" s="126"/>
      <c r="C16" s="90"/>
      <c r="D16" s="91"/>
      <c r="E16" s="183"/>
      <c r="F16" s="322"/>
    </row>
    <row r="17" spans="1:6" s="159" customFormat="1" ht="16.5" thickBot="1">
      <c r="A17" s="160"/>
      <c r="B17" s="161" t="s">
        <v>12</v>
      </c>
      <c r="C17" s="162"/>
      <c r="D17" s="163"/>
      <c r="E17" s="382">
        <f>SUM(F4:F16)</f>
        <v>0</v>
      </c>
      <c r="F17" s="383"/>
    </row>
    <row r="18" spans="1:6" s="159" customFormat="1" ht="16.5" thickTop="1">
      <c r="A18" s="164"/>
      <c r="B18" s="165"/>
      <c r="C18" s="166"/>
      <c r="D18" s="167"/>
      <c r="E18" s="184"/>
      <c r="F18" s="322"/>
    </row>
    <row r="19" ht="15.75">
      <c r="E19" s="179"/>
    </row>
    <row r="20" ht="15.75">
      <c r="E20" s="179"/>
    </row>
    <row r="21" ht="15.75">
      <c r="E21" s="179"/>
    </row>
  </sheetData>
  <sheetProtection password="CC5F" sheet="1"/>
  <protectedRanges>
    <protectedRange sqref="E5:E16" name="Obseg1"/>
  </protectedRanges>
  <mergeCells count="2">
    <mergeCell ref="B3:E3"/>
    <mergeCell ref="E17:F17"/>
  </mergeCells>
  <printOptions/>
  <pageMargins left="0.984251968503937" right="0.3937007874015748" top="0.984251968503937" bottom="0.984251968503937" header="0" footer="0"/>
  <pageSetup horizontalDpi="300" verticalDpi="300" orientation="portrait" paperSize="9" r:id="rId1"/>
  <headerFooter alignWithMargins="0">
    <oddHeader>&amp;C&amp;F</oddHeader>
    <oddFooter>&amp;C&amp;A&amp;Rstran:&amp;P</oddFooter>
  </headerFooter>
</worksheet>
</file>

<file path=xl/worksheets/sheet11.xml><?xml version="1.0" encoding="utf-8"?>
<worksheet xmlns="http://schemas.openxmlformats.org/spreadsheetml/2006/main" xmlns:r="http://schemas.openxmlformats.org/officeDocument/2006/relationships">
  <dimension ref="A2:I104"/>
  <sheetViews>
    <sheetView zoomScaleSheetLayoutView="100" workbookViewId="0" topLeftCell="A22">
      <selection activeCell="E35" sqref="E35"/>
    </sheetView>
  </sheetViews>
  <sheetFormatPr defaultColWidth="9.00390625" defaultRowHeight="12.75"/>
  <cols>
    <col min="1" max="1" width="4.00390625" style="2" bestFit="1" customWidth="1"/>
    <col min="2" max="2" width="50.75390625" style="8" customWidth="1"/>
    <col min="3" max="3" width="4.875" style="5" customWidth="1"/>
    <col min="4" max="4" width="7.125" style="3" customWidth="1"/>
    <col min="5" max="5" width="10.125" style="3" customWidth="1"/>
    <col min="6" max="6" width="11.875" style="3" customWidth="1"/>
    <col min="7" max="16384" width="9.125" style="1" customWidth="1"/>
  </cols>
  <sheetData>
    <row r="2" ht="15.75">
      <c r="A2" s="4"/>
    </row>
    <row r="3" spans="1:6" ht="19.5">
      <c r="A3" s="12" t="s">
        <v>13</v>
      </c>
      <c r="B3" s="384" t="s">
        <v>14</v>
      </c>
      <c r="C3" s="384"/>
      <c r="D3" s="384"/>
      <c r="E3" s="384"/>
      <c r="F3" s="13"/>
    </row>
    <row r="4" spans="5:6" ht="15.75">
      <c r="E4" s="179" t="s">
        <v>256</v>
      </c>
      <c r="F4" s="3" t="s">
        <v>238</v>
      </c>
    </row>
    <row r="5" spans="1:9" s="210" customFormat="1" ht="330.75">
      <c r="A5" s="53"/>
      <c r="B5" s="291" t="s">
        <v>145</v>
      </c>
      <c r="C5" s="70"/>
      <c r="D5" s="70"/>
      <c r="E5" s="297"/>
      <c r="F5" s="298"/>
      <c r="I5" s="130"/>
    </row>
    <row r="6" spans="1:9" s="210" customFormat="1" ht="15.75">
      <c r="A6" s="53"/>
      <c r="B6" s="291"/>
      <c r="C6" s="70"/>
      <c r="D6" s="70"/>
      <c r="E6" s="297"/>
      <c r="F6" s="298"/>
      <c r="I6" s="130"/>
    </row>
    <row r="7" spans="1:6" s="130" customFormat="1" ht="15.75">
      <c r="A7" s="235">
        <v>1</v>
      </c>
      <c r="B7" s="118" t="s">
        <v>130</v>
      </c>
      <c r="C7" s="211"/>
      <c r="D7" s="212"/>
      <c r="E7" s="299"/>
      <c r="F7" s="300"/>
    </row>
    <row r="8" spans="1:6" s="130" customFormat="1" ht="15.75">
      <c r="A8" s="235"/>
      <c r="C8" s="101"/>
      <c r="D8" s="101"/>
      <c r="E8" s="296"/>
      <c r="F8" s="202"/>
    </row>
    <row r="9" spans="1:6" s="130" customFormat="1" ht="15.75">
      <c r="A9" s="309"/>
      <c r="B9" s="205" t="s">
        <v>131</v>
      </c>
      <c r="C9" s="211"/>
      <c r="D9" s="212"/>
      <c r="E9" s="299"/>
      <c r="F9" s="300"/>
    </row>
    <row r="10" spans="1:6" s="130" customFormat="1" ht="15.75">
      <c r="A10" s="309"/>
      <c r="B10" s="205" t="s">
        <v>132</v>
      </c>
      <c r="C10" s="211" t="s">
        <v>48</v>
      </c>
      <c r="D10" s="212">
        <v>1</v>
      </c>
      <c r="E10" s="299"/>
      <c r="F10" s="300"/>
    </row>
    <row r="11" spans="1:6" s="130" customFormat="1" ht="15.75">
      <c r="A11" s="309"/>
      <c r="B11" s="205"/>
      <c r="C11" s="211"/>
      <c r="D11" s="212"/>
      <c r="E11" s="299"/>
      <c r="F11" s="300"/>
    </row>
    <row r="12" spans="1:6" s="130" customFormat="1" ht="15.75">
      <c r="A12" s="309"/>
      <c r="B12" s="205" t="s">
        <v>16</v>
      </c>
      <c r="C12" s="211" t="s">
        <v>55</v>
      </c>
      <c r="D12" s="212">
        <v>10</v>
      </c>
      <c r="E12" s="299"/>
      <c r="F12" s="300"/>
    </row>
    <row r="13" spans="1:9" s="210" customFormat="1" ht="15.75">
      <c r="A13" s="310"/>
      <c r="B13" s="302"/>
      <c r="C13" s="301"/>
      <c r="D13" s="301"/>
      <c r="E13" s="303"/>
      <c r="F13" s="304"/>
      <c r="I13" s="130"/>
    </row>
    <row r="14" spans="1:6" s="130" customFormat="1" ht="15.75">
      <c r="A14" s="309"/>
      <c r="B14" s="205" t="s">
        <v>133</v>
      </c>
      <c r="C14" s="211" t="s">
        <v>47</v>
      </c>
      <c r="D14" s="212">
        <v>1</v>
      </c>
      <c r="E14" s="299">
        <v>0</v>
      </c>
      <c r="F14" s="300">
        <f>D14*E14</f>
        <v>0</v>
      </c>
    </row>
    <row r="15" spans="1:6" s="130" customFormat="1" ht="15.75">
      <c r="A15" s="309"/>
      <c r="B15" s="205"/>
      <c r="C15" s="211"/>
      <c r="D15" s="212"/>
      <c r="E15" s="299"/>
      <c r="F15" s="300"/>
    </row>
    <row r="16" spans="1:6" s="130" customFormat="1" ht="15.75">
      <c r="A16" s="309"/>
      <c r="B16" s="205"/>
      <c r="C16" s="211"/>
      <c r="D16" s="212"/>
      <c r="E16" s="299"/>
      <c r="F16" s="300"/>
    </row>
    <row r="17" spans="1:6" s="130" customFormat="1" ht="15.75">
      <c r="A17" s="309"/>
      <c r="B17" s="205"/>
      <c r="C17" s="211"/>
      <c r="D17" s="212"/>
      <c r="E17" s="299"/>
      <c r="F17" s="300"/>
    </row>
    <row r="18" spans="1:6" s="56" customFormat="1" ht="78.75">
      <c r="A18" s="242">
        <v>2</v>
      </c>
      <c r="B18" s="117" t="s">
        <v>146</v>
      </c>
      <c r="C18" s="198"/>
      <c r="D18" s="199"/>
      <c r="E18" s="305"/>
      <c r="F18" s="200"/>
    </row>
    <row r="19" spans="1:6" s="56" customFormat="1" ht="15.75">
      <c r="A19" s="242"/>
      <c r="B19" s="117"/>
      <c r="C19" s="198"/>
      <c r="D19" s="199"/>
      <c r="E19" s="305"/>
      <c r="F19" s="200"/>
    </row>
    <row r="20" spans="1:9" s="130" customFormat="1" ht="15.75">
      <c r="A20" s="309"/>
      <c r="B20" s="205" t="s">
        <v>134</v>
      </c>
      <c r="C20" s="306"/>
      <c r="D20" s="306"/>
      <c r="E20" s="299"/>
      <c r="F20" s="300"/>
      <c r="I20" s="56"/>
    </row>
    <row r="21" spans="1:6" s="56" customFormat="1" ht="15.75">
      <c r="A21" s="242"/>
      <c r="B21" s="117" t="s">
        <v>135</v>
      </c>
      <c r="C21" s="198" t="s">
        <v>48</v>
      </c>
      <c r="D21" s="199">
        <v>1</v>
      </c>
      <c r="E21" s="305">
        <v>0</v>
      </c>
      <c r="F21" s="300">
        <f>D21*E21</f>
        <v>0</v>
      </c>
    </row>
    <row r="22" spans="1:6" s="56" customFormat="1" ht="15.75">
      <c r="A22" s="242"/>
      <c r="B22" s="117"/>
      <c r="C22" s="198"/>
      <c r="D22" s="199"/>
      <c r="E22" s="305"/>
      <c r="F22" s="200"/>
    </row>
    <row r="23" spans="1:6" s="56" customFormat="1" ht="15.75">
      <c r="A23" s="242"/>
      <c r="B23" s="117" t="s">
        <v>131</v>
      </c>
      <c r="C23" s="198"/>
      <c r="D23" s="199"/>
      <c r="E23" s="305"/>
      <c r="F23" s="200"/>
    </row>
    <row r="24" spans="1:6" s="56" customFormat="1" ht="15.75">
      <c r="A24" s="242"/>
      <c r="B24" s="117" t="s">
        <v>136</v>
      </c>
      <c r="C24" s="198" t="s">
        <v>48</v>
      </c>
      <c r="D24" s="199">
        <v>37</v>
      </c>
      <c r="E24" s="305">
        <v>0</v>
      </c>
      <c r="F24" s="300">
        <f>D24*E24</f>
        <v>0</v>
      </c>
    </row>
    <row r="25" spans="1:6" s="56" customFormat="1" ht="15.75">
      <c r="A25" s="242"/>
      <c r="B25" s="117" t="s">
        <v>137</v>
      </c>
      <c r="C25" s="198" t="s">
        <v>48</v>
      </c>
      <c r="D25" s="199">
        <v>34</v>
      </c>
      <c r="E25" s="305">
        <v>0</v>
      </c>
      <c r="F25" s="300">
        <f>D25*E25</f>
        <v>0</v>
      </c>
    </row>
    <row r="26" spans="1:6" s="56" customFormat="1" ht="15.75">
      <c r="A26" s="242"/>
      <c r="B26" s="117" t="s">
        <v>138</v>
      </c>
      <c r="C26" s="198" t="s">
        <v>48</v>
      </c>
      <c r="D26" s="199">
        <v>5</v>
      </c>
      <c r="E26" s="305">
        <v>0</v>
      </c>
      <c r="F26" s="300">
        <f>D26*E26</f>
        <v>0</v>
      </c>
    </row>
    <row r="27" spans="1:6" s="56" customFormat="1" ht="15.75">
      <c r="A27" s="242"/>
      <c r="B27" s="117" t="s">
        <v>139</v>
      </c>
      <c r="C27" s="198" t="s">
        <v>48</v>
      </c>
      <c r="D27" s="199">
        <v>2</v>
      </c>
      <c r="E27" s="305">
        <v>0</v>
      </c>
      <c r="F27" s="300">
        <f>D27*E27</f>
        <v>0</v>
      </c>
    </row>
    <row r="28" spans="1:6" s="56" customFormat="1" ht="15.75">
      <c r="A28" s="242"/>
      <c r="B28" s="117"/>
      <c r="C28" s="198"/>
      <c r="D28" s="199"/>
      <c r="E28" s="305"/>
      <c r="F28" s="200"/>
    </row>
    <row r="29" spans="1:6" s="130" customFormat="1" ht="31.5">
      <c r="A29" s="309"/>
      <c r="B29" s="205" t="s">
        <v>140</v>
      </c>
      <c r="C29" s="198" t="s">
        <v>48</v>
      </c>
      <c r="D29" s="199">
        <v>1</v>
      </c>
      <c r="E29" s="307">
        <v>0</v>
      </c>
      <c r="F29" s="300">
        <f>D29*E29</f>
        <v>0</v>
      </c>
    </row>
    <row r="30" spans="1:6" s="130" customFormat="1" ht="31.5">
      <c r="A30" s="309"/>
      <c r="B30" s="205" t="s">
        <v>141</v>
      </c>
      <c r="C30" s="198" t="s">
        <v>48</v>
      </c>
      <c r="D30" s="199">
        <v>1</v>
      </c>
      <c r="E30" s="307">
        <v>0</v>
      </c>
      <c r="F30" s="300">
        <f>D30*E30</f>
        <v>0</v>
      </c>
    </row>
    <row r="31" spans="1:6" s="130" customFormat="1" ht="15.75">
      <c r="A31" s="309"/>
      <c r="B31" s="205"/>
      <c r="C31" s="198"/>
      <c r="D31" s="199"/>
      <c r="E31" s="307"/>
      <c r="F31" s="300"/>
    </row>
    <row r="32" spans="1:6" s="56" customFormat="1" ht="15.75">
      <c r="A32" s="242"/>
      <c r="B32" s="117" t="s">
        <v>142</v>
      </c>
      <c r="C32" s="198" t="s">
        <v>48</v>
      </c>
      <c r="D32" s="199">
        <v>1</v>
      </c>
      <c r="E32" s="305">
        <v>0</v>
      </c>
      <c r="F32" s="300">
        <f>D32*E32</f>
        <v>0</v>
      </c>
    </row>
    <row r="33" spans="1:6" s="56" customFormat="1" ht="16.5" customHeight="1">
      <c r="A33" s="242"/>
      <c r="B33" s="117" t="s">
        <v>143</v>
      </c>
      <c r="C33" s="198" t="s">
        <v>48</v>
      </c>
      <c r="D33" s="199">
        <v>1</v>
      </c>
      <c r="E33" s="305">
        <v>0</v>
      </c>
      <c r="F33" s="300">
        <f>D33*E33</f>
        <v>0</v>
      </c>
    </row>
    <row r="34" spans="1:6" s="56" customFormat="1" ht="15.75">
      <c r="A34" s="242"/>
      <c r="B34" s="117"/>
      <c r="C34" s="198"/>
      <c r="D34" s="199"/>
      <c r="E34" s="305"/>
      <c r="F34" s="200"/>
    </row>
    <row r="35" spans="1:6" s="56" customFormat="1" ht="15.75">
      <c r="A35" s="242"/>
      <c r="B35" s="117" t="s">
        <v>15</v>
      </c>
      <c r="C35" s="198" t="s">
        <v>48</v>
      </c>
      <c r="D35" s="199">
        <v>4</v>
      </c>
      <c r="E35" s="305"/>
      <c r="F35" s="300">
        <f>D35*E35</f>
        <v>0</v>
      </c>
    </row>
    <row r="36" spans="1:6" s="56" customFormat="1" ht="15.75">
      <c r="A36" s="242"/>
      <c r="B36" s="117" t="s">
        <v>16</v>
      </c>
      <c r="C36" s="198" t="s">
        <v>55</v>
      </c>
      <c r="D36" s="199">
        <v>10</v>
      </c>
      <c r="E36" s="305">
        <v>0</v>
      </c>
      <c r="F36" s="300">
        <f>D36*E36</f>
        <v>0</v>
      </c>
    </row>
    <row r="37" spans="1:6" s="56" customFormat="1" ht="15.75">
      <c r="A37" s="242"/>
      <c r="B37" s="117"/>
      <c r="C37" s="198"/>
      <c r="D37" s="199"/>
      <c r="E37" s="305"/>
      <c r="F37" s="200"/>
    </row>
    <row r="38" spans="1:6" s="56" customFormat="1" ht="15.75">
      <c r="A38" s="242"/>
      <c r="B38" s="117" t="s">
        <v>144</v>
      </c>
      <c r="C38" s="198" t="s">
        <v>48</v>
      </c>
      <c r="D38" s="199">
        <v>1</v>
      </c>
      <c r="E38" s="305">
        <v>0</v>
      </c>
      <c r="F38" s="200">
        <f>E38*D38</f>
        <v>0</v>
      </c>
    </row>
    <row r="39" spans="1:6" s="56" customFormat="1" ht="15.75">
      <c r="A39" s="244"/>
      <c r="B39" s="122"/>
      <c r="C39" s="207"/>
      <c r="D39" s="208"/>
      <c r="E39" s="196"/>
      <c r="F39" s="316"/>
    </row>
    <row r="40" spans="1:6" s="130" customFormat="1" ht="15.75" customHeight="1">
      <c r="A40" s="213"/>
      <c r="B40" s="118"/>
      <c r="C40" s="101"/>
      <c r="D40" s="214"/>
      <c r="E40" s="215"/>
      <c r="F40" s="209"/>
    </row>
    <row r="41" spans="1:6" s="219" customFormat="1" ht="15.75" customHeight="1">
      <c r="A41" s="216"/>
      <c r="B41" s="122"/>
      <c r="C41" s="207"/>
      <c r="D41" s="217"/>
      <c r="E41" s="218"/>
      <c r="F41" s="323"/>
    </row>
    <row r="42" spans="1:6" s="219" customFormat="1" ht="16.5" thickBot="1">
      <c r="A42" s="220"/>
      <c r="B42" s="133" t="s">
        <v>17</v>
      </c>
      <c r="C42" s="221"/>
      <c r="D42" s="222"/>
      <c r="E42" s="223"/>
      <c r="F42" s="223">
        <f>SUM(F5:F38)</f>
        <v>0</v>
      </c>
    </row>
    <row r="43" spans="1:6" s="219" customFormat="1" ht="15.75" customHeight="1" thickTop="1">
      <c r="A43" s="216"/>
      <c r="B43" s="122"/>
      <c r="C43" s="207"/>
      <c r="D43" s="217"/>
      <c r="E43" s="218"/>
      <c r="F43" s="323"/>
    </row>
    <row r="44" spans="1:6" s="219" customFormat="1" ht="15.75" customHeight="1">
      <c r="A44" s="216"/>
      <c r="B44" s="122"/>
      <c r="C44" s="207"/>
      <c r="D44" s="217"/>
      <c r="E44" s="218"/>
      <c r="F44" s="323"/>
    </row>
    <row r="45" spans="1:6" s="219" customFormat="1" ht="15.75" customHeight="1">
      <c r="A45" s="216"/>
      <c r="B45" s="122"/>
      <c r="C45" s="207"/>
      <c r="D45" s="217"/>
      <c r="E45" s="218"/>
      <c r="F45" s="323"/>
    </row>
    <row r="46" spans="1:6" s="219" customFormat="1" ht="15.75" customHeight="1">
      <c r="A46" s="216"/>
      <c r="B46" s="122"/>
      <c r="C46" s="207"/>
      <c r="D46" s="217"/>
      <c r="E46" s="218"/>
      <c r="F46" s="323"/>
    </row>
    <row r="47" spans="1:6" s="219" customFormat="1" ht="15.75" customHeight="1">
      <c r="A47" s="216"/>
      <c r="B47" s="122"/>
      <c r="C47" s="207"/>
      <c r="D47" s="217"/>
      <c r="E47" s="218"/>
      <c r="F47" s="323"/>
    </row>
    <row r="48" spans="1:6" s="219" customFormat="1" ht="15.75" customHeight="1">
      <c r="A48" s="216"/>
      <c r="B48" s="122"/>
      <c r="C48" s="207"/>
      <c r="D48" s="217"/>
      <c r="E48" s="218"/>
      <c r="F48" s="323"/>
    </row>
    <row r="49" spans="1:6" s="219" customFormat="1" ht="15.75" customHeight="1">
      <c r="A49" s="216"/>
      <c r="B49" s="122"/>
      <c r="C49" s="207"/>
      <c r="D49" s="217"/>
      <c r="E49" s="218"/>
      <c r="F49" s="323"/>
    </row>
    <row r="50" spans="1:6" s="219" customFormat="1" ht="15.75" customHeight="1">
      <c r="A50" s="216"/>
      <c r="B50" s="122"/>
      <c r="C50" s="207"/>
      <c r="D50" s="217"/>
      <c r="E50" s="218"/>
      <c r="F50" s="323"/>
    </row>
    <row r="51" spans="1:6" s="219" customFormat="1" ht="15.75" customHeight="1">
      <c r="A51" s="216"/>
      <c r="B51" s="122"/>
      <c r="C51" s="207"/>
      <c r="D51" s="217"/>
      <c r="E51" s="218"/>
      <c r="F51" s="323"/>
    </row>
    <row r="52" spans="1:6" s="219" customFormat="1" ht="15.75" customHeight="1">
      <c r="A52" s="216"/>
      <c r="B52" s="122"/>
      <c r="C52" s="207"/>
      <c r="D52" s="217"/>
      <c r="E52" s="218"/>
      <c r="F52" s="323"/>
    </row>
    <row r="53" spans="1:6" s="219" customFormat="1" ht="15.75" customHeight="1">
      <c r="A53" s="216"/>
      <c r="B53" s="122"/>
      <c r="C53" s="207"/>
      <c r="D53" s="217"/>
      <c r="E53" s="218"/>
      <c r="F53" s="323"/>
    </row>
    <row r="54" spans="1:6" s="219" customFormat="1" ht="15.75" customHeight="1">
      <c r="A54" s="216"/>
      <c r="B54" s="122"/>
      <c r="C54" s="207"/>
      <c r="D54" s="217"/>
      <c r="E54" s="218"/>
      <c r="F54" s="323"/>
    </row>
    <row r="55" spans="1:6" s="219" customFormat="1" ht="15.75" customHeight="1">
      <c r="A55" s="216"/>
      <c r="B55" s="122"/>
      <c r="C55" s="207"/>
      <c r="D55" s="217"/>
      <c r="E55" s="218"/>
      <c r="F55" s="323"/>
    </row>
    <row r="56" spans="1:6" s="219" customFormat="1" ht="15.75" customHeight="1">
      <c r="A56" s="216"/>
      <c r="B56" s="122"/>
      <c r="C56" s="207"/>
      <c r="D56" s="217"/>
      <c r="E56" s="218"/>
      <c r="F56" s="323"/>
    </row>
    <row r="57" spans="1:6" s="219" customFormat="1" ht="15.75" customHeight="1">
      <c r="A57" s="216"/>
      <c r="B57" s="122"/>
      <c r="C57" s="207"/>
      <c r="D57" s="217"/>
      <c r="E57" s="218"/>
      <c r="F57" s="323"/>
    </row>
    <row r="58" spans="1:6" s="219" customFormat="1" ht="15.75" customHeight="1">
      <c r="A58" s="216"/>
      <c r="B58" s="122"/>
      <c r="C58" s="207"/>
      <c r="D58" s="217"/>
      <c r="E58" s="218"/>
      <c r="F58" s="323"/>
    </row>
    <row r="59" spans="1:6" s="219" customFormat="1" ht="15.75" customHeight="1">
      <c r="A59" s="216"/>
      <c r="B59" s="122"/>
      <c r="C59" s="207"/>
      <c r="D59" s="217"/>
      <c r="E59" s="218"/>
      <c r="F59" s="323"/>
    </row>
    <row r="60" spans="1:6" s="219" customFormat="1" ht="15.75" customHeight="1">
      <c r="A60" s="216"/>
      <c r="B60" s="122"/>
      <c r="C60" s="207"/>
      <c r="D60" s="217"/>
      <c r="E60" s="218"/>
      <c r="F60" s="323"/>
    </row>
    <row r="61" spans="1:6" s="219" customFormat="1" ht="15.75" customHeight="1">
      <c r="A61" s="216"/>
      <c r="B61" s="122"/>
      <c r="C61" s="207"/>
      <c r="D61" s="217"/>
      <c r="E61" s="218"/>
      <c r="F61" s="323"/>
    </row>
    <row r="62" spans="1:6" s="219" customFormat="1" ht="15.75" customHeight="1">
      <c r="A62" s="216"/>
      <c r="B62" s="122"/>
      <c r="C62" s="207"/>
      <c r="D62" s="217"/>
      <c r="E62" s="218"/>
      <c r="F62" s="323"/>
    </row>
    <row r="63" spans="1:6" s="219" customFormat="1" ht="15.75" customHeight="1">
      <c r="A63" s="216"/>
      <c r="B63" s="122"/>
      <c r="C63" s="207"/>
      <c r="D63" s="217"/>
      <c r="E63" s="218"/>
      <c r="F63" s="323"/>
    </row>
    <row r="64" spans="1:6" s="219" customFormat="1" ht="15.75" customHeight="1">
      <c r="A64" s="216"/>
      <c r="B64" s="122"/>
      <c r="C64" s="207"/>
      <c r="D64" s="217"/>
      <c r="E64" s="218"/>
      <c r="F64" s="323"/>
    </row>
    <row r="65" spans="1:6" s="219" customFormat="1" ht="15.75" customHeight="1">
      <c r="A65" s="216"/>
      <c r="B65" s="122"/>
      <c r="C65" s="207"/>
      <c r="D65" s="217"/>
      <c r="E65" s="218"/>
      <c r="F65" s="323"/>
    </row>
    <row r="66" spans="1:6" s="219" customFormat="1" ht="15.75" customHeight="1">
      <c r="A66" s="216"/>
      <c r="B66" s="122"/>
      <c r="C66" s="207"/>
      <c r="D66" s="217"/>
      <c r="E66" s="218"/>
      <c r="F66" s="323"/>
    </row>
    <row r="67" spans="1:6" s="219" customFormat="1" ht="15.75" customHeight="1">
      <c r="A67" s="216"/>
      <c r="B67" s="122"/>
      <c r="C67" s="207"/>
      <c r="D67" s="217"/>
      <c r="E67" s="218"/>
      <c r="F67" s="323"/>
    </row>
    <row r="68" spans="1:6" s="219" customFormat="1" ht="15.75" customHeight="1">
      <c r="A68" s="216"/>
      <c r="B68" s="122"/>
      <c r="C68" s="207"/>
      <c r="D68" s="217"/>
      <c r="E68" s="218"/>
      <c r="F68" s="323"/>
    </row>
    <row r="69" spans="1:6" s="219" customFormat="1" ht="15.75" customHeight="1">
      <c r="A69" s="216"/>
      <c r="B69" s="122"/>
      <c r="C69" s="207"/>
      <c r="D69" s="217"/>
      <c r="E69" s="218"/>
      <c r="F69" s="323"/>
    </row>
    <row r="70" spans="1:6" s="219" customFormat="1" ht="15.75" customHeight="1">
      <c r="A70" s="216"/>
      <c r="B70" s="122"/>
      <c r="C70" s="207"/>
      <c r="D70" s="217"/>
      <c r="E70" s="218"/>
      <c r="F70" s="323"/>
    </row>
    <row r="71" spans="1:6" s="219" customFormat="1" ht="15.75" customHeight="1">
      <c r="A71" s="216"/>
      <c r="B71" s="122"/>
      <c r="C71" s="207"/>
      <c r="D71" s="217"/>
      <c r="E71" s="218"/>
      <c r="F71" s="323"/>
    </row>
    <row r="72" spans="1:6" s="228" customFormat="1" ht="15.75">
      <c r="A72" s="224"/>
      <c r="B72" s="8"/>
      <c r="C72" s="225"/>
      <c r="D72" s="226"/>
      <c r="E72" s="227"/>
      <c r="F72" s="226"/>
    </row>
    <row r="73" spans="1:6" s="228" customFormat="1" ht="15.75">
      <c r="A73" s="224"/>
      <c r="B73" s="8"/>
      <c r="C73" s="225"/>
      <c r="D73" s="226"/>
      <c r="E73" s="227"/>
      <c r="F73" s="226"/>
    </row>
    <row r="74" spans="1:6" s="228" customFormat="1" ht="15.75">
      <c r="A74" s="224"/>
      <c r="B74" s="8"/>
      <c r="C74" s="225"/>
      <c r="D74" s="226"/>
      <c r="E74" s="227"/>
      <c r="F74" s="226"/>
    </row>
    <row r="75" spans="1:6" s="228" customFormat="1" ht="15.75">
      <c r="A75" s="224"/>
      <c r="B75" s="8"/>
      <c r="C75" s="225"/>
      <c r="D75" s="226"/>
      <c r="E75" s="227"/>
      <c r="F75" s="226"/>
    </row>
    <row r="76" spans="1:6" s="228" customFormat="1" ht="15.75">
      <c r="A76" s="224"/>
      <c r="B76" s="8"/>
      <c r="C76" s="225"/>
      <c r="D76" s="226"/>
      <c r="E76" s="227"/>
      <c r="F76" s="226"/>
    </row>
    <row r="77" spans="1:6" s="228" customFormat="1" ht="15.75">
      <c r="A77" s="224"/>
      <c r="B77" s="8"/>
      <c r="C77" s="225"/>
      <c r="D77" s="226"/>
      <c r="E77" s="227"/>
      <c r="F77" s="226"/>
    </row>
    <row r="78" spans="1:6" s="228" customFormat="1" ht="15.75">
      <c r="A78" s="224"/>
      <c r="B78" s="8"/>
      <c r="C78" s="225"/>
      <c r="D78" s="226"/>
      <c r="E78" s="227"/>
      <c r="F78" s="226"/>
    </row>
    <row r="79" spans="1:6" s="228" customFormat="1" ht="15.75">
      <c r="A79" s="224"/>
      <c r="B79" s="8"/>
      <c r="C79" s="225"/>
      <c r="D79" s="226"/>
      <c r="E79" s="227"/>
      <c r="F79" s="226"/>
    </row>
    <row r="80" spans="1:6" s="228" customFormat="1" ht="15.75">
      <c r="A80" s="224"/>
      <c r="B80" s="8"/>
      <c r="C80" s="225"/>
      <c r="D80" s="226"/>
      <c r="E80" s="227"/>
      <c r="F80" s="226"/>
    </row>
    <row r="81" spans="1:6" s="228" customFormat="1" ht="15.75">
      <c r="A81" s="224"/>
      <c r="B81" s="8"/>
      <c r="C81" s="225"/>
      <c r="D81" s="226"/>
      <c r="E81" s="227"/>
      <c r="F81" s="226"/>
    </row>
    <row r="82" spans="1:6" s="228" customFormat="1" ht="15.75">
      <c r="A82" s="224"/>
      <c r="B82" s="8"/>
      <c r="C82" s="225"/>
      <c r="D82" s="226"/>
      <c r="E82" s="227"/>
      <c r="F82" s="226"/>
    </row>
    <row r="83" spans="1:6" s="228" customFormat="1" ht="15.75">
      <c r="A83" s="224"/>
      <c r="B83" s="8"/>
      <c r="C83" s="225"/>
      <c r="D83" s="226"/>
      <c r="E83" s="227"/>
      <c r="F83" s="226"/>
    </row>
    <row r="84" spans="1:6" s="228" customFormat="1" ht="15.75">
      <c r="A84" s="224"/>
      <c r="B84" s="8"/>
      <c r="C84" s="225"/>
      <c r="D84" s="226"/>
      <c r="E84" s="227"/>
      <c r="F84" s="226"/>
    </row>
    <row r="85" spans="1:6" s="228" customFormat="1" ht="15.75">
      <c r="A85" s="224"/>
      <c r="B85" s="8"/>
      <c r="C85" s="225"/>
      <c r="D85" s="226"/>
      <c r="E85" s="227"/>
      <c r="F85" s="226"/>
    </row>
    <row r="86" spans="1:6" s="228" customFormat="1" ht="15.75">
      <c r="A86" s="224"/>
      <c r="B86" s="8"/>
      <c r="C86" s="225"/>
      <c r="D86" s="226"/>
      <c r="E86" s="227"/>
      <c r="F86" s="226"/>
    </row>
    <row r="87" spans="1:6" s="228" customFormat="1" ht="15.75">
      <c r="A87" s="224"/>
      <c r="B87" s="8"/>
      <c r="C87" s="225"/>
      <c r="D87" s="226"/>
      <c r="E87" s="227"/>
      <c r="F87" s="226"/>
    </row>
    <row r="88" spans="1:6" s="228" customFormat="1" ht="15.75">
      <c r="A88" s="224"/>
      <c r="B88" s="8"/>
      <c r="C88" s="225"/>
      <c r="D88" s="226"/>
      <c r="E88" s="227"/>
      <c r="F88" s="226"/>
    </row>
    <row r="89" spans="1:6" s="228" customFormat="1" ht="15.75">
      <c r="A89" s="224"/>
      <c r="B89" s="8"/>
      <c r="C89" s="225"/>
      <c r="D89" s="226"/>
      <c r="E89" s="227"/>
      <c r="F89" s="226"/>
    </row>
    <row r="90" spans="1:6" s="228" customFormat="1" ht="15.75">
      <c r="A90" s="224"/>
      <c r="B90" s="8"/>
      <c r="C90" s="225"/>
      <c r="D90" s="226"/>
      <c r="E90" s="227"/>
      <c r="F90" s="226"/>
    </row>
    <row r="91" spans="1:6" s="228" customFormat="1" ht="15.75">
      <c r="A91" s="224"/>
      <c r="B91" s="8"/>
      <c r="C91" s="225"/>
      <c r="D91" s="226"/>
      <c r="E91" s="227"/>
      <c r="F91" s="226"/>
    </row>
    <row r="92" spans="1:6" s="228" customFormat="1" ht="15.75">
      <c r="A92" s="224"/>
      <c r="B92" s="8"/>
      <c r="C92" s="225"/>
      <c r="D92" s="226"/>
      <c r="E92" s="227"/>
      <c r="F92" s="226"/>
    </row>
    <row r="93" spans="1:6" s="228" customFormat="1" ht="15.75">
      <c r="A93" s="224"/>
      <c r="B93" s="8"/>
      <c r="C93" s="225"/>
      <c r="D93" s="226"/>
      <c r="E93" s="227"/>
      <c r="F93" s="226"/>
    </row>
    <row r="94" spans="1:6" s="228" customFormat="1" ht="15.75">
      <c r="A94" s="224"/>
      <c r="B94" s="8"/>
      <c r="C94" s="225"/>
      <c r="D94" s="226"/>
      <c r="E94" s="227"/>
      <c r="F94" s="226"/>
    </row>
    <row r="95" spans="1:6" s="228" customFormat="1" ht="15.75">
      <c r="A95" s="224"/>
      <c r="B95" s="8"/>
      <c r="C95" s="225"/>
      <c r="D95" s="226"/>
      <c r="E95" s="227"/>
      <c r="F95" s="226"/>
    </row>
    <row r="96" spans="1:6" s="228" customFormat="1" ht="15.75">
      <c r="A96" s="224"/>
      <c r="B96" s="8"/>
      <c r="C96" s="225"/>
      <c r="D96" s="226"/>
      <c r="E96" s="227"/>
      <c r="F96" s="226"/>
    </row>
    <row r="97" spans="1:6" s="228" customFormat="1" ht="15.75">
      <c r="A97" s="224"/>
      <c r="B97" s="8"/>
      <c r="C97" s="225"/>
      <c r="D97" s="226"/>
      <c r="E97" s="227"/>
      <c r="F97" s="226"/>
    </row>
    <row r="98" spans="1:6" s="228" customFormat="1" ht="15.75">
      <c r="A98" s="224"/>
      <c r="B98" s="8"/>
      <c r="C98" s="225"/>
      <c r="D98" s="226"/>
      <c r="E98" s="227"/>
      <c r="F98" s="226"/>
    </row>
    <row r="99" spans="1:6" s="228" customFormat="1" ht="15.75">
      <c r="A99" s="224"/>
      <c r="B99" s="8"/>
      <c r="C99" s="225"/>
      <c r="D99" s="226"/>
      <c r="E99" s="227"/>
      <c r="F99" s="226"/>
    </row>
    <row r="100" ht="15.75">
      <c r="E100" s="179"/>
    </row>
    <row r="101" ht="15.75">
      <c r="E101" s="179"/>
    </row>
    <row r="102" ht="15.75">
      <c r="E102" s="179"/>
    </row>
    <row r="103" ht="15.75">
      <c r="E103" s="179"/>
    </row>
    <row r="104" ht="15.75">
      <c r="E104" s="179"/>
    </row>
  </sheetData>
  <sheetProtection password="CC5F" sheet="1"/>
  <protectedRanges>
    <protectedRange sqref="E5:E41" name="Obseg1"/>
  </protectedRanges>
  <mergeCells count="1">
    <mergeCell ref="B3:E3"/>
  </mergeCells>
  <printOptions/>
  <pageMargins left="0.7" right="0.7" top="0.75" bottom="0.75" header="0.3" footer="0.3"/>
  <pageSetup horizontalDpi="300" verticalDpi="300" orientation="portrait" paperSize="9" r:id="rId1"/>
  <headerFooter>
    <oddHeader>&amp;C&amp;F</oddHeader>
    <oddFooter>&amp;C&amp;A&amp;RStran &amp;P</oddFooter>
  </headerFooter>
</worksheet>
</file>

<file path=xl/worksheets/sheet12.xml><?xml version="1.0" encoding="utf-8"?>
<worksheet xmlns="http://schemas.openxmlformats.org/spreadsheetml/2006/main" xmlns:r="http://schemas.openxmlformats.org/officeDocument/2006/relationships">
  <dimension ref="A2:I39"/>
  <sheetViews>
    <sheetView workbookViewId="0" topLeftCell="A10">
      <selection activeCell="H26" sqref="H26"/>
    </sheetView>
  </sheetViews>
  <sheetFormatPr defaultColWidth="9.00390625" defaultRowHeight="12.75"/>
  <cols>
    <col min="1" max="1" width="4.00390625" style="2" bestFit="1" customWidth="1"/>
    <col min="2" max="2" width="52.625" style="8" customWidth="1"/>
    <col min="3" max="3" width="6.00390625" style="5" customWidth="1"/>
    <col min="4" max="4" width="6.375" style="3" customWidth="1"/>
    <col min="5" max="5" width="11.00390625" style="3" customWidth="1"/>
    <col min="6" max="6" width="12.25390625" style="3" customWidth="1"/>
    <col min="7" max="16384" width="9.125" style="1" customWidth="1"/>
  </cols>
  <sheetData>
    <row r="2" ht="15.75">
      <c r="A2" s="4"/>
    </row>
    <row r="3" spans="1:6" ht="19.5">
      <c r="A3" s="12" t="s">
        <v>18</v>
      </c>
      <c r="B3" s="384" t="s">
        <v>19</v>
      </c>
      <c r="C3" s="384"/>
      <c r="D3" s="384"/>
      <c r="E3" s="384"/>
      <c r="F3" s="13"/>
    </row>
    <row r="4" spans="5:6" ht="15.75">
      <c r="E4" s="179" t="s">
        <v>256</v>
      </c>
      <c r="F4" s="3" t="s">
        <v>238</v>
      </c>
    </row>
    <row r="5" spans="1:9" s="130" customFormat="1" ht="47.25">
      <c r="A5" s="229">
        <v>1</v>
      </c>
      <c r="B5" s="64" t="s">
        <v>154</v>
      </c>
      <c r="C5" s="203" t="s">
        <v>41</v>
      </c>
      <c r="D5" s="203">
        <v>125</v>
      </c>
      <c r="E5" s="312">
        <v>0</v>
      </c>
      <c r="F5" s="209">
        <f>D5*E5</f>
        <v>0</v>
      </c>
      <c r="I5" s="56"/>
    </row>
    <row r="6" spans="1:9" s="130" customFormat="1" ht="15.75">
      <c r="A6" s="229"/>
      <c r="B6" s="120"/>
      <c r="C6" s="101"/>
      <c r="F6" s="209"/>
      <c r="I6" s="56"/>
    </row>
    <row r="7" spans="1:9" s="130" customFormat="1" ht="31.5">
      <c r="A7" s="229">
        <v>2</v>
      </c>
      <c r="B7" s="120" t="s">
        <v>147</v>
      </c>
      <c r="C7" s="101" t="s">
        <v>48</v>
      </c>
      <c r="D7" s="101">
        <v>6</v>
      </c>
      <c r="E7" s="296">
        <v>0</v>
      </c>
      <c r="F7" s="209">
        <f>D7*E7</f>
        <v>0</v>
      </c>
      <c r="I7" s="56"/>
    </row>
    <row r="8" spans="1:9" s="130" customFormat="1" ht="15.75">
      <c r="A8" s="229"/>
      <c r="B8" s="120"/>
      <c r="C8" s="101"/>
      <c r="D8" s="101"/>
      <c r="E8" s="296"/>
      <c r="F8" s="209"/>
      <c r="I8" s="56"/>
    </row>
    <row r="9" spans="1:9" s="210" customFormat="1" ht="31.5">
      <c r="A9" s="229">
        <v>3</v>
      </c>
      <c r="B9" s="120" t="s">
        <v>250</v>
      </c>
      <c r="C9" s="203" t="s">
        <v>41</v>
      </c>
      <c r="D9" s="203">
        <v>370</v>
      </c>
      <c r="E9" s="312">
        <v>0</v>
      </c>
      <c r="F9" s="209">
        <f>D9*E9</f>
        <v>0</v>
      </c>
      <c r="I9" s="56"/>
    </row>
    <row r="10" spans="1:9" s="210" customFormat="1" ht="15.75">
      <c r="A10" s="229"/>
      <c r="B10" s="120"/>
      <c r="I10" s="56"/>
    </row>
    <row r="11" spans="1:9" s="210" customFormat="1" ht="15.75">
      <c r="A11" s="229">
        <v>4</v>
      </c>
      <c r="B11" s="120" t="s">
        <v>148</v>
      </c>
      <c r="C11" s="203" t="s">
        <v>41</v>
      </c>
      <c r="D11" s="203">
        <v>50</v>
      </c>
      <c r="E11" s="312">
        <v>0</v>
      </c>
      <c r="F11" s="209">
        <f>D11*E11</f>
        <v>0</v>
      </c>
      <c r="I11" s="56"/>
    </row>
    <row r="12" spans="1:9" s="210" customFormat="1" ht="15.75">
      <c r="A12" s="229"/>
      <c r="B12" s="120"/>
      <c r="C12" s="203"/>
      <c r="D12" s="203"/>
      <c r="E12" s="312"/>
      <c r="F12" s="209"/>
      <c r="I12" s="56"/>
    </row>
    <row r="13" spans="1:9" s="210" customFormat="1" ht="31.5">
      <c r="A13" s="229">
        <v>5</v>
      </c>
      <c r="B13" s="120" t="s">
        <v>149</v>
      </c>
      <c r="C13" s="203" t="s">
        <v>48</v>
      </c>
      <c r="D13" s="203">
        <v>10</v>
      </c>
      <c r="E13" s="312">
        <v>0</v>
      </c>
      <c r="F13" s="209">
        <f>D13*E13</f>
        <v>0</v>
      </c>
      <c r="I13" s="56"/>
    </row>
    <row r="14" spans="1:9" s="210" customFormat="1" ht="15.75">
      <c r="A14" s="229"/>
      <c r="B14" s="120"/>
      <c r="C14" s="203"/>
      <c r="D14" s="203"/>
      <c r="E14" s="312"/>
      <c r="F14" s="209"/>
      <c r="I14" s="56"/>
    </row>
    <row r="15" spans="1:9" s="130" customFormat="1" ht="31.5">
      <c r="A15" s="229">
        <v>6</v>
      </c>
      <c r="B15" s="120" t="s">
        <v>150</v>
      </c>
      <c r="C15" s="203" t="s">
        <v>48</v>
      </c>
      <c r="D15" s="203">
        <v>6</v>
      </c>
      <c r="E15" s="312">
        <v>0</v>
      </c>
      <c r="F15" s="209">
        <f>D15*E15</f>
        <v>0</v>
      </c>
      <c r="I15" s="56"/>
    </row>
    <row r="16" spans="1:9" s="130" customFormat="1" ht="15.75">
      <c r="A16" s="229"/>
      <c r="B16" s="120"/>
      <c r="C16" s="203"/>
      <c r="D16" s="203"/>
      <c r="E16" s="312"/>
      <c r="F16" s="209"/>
      <c r="I16" s="56"/>
    </row>
    <row r="17" spans="1:9" s="210" customFormat="1" ht="31.5">
      <c r="A17" s="229">
        <v>7</v>
      </c>
      <c r="B17" s="120" t="s">
        <v>151</v>
      </c>
      <c r="C17" s="203" t="s">
        <v>48</v>
      </c>
      <c r="D17" s="203">
        <v>5</v>
      </c>
      <c r="E17" s="312">
        <v>0</v>
      </c>
      <c r="F17" s="209">
        <f>D17*E17</f>
        <v>0</v>
      </c>
      <c r="I17" s="56"/>
    </row>
    <row r="18" spans="1:9" s="210" customFormat="1" ht="15.75">
      <c r="A18" s="229"/>
      <c r="B18" s="120"/>
      <c r="C18" s="203"/>
      <c r="D18" s="203"/>
      <c r="E18" s="312"/>
      <c r="F18" s="209"/>
      <c r="I18" s="56"/>
    </row>
    <row r="19" spans="1:9" s="210" customFormat="1" ht="31.5">
      <c r="A19" s="229">
        <v>8</v>
      </c>
      <c r="B19" s="120" t="s">
        <v>152</v>
      </c>
      <c r="C19" s="203" t="s">
        <v>48</v>
      </c>
      <c r="D19" s="203">
        <v>8</v>
      </c>
      <c r="E19" s="312">
        <v>0</v>
      </c>
      <c r="F19" s="209">
        <f>D19*E19</f>
        <v>0</v>
      </c>
      <c r="I19" s="56"/>
    </row>
    <row r="20" spans="1:9" s="210" customFormat="1" ht="15.75">
      <c r="A20" s="229"/>
      <c r="B20" s="120"/>
      <c r="C20" s="203"/>
      <c r="D20" s="203"/>
      <c r="E20" s="312"/>
      <c r="F20" s="209"/>
      <c r="I20" s="56"/>
    </row>
    <row r="21" spans="1:9" s="210" customFormat="1" ht="15.75">
      <c r="A21" s="229">
        <v>9</v>
      </c>
      <c r="B21" s="120" t="s">
        <v>153</v>
      </c>
      <c r="C21" s="203" t="s">
        <v>37</v>
      </c>
      <c r="D21" s="203">
        <v>1</v>
      </c>
      <c r="E21" s="312">
        <v>0</v>
      </c>
      <c r="F21" s="209">
        <f>D21*E21</f>
        <v>0</v>
      </c>
      <c r="I21" s="56"/>
    </row>
    <row r="22" spans="1:9" s="210" customFormat="1" ht="15.75">
      <c r="A22" s="229"/>
      <c r="B22" s="120"/>
      <c r="C22" s="203"/>
      <c r="D22" s="203"/>
      <c r="E22" s="312"/>
      <c r="F22" s="209"/>
      <c r="I22" s="56"/>
    </row>
    <row r="23" spans="1:9" s="210" customFormat="1" ht="15.75">
      <c r="A23" s="229">
        <v>10</v>
      </c>
      <c r="B23" s="120" t="s">
        <v>20</v>
      </c>
      <c r="C23" s="203" t="s">
        <v>37</v>
      </c>
      <c r="D23" s="203">
        <v>1</v>
      </c>
      <c r="E23" s="312"/>
      <c r="F23" s="209">
        <f>D23*E23</f>
        <v>0</v>
      </c>
      <c r="I23" s="56"/>
    </row>
    <row r="24" spans="5:6" ht="15.75">
      <c r="E24" s="179"/>
      <c r="F24" s="209"/>
    </row>
    <row r="25" spans="1:6" s="78" customFormat="1" ht="15.75">
      <c r="A25" s="57"/>
      <c r="B25" s="64"/>
      <c r="C25" s="6"/>
      <c r="D25" s="92"/>
      <c r="E25" s="180"/>
      <c r="F25" s="311"/>
    </row>
    <row r="26" spans="1:6" s="78" customFormat="1" ht="16.5" thickBot="1">
      <c r="A26" s="137"/>
      <c r="B26" s="138" t="s">
        <v>21</v>
      </c>
      <c r="C26" s="139"/>
      <c r="D26" s="140"/>
      <c r="E26" s="385">
        <f>SUM(F5:F23)</f>
        <v>0</v>
      </c>
      <c r="F26" s="386"/>
    </row>
    <row r="27" spans="1:6" s="78" customFormat="1" ht="16.5" thickTop="1">
      <c r="A27" s="111"/>
      <c r="B27" s="127"/>
      <c r="C27" s="94"/>
      <c r="D27" s="95"/>
      <c r="E27" s="180"/>
      <c r="F27" s="311"/>
    </row>
    <row r="28" spans="1:6" s="78" customFormat="1" ht="15.75">
      <c r="A28" s="111"/>
      <c r="B28" s="127"/>
      <c r="C28" s="94"/>
      <c r="D28" s="95"/>
      <c r="E28" s="180"/>
      <c r="F28" s="311"/>
    </row>
    <row r="29" spans="1:6" s="78" customFormat="1" ht="15.75">
      <c r="A29" s="111"/>
      <c r="B29" s="127"/>
      <c r="C29" s="94"/>
      <c r="D29" s="95"/>
      <c r="F29" s="311"/>
    </row>
    <row r="30" spans="1:6" s="78" customFormat="1" ht="15.75">
      <c r="A30" s="111"/>
      <c r="B30" s="127"/>
      <c r="C30" s="94"/>
      <c r="D30" s="95"/>
      <c r="F30" s="311"/>
    </row>
    <row r="31" spans="1:6" s="78" customFormat="1" ht="15.75">
      <c r="A31" s="111"/>
      <c r="B31" s="127"/>
      <c r="C31" s="94"/>
      <c r="D31" s="95"/>
      <c r="F31" s="311"/>
    </row>
    <row r="32" spans="1:6" s="78" customFormat="1" ht="15.75">
      <c r="A32" s="111"/>
      <c r="B32" s="127"/>
      <c r="C32" s="94"/>
      <c r="D32" s="95"/>
      <c r="F32" s="311"/>
    </row>
    <row r="33" spans="1:6" s="78" customFormat="1" ht="15.75">
      <c r="A33" s="111"/>
      <c r="B33" s="127"/>
      <c r="C33" s="94"/>
      <c r="D33" s="95"/>
      <c r="F33" s="311"/>
    </row>
    <row r="34" spans="1:6" s="78" customFormat="1" ht="15.75">
      <c r="A34" s="111"/>
      <c r="B34" s="127"/>
      <c r="C34" s="94"/>
      <c r="D34" s="95"/>
      <c r="F34" s="311"/>
    </row>
    <row r="35" spans="1:6" s="78" customFormat="1" ht="15.75">
      <c r="A35" s="111"/>
      <c r="B35" s="127"/>
      <c r="C35" s="94"/>
      <c r="D35" s="95"/>
      <c r="F35" s="311"/>
    </row>
    <row r="36" spans="1:6" s="78" customFormat="1" ht="15.75">
      <c r="A36" s="111"/>
      <c r="B36" s="127"/>
      <c r="C36" s="94"/>
      <c r="D36" s="95"/>
      <c r="F36" s="311"/>
    </row>
    <row r="37" spans="1:6" s="78" customFormat="1" ht="15.75">
      <c r="A37" s="111"/>
      <c r="B37" s="127"/>
      <c r="C37" s="94"/>
      <c r="D37" s="95"/>
      <c r="F37" s="311"/>
    </row>
    <row r="38" spans="1:6" s="78" customFormat="1" ht="15.75">
      <c r="A38" s="111"/>
      <c r="B38" s="127"/>
      <c r="C38" s="94"/>
      <c r="D38" s="95"/>
      <c r="F38" s="311"/>
    </row>
    <row r="39" spans="1:6" s="78" customFormat="1" ht="15.75">
      <c r="A39" s="111"/>
      <c r="B39" s="127"/>
      <c r="C39" s="94"/>
      <c r="D39" s="95"/>
      <c r="F39" s="311"/>
    </row>
  </sheetData>
  <sheetProtection password="CC5F" sheet="1"/>
  <protectedRanges>
    <protectedRange sqref="E5:E25" name="Obseg1"/>
  </protectedRanges>
  <mergeCells count="2">
    <mergeCell ref="B3:E3"/>
    <mergeCell ref="E26:F26"/>
  </mergeCells>
  <printOptions/>
  <pageMargins left="0.7" right="0.7" top="0.75" bottom="0.75" header="0.3" footer="0.3"/>
  <pageSetup horizontalDpi="300" verticalDpi="300" orientation="portrait" paperSize="9" r:id="rId1"/>
  <headerFooter>
    <oddHeader>&amp;C&amp;F</oddHeader>
    <oddFooter>&amp;C&amp;A&amp;Rstran:&amp;P</oddFooter>
  </headerFooter>
</worksheet>
</file>

<file path=xl/worksheets/sheet13.xml><?xml version="1.0" encoding="utf-8"?>
<worksheet xmlns="http://schemas.openxmlformats.org/spreadsheetml/2006/main" xmlns:r="http://schemas.openxmlformats.org/officeDocument/2006/relationships">
  <dimension ref="A2:K21"/>
  <sheetViews>
    <sheetView zoomScalePageLayoutView="0" workbookViewId="0" topLeftCell="A1">
      <selection activeCell="E15" sqref="E15"/>
    </sheetView>
  </sheetViews>
  <sheetFormatPr defaultColWidth="9.00390625" defaultRowHeight="12.75"/>
  <cols>
    <col min="1" max="1" width="4.00390625" style="2" bestFit="1" customWidth="1"/>
    <col min="2" max="2" width="53.25390625" style="8" customWidth="1"/>
    <col min="3" max="3" width="4.875" style="5" customWidth="1"/>
    <col min="4" max="4" width="5.625" style="3" bestFit="1" customWidth="1"/>
    <col min="5" max="5" width="10.00390625" style="3" customWidth="1"/>
    <col min="6" max="6" width="10.375" style="277" customWidth="1"/>
    <col min="7" max="16384" width="9.125" style="1" customWidth="1"/>
  </cols>
  <sheetData>
    <row r="2" ht="15.75">
      <c r="A2" s="4"/>
    </row>
    <row r="3" spans="1:6" ht="19.5">
      <c r="A3" s="12" t="s">
        <v>22</v>
      </c>
      <c r="B3" s="384" t="s">
        <v>25</v>
      </c>
      <c r="C3" s="384"/>
      <c r="D3" s="384"/>
      <c r="E3" s="384"/>
      <c r="F3" s="278"/>
    </row>
    <row r="4" spans="1:6" ht="19.5">
      <c r="A4" s="324"/>
      <c r="B4" s="325"/>
      <c r="C4" s="325"/>
      <c r="D4" s="325"/>
      <c r="E4" s="389" t="s">
        <v>256</v>
      </c>
      <c r="F4" s="326" t="s">
        <v>238</v>
      </c>
    </row>
    <row r="5" spans="1:6" s="130" customFormat="1" ht="47.25">
      <c r="A5" s="235">
        <v>1</v>
      </c>
      <c r="B5" s="118" t="s">
        <v>158</v>
      </c>
      <c r="C5" s="101" t="s">
        <v>48</v>
      </c>
      <c r="D5" s="201">
        <v>2</v>
      </c>
      <c r="E5" s="296">
        <v>0</v>
      </c>
      <c r="F5" s="308">
        <f>D5*E5</f>
        <v>0</v>
      </c>
    </row>
    <row r="6" spans="1:6" s="130" customFormat="1" ht="15.75">
      <c r="A6" s="235"/>
      <c r="B6" s="118"/>
      <c r="C6" s="101"/>
      <c r="D6" s="201"/>
      <c r="E6" s="296"/>
      <c r="F6" s="308"/>
    </row>
    <row r="7" spans="1:6" s="130" customFormat="1" ht="15.75">
      <c r="A7" s="235">
        <v>2</v>
      </c>
      <c r="B7" s="130" t="s">
        <v>155</v>
      </c>
      <c r="C7" s="101" t="s">
        <v>48</v>
      </c>
      <c r="D7" s="201">
        <v>2</v>
      </c>
      <c r="E7" s="296">
        <v>0</v>
      </c>
      <c r="F7" s="308">
        <f>D7*E7</f>
        <v>0</v>
      </c>
    </row>
    <row r="8" spans="1:6" s="130" customFormat="1" ht="15.75">
      <c r="A8" s="235"/>
      <c r="B8" s="118"/>
      <c r="C8" s="101"/>
      <c r="D8" s="201"/>
      <c r="E8" s="296"/>
      <c r="F8" s="308"/>
    </row>
    <row r="9" spans="1:6" s="130" customFormat="1" ht="31.5">
      <c r="A9" s="235">
        <v>3</v>
      </c>
      <c r="B9" s="118" t="s">
        <v>159</v>
      </c>
      <c r="C9" s="101" t="s">
        <v>41</v>
      </c>
      <c r="D9" s="201">
        <v>150</v>
      </c>
      <c r="E9" s="296">
        <v>0</v>
      </c>
      <c r="F9" s="308">
        <f>D9*E9</f>
        <v>0</v>
      </c>
    </row>
    <row r="10" spans="1:2" s="130" customFormat="1" ht="15.75">
      <c r="A10" s="235"/>
      <c r="B10" s="118"/>
    </row>
    <row r="11" spans="1:6" s="130" customFormat="1" ht="31.5">
      <c r="A11" s="235">
        <v>4</v>
      </c>
      <c r="B11" s="130" t="s">
        <v>160</v>
      </c>
      <c r="C11" s="101" t="s">
        <v>41</v>
      </c>
      <c r="D11" s="201">
        <v>140</v>
      </c>
      <c r="E11" s="296">
        <v>0</v>
      </c>
      <c r="F11" s="308">
        <f>D11*E11</f>
        <v>0</v>
      </c>
    </row>
    <row r="12" s="130" customFormat="1" ht="15.75">
      <c r="A12" s="235"/>
    </row>
    <row r="13" spans="1:6" s="130" customFormat="1" ht="15.75">
      <c r="A13" s="235">
        <v>5</v>
      </c>
      <c r="B13" s="118" t="s">
        <v>156</v>
      </c>
      <c r="C13" s="101" t="s">
        <v>48</v>
      </c>
      <c r="D13" s="201">
        <v>2</v>
      </c>
      <c r="E13" s="296">
        <v>0</v>
      </c>
      <c r="F13" s="308">
        <f>D13*E13</f>
        <v>0</v>
      </c>
    </row>
    <row r="14" spans="1:6" s="130" customFormat="1" ht="15.75">
      <c r="A14" s="235"/>
      <c r="B14" s="118"/>
      <c r="C14" s="101"/>
      <c r="D14" s="201"/>
      <c r="E14" s="296"/>
      <c r="F14" s="308"/>
    </row>
    <row r="15" spans="1:6" s="130" customFormat="1" ht="15.75">
      <c r="A15" s="235">
        <v>6</v>
      </c>
      <c r="B15" s="118" t="s">
        <v>73</v>
      </c>
      <c r="C15" s="101" t="s">
        <v>36</v>
      </c>
      <c r="D15" s="201">
        <v>3</v>
      </c>
      <c r="E15" s="296"/>
      <c r="F15" s="308">
        <f>D15*E15</f>
        <v>0</v>
      </c>
    </row>
    <row r="16" spans="1:11" s="130" customFormat="1" ht="15.75">
      <c r="A16" s="235"/>
      <c r="B16" s="118"/>
      <c r="C16" s="101"/>
      <c r="D16" s="201"/>
      <c r="E16" s="296"/>
      <c r="F16" s="214"/>
      <c r="H16" s="101"/>
      <c r="J16" s="101"/>
      <c r="K16" s="101"/>
    </row>
    <row r="17" spans="1:11" s="130" customFormat="1" ht="15.75">
      <c r="A17" s="235"/>
      <c r="B17" s="118" t="s">
        <v>23</v>
      </c>
      <c r="C17" s="101"/>
      <c r="D17" s="201"/>
      <c r="E17" s="296"/>
      <c r="F17" s="214"/>
      <c r="H17" s="101"/>
      <c r="J17" s="101"/>
      <c r="K17" s="101"/>
    </row>
    <row r="18" spans="1:11" s="130" customFormat="1" ht="31.5">
      <c r="A18" s="235"/>
      <c r="B18" s="118" t="s">
        <v>157</v>
      </c>
      <c r="C18" s="101"/>
      <c r="D18" s="201"/>
      <c r="E18" s="296"/>
      <c r="F18" s="214"/>
      <c r="H18" s="101"/>
      <c r="J18" s="101"/>
      <c r="K18" s="101"/>
    </row>
    <row r="19" ht="15.75">
      <c r="E19" s="179"/>
    </row>
    <row r="20" spans="1:6" s="93" customFormat="1" ht="16.5" thickBot="1">
      <c r="A20" s="137"/>
      <c r="B20" s="261" t="s">
        <v>26</v>
      </c>
      <c r="C20" s="139"/>
      <c r="D20" s="140"/>
      <c r="E20" s="385">
        <f>SUM(F5:F15)</f>
        <v>0</v>
      </c>
      <c r="F20" s="385"/>
    </row>
    <row r="21" spans="1:6" s="93" customFormat="1" ht="16.5" thickTop="1">
      <c r="A21" s="113"/>
      <c r="B21" s="262"/>
      <c r="C21" s="96"/>
      <c r="D21" s="97"/>
      <c r="E21" s="186"/>
      <c r="F21" s="314"/>
    </row>
  </sheetData>
  <sheetProtection password="CC5F" sheet="1"/>
  <protectedRanges>
    <protectedRange sqref="E5:E19" name="Obseg1"/>
  </protectedRanges>
  <mergeCells count="2">
    <mergeCell ref="B3:E3"/>
    <mergeCell ref="E20:F20"/>
  </mergeCells>
  <printOptions/>
  <pageMargins left="0.7" right="0.7" top="0.75" bottom="0.75" header="0.3" footer="0.3"/>
  <pageSetup horizontalDpi="300" verticalDpi="300" orientation="portrait" paperSize="9" r:id="rId1"/>
  <headerFooter alignWithMargins="0">
    <oddHeader>&amp;C&amp;F</oddHeader>
    <oddFooter>&amp;C&amp;A&amp;Rstran:&amp;P</oddFooter>
  </headerFooter>
</worksheet>
</file>

<file path=xl/worksheets/sheet14.xml><?xml version="1.0" encoding="utf-8"?>
<worksheet xmlns="http://schemas.openxmlformats.org/spreadsheetml/2006/main" xmlns:r="http://schemas.openxmlformats.org/officeDocument/2006/relationships">
  <dimension ref="A3:K26"/>
  <sheetViews>
    <sheetView zoomScalePageLayoutView="0" workbookViewId="0" topLeftCell="A1">
      <selection activeCell="E19" sqref="E19"/>
    </sheetView>
  </sheetViews>
  <sheetFormatPr defaultColWidth="9.00390625" defaultRowHeight="12.75"/>
  <cols>
    <col min="1" max="1" width="4.125" style="246" bestFit="1" customWidth="1"/>
    <col min="2" max="2" width="49.75390625" style="239" customWidth="1"/>
    <col min="3" max="3" width="4.125" style="239" bestFit="1" customWidth="1"/>
    <col min="4" max="5" width="9.125" style="239" customWidth="1"/>
    <col min="6" max="6" width="11.875" style="239" customWidth="1"/>
    <col min="7" max="16384" width="9.125" style="239" customWidth="1"/>
  </cols>
  <sheetData>
    <row r="1" ht="15.75" customHeight="1"/>
    <row r="2" ht="15.75" customHeight="1"/>
    <row r="3" spans="1:6" s="228" customFormat="1" ht="18.75" customHeight="1">
      <c r="A3" s="230" t="s">
        <v>24</v>
      </c>
      <c r="B3" s="189" t="s">
        <v>75</v>
      </c>
      <c r="C3" s="189"/>
      <c r="D3" s="189"/>
      <c r="E3" s="189"/>
      <c r="F3" s="231"/>
    </row>
    <row r="4" spans="1:6" s="228" customFormat="1" ht="15.75" customHeight="1">
      <c r="A4" s="224"/>
      <c r="B4" s="8"/>
      <c r="C4" s="225"/>
      <c r="D4" s="226"/>
      <c r="E4" s="227" t="s">
        <v>256</v>
      </c>
      <c r="F4" s="226" t="s">
        <v>238</v>
      </c>
    </row>
    <row r="5" spans="1:6" s="228" customFormat="1" ht="15.75" customHeight="1">
      <c r="A5" s="224"/>
      <c r="B5" s="8"/>
      <c r="C5" s="225"/>
      <c r="D5" s="226"/>
      <c r="E5" s="227"/>
      <c r="F5" s="226"/>
    </row>
    <row r="6" spans="1:11" s="130" customFormat="1" ht="31.5">
      <c r="A6" s="235">
        <v>1</v>
      </c>
      <c r="B6" s="118" t="s">
        <v>161</v>
      </c>
      <c r="C6" s="101" t="s">
        <v>48</v>
      </c>
      <c r="D6" s="201">
        <v>4</v>
      </c>
      <c r="E6" s="296">
        <v>0</v>
      </c>
      <c r="F6" s="202">
        <f>SUM(E6*D6)</f>
        <v>0</v>
      </c>
      <c r="H6" s="101"/>
      <c r="J6" s="101"/>
      <c r="K6" s="101"/>
    </row>
    <row r="7" spans="1:11" s="130" customFormat="1" ht="15.75">
      <c r="A7" s="235"/>
      <c r="B7" s="118"/>
      <c r="C7" s="101"/>
      <c r="D7" s="201"/>
      <c r="E7" s="296"/>
      <c r="F7" s="202"/>
      <c r="H7" s="101"/>
      <c r="J7" s="101"/>
      <c r="K7" s="101"/>
    </row>
    <row r="8" spans="1:11" s="130" customFormat="1" ht="15.75">
      <c r="A8" s="235">
        <v>2</v>
      </c>
      <c r="B8" s="118" t="s">
        <v>162</v>
      </c>
      <c r="C8" s="101" t="s">
        <v>48</v>
      </c>
      <c r="D8" s="201">
        <v>1</v>
      </c>
      <c r="E8" s="296">
        <v>0</v>
      </c>
      <c r="F8" s="202">
        <f>SUM(E8*D8)</f>
        <v>0</v>
      </c>
      <c r="H8" s="301"/>
      <c r="J8" s="301"/>
      <c r="K8" s="301"/>
    </row>
    <row r="9" spans="1:11" s="130" customFormat="1" ht="15.75">
      <c r="A9" s="235"/>
      <c r="B9" s="118"/>
      <c r="C9" s="101"/>
      <c r="D9" s="201"/>
      <c r="E9" s="296"/>
      <c r="F9" s="202"/>
      <c r="H9" s="301"/>
      <c r="J9" s="301"/>
      <c r="K9" s="301"/>
    </row>
    <row r="10" spans="1:11" s="130" customFormat="1" ht="15.75" customHeight="1">
      <c r="A10" s="235">
        <v>3</v>
      </c>
      <c r="B10" s="118" t="s">
        <v>163</v>
      </c>
      <c r="C10" s="101" t="s">
        <v>48</v>
      </c>
      <c r="D10" s="201">
        <v>1</v>
      </c>
      <c r="E10" s="296">
        <v>0</v>
      </c>
      <c r="F10" s="202">
        <f>SUM(E10*D10)</f>
        <v>0</v>
      </c>
      <c r="H10" s="301"/>
      <c r="J10" s="301"/>
      <c r="K10" s="301"/>
    </row>
    <row r="11" spans="1:11" s="130" customFormat="1" ht="15.75">
      <c r="A11" s="235"/>
      <c r="B11" s="118"/>
      <c r="C11" s="101"/>
      <c r="D11" s="201"/>
      <c r="E11" s="296"/>
      <c r="F11" s="202"/>
      <c r="H11" s="301"/>
      <c r="J11" s="301"/>
      <c r="K11" s="301"/>
    </row>
    <row r="12" spans="1:11" s="130" customFormat="1" ht="31.5">
      <c r="A12" s="235">
        <v>4</v>
      </c>
      <c r="B12" s="118" t="s">
        <v>251</v>
      </c>
      <c r="C12" s="101" t="s">
        <v>41</v>
      </c>
      <c r="D12" s="201">
        <v>270</v>
      </c>
      <c r="E12" s="296">
        <v>0</v>
      </c>
      <c r="F12" s="202">
        <f>SUM(E12*D12)</f>
        <v>0</v>
      </c>
      <c r="H12" s="301"/>
      <c r="J12" s="301"/>
      <c r="K12" s="301"/>
    </row>
    <row r="13" spans="1:11" s="130" customFormat="1" ht="15.75">
      <c r="A13" s="235"/>
      <c r="B13" s="118"/>
      <c r="H13" s="301"/>
      <c r="J13" s="301"/>
      <c r="K13" s="301"/>
    </row>
    <row r="14" spans="1:11" s="130" customFormat="1" ht="15.75">
      <c r="A14" s="235"/>
      <c r="B14" s="118"/>
      <c r="C14" s="327"/>
      <c r="D14" s="201"/>
      <c r="E14" s="296"/>
      <c r="F14" s="202"/>
      <c r="H14" s="70"/>
      <c r="J14" s="70"/>
      <c r="K14" s="70"/>
    </row>
    <row r="15" spans="1:11" s="130" customFormat="1" ht="31.5">
      <c r="A15" s="235">
        <v>5</v>
      </c>
      <c r="B15" s="118" t="s">
        <v>32</v>
      </c>
      <c r="C15" s="101" t="s">
        <v>41</v>
      </c>
      <c r="D15" s="201">
        <v>240</v>
      </c>
      <c r="E15" s="296">
        <v>0</v>
      </c>
      <c r="F15" s="202">
        <f>SUM(E15*D15)</f>
        <v>0</v>
      </c>
      <c r="H15" s="101"/>
      <c r="J15" s="101"/>
      <c r="K15" s="101"/>
    </row>
    <row r="16" spans="1:11" s="130" customFormat="1" ht="15.75">
      <c r="A16" s="235"/>
      <c r="B16" s="118"/>
      <c r="C16" s="101"/>
      <c r="D16" s="201"/>
      <c r="E16" s="296"/>
      <c r="F16" s="202"/>
      <c r="H16" s="101"/>
      <c r="J16" s="101"/>
      <c r="K16" s="101"/>
    </row>
    <row r="17" spans="1:11" s="130" customFormat="1" ht="31.5">
      <c r="A17" s="235">
        <v>6</v>
      </c>
      <c r="B17" s="118" t="s">
        <v>164</v>
      </c>
      <c r="C17" s="101" t="s">
        <v>48</v>
      </c>
      <c r="D17" s="201">
        <v>4</v>
      </c>
      <c r="E17" s="296">
        <v>0</v>
      </c>
      <c r="F17" s="202">
        <f>SUM(E17*D17)</f>
        <v>0</v>
      </c>
      <c r="H17" s="101"/>
      <c r="J17" s="101"/>
      <c r="K17" s="101"/>
    </row>
    <row r="18" spans="1:11" s="130" customFormat="1" ht="15.75">
      <c r="A18" s="235"/>
      <c r="B18" s="118"/>
      <c r="C18" s="101"/>
      <c r="D18" s="201"/>
      <c r="E18" s="296"/>
      <c r="F18" s="202"/>
      <c r="H18" s="101"/>
      <c r="J18" s="101"/>
      <c r="K18" s="101"/>
    </row>
    <row r="19" spans="1:11" s="130" customFormat="1" ht="16.5" customHeight="1">
      <c r="A19" s="235">
        <v>7</v>
      </c>
      <c r="B19" s="118" t="s">
        <v>165</v>
      </c>
      <c r="C19" s="101" t="s">
        <v>36</v>
      </c>
      <c r="D19" s="201">
        <v>6</v>
      </c>
      <c r="E19" s="296"/>
      <c r="F19" s="202">
        <f>SUM(E19*D19)</f>
        <v>0</v>
      </c>
      <c r="H19" s="101"/>
      <c r="J19" s="101"/>
      <c r="K19" s="101"/>
    </row>
    <row r="20" spans="1:11" s="130" customFormat="1" ht="15.75">
      <c r="A20" s="235"/>
      <c r="B20" s="118"/>
      <c r="C20" s="101"/>
      <c r="D20" s="201"/>
      <c r="E20" s="296"/>
      <c r="F20" s="202"/>
      <c r="H20" s="101"/>
      <c r="J20" s="101"/>
      <c r="K20" s="101"/>
    </row>
    <row r="21" spans="1:11" s="130" customFormat="1" ht="15.75">
      <c r="A21" s="235"/>
      <c r="B21" s="118" t="s">
        <v>23</v>
      </c>
      <c r="C21" s="101"/>
      <c r="D21" s="201"/>
      <c r="E21" s="296"/>
      <c r="F21" s="202"/>
      <c r="H21" s="101"/>
      <c r="J21" s="101"/>
      <c r="K21" s="101"/>
    </row>
    <row r="22" spans="1:11" s="130" customFormat="1" ht="47.25">
      <c r="A22" s="235"/>
      <c r="B22" s="118" t="s">
        <v>166</v>
      </c>
      <c r="C22" s="101"/>
      <c r="D22" s="201"/>
      <c r="E22" s="296"/>
      <c r="F22" s="202"/>
      <c r="H22" s="101"/>
      <c r="J22" s="101"/>
      <c r="K22" s="101"/>
    </row>
    <row r="23" spans="1:11" s="130" customFormat="1" ht="15.75">
      <c r="A23" s="235"/>
      <c r="B23" s="118"/>
      <c r="C23" s="101"/>
      <c r="D23" s="201"/>
      <c r="E23" s="296"/>
      <c r="F23" s="202"/>
      <c r="H23" s="101"/>
      <c r="J23" s="101"/>
      <c r="K23" s="101"/>
    </row>
    <row r="24" spans="1:11" s="29" customFormat="1" ht="15.75" customHeight="1">
      <c r="A24" s="112"/>
      <c r="B24" s="193"/>
      <c r="C24" s="81"/>
      <c r="D24" s="100"/>
      <c r="E24" s="273"/>
      <c r="F24" s="194"/>
      <c r="H24" s="81"/>
      <c r="J24" s="81"/>
      <c r="K24" s="81"/>
    </row>
    <row r="25" spans="1:5" s="130" customFormat="1" ht="15.75">
      <c r="A25" s="235"/>
      <c r="B25" s="64"/>
      <c r="C25" s="101"/>
      <c r="D25" s="233"/>
      <c r="E25" s="234"/>
    </row>
    <row r="26" spans="1:6" s="123" customFormat="1" ht="16.5" thickBot="1">
      <c r="A26" s="220"/>
      <c r="B26" s="133" t="s">
        <v>185</v>
      </c>
      <c r="C26" s="221"/>
      <c r="D26" s="237"/>
      <c r="E26" s="238"/>
      <c r="F26" s="238">
        <f>SUM(F5:F24)</f>
        <v>0</v>
      </c>
    </row>
    <row r="27" ht="13.5" thickTop="1"/>
  </sheetData>
  <sheetProtection password="CC5F" sheet="1"/>
  <protectedRanges>
    <protectedRange sqref="E6:E25" name="Obseg1"/>
  </protectedRange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F55"/>
  <sheetViews>
    <sheetView zoomScalePageLayoutView="0" workbookViewId="0" topLeftCell="A29">
      <selection activeCell="E47" sqref="E47"/>
    </sheetView>
  </sheetViews>
  <sheetFormatPr defaultColWidth="9.00390625" defaultRowHeight="12.75"/>
  <cols>
    <col min="1" max="1" width="4.00390625" style="2" bestFit="1" customWidth="1"/>
    <col min="2" max="2" width="54.25390625" style="8" customWidth="1"/>
    <col min="3" max="3" width="4.875" style="5" customWidth="1"/>
    <col min="4" max="4" width="4.375" style="3" bestFit="1" customWidth="1"/>
    <col min="5" max="5" width="10.25390625" style="3" customWidth="1"/>
    <col min="6" max="6" width="11.125" style="3" customWidth="1"/>
    <col min="7" max="16384" width="9.125" style="1" customWidth="1"/>
  </cols>
  <sheetData>
    <row r="2" ht="15.75">
      <c r="A2" s="4"/>
    </row>
    <row r="3" spans="1:6" ht="19.5">
      <c r="A3" s="12" t="s">
        <v>27</v>
      </c>
      <c r="B3" s="384" t="s">
        <v>76</v>
      </c>
      <c r="C3" s="384"/>
      <c r="D3" s="384"/>
      <c r="E3" s="384"/>
      <c r="F3" s="13"/>
    </row>
    <row r="4" spans="5:6" ht="15.75">
      <c r="E4" s="3" t="s">
        <v>256</v>
      </c>
      <c r="F4" s="3" t="s">
        <v>238</v>
      </c>
    </row>
    <row r="5" ht="15.75">
      <c r="E5" s="179"/>
    </row>
    <row r="6" spans="1:5" s="38" customFormat="1" ht="15.75">
      <c r="A6" s="264"/>
      <c r="B6" s="192"/>
      <c r="C6" s="49"/>
      <c r="D6" s="49"/>
      <c r="E6" s="75"/>
    </row>
    <row r="7" spans="1:6" s="128" customFormat="1" ht="63">
      <c r="A7" s="229">
        <v>1</v>
      </c>
      <c r="B7" s="128" t="s">
        <v>252</v>
      </c>
      <c r="C7" s="203" t="s">
        <v>47</v>
      </c>
      <c r="D7" s="203">
        <v>1</v>
      </c>
      <c r="E7" s="330">
        <v>0</v>
      </c>
      <c r="F7" s="226">
        <f>D7*E7</f>
        <v>0</v>
      </c>
    </row>
    <row r="8" spans="1:6" s="128" customFormat="1" ht="15.75">
      <c r="A8" s="229"/>
      <c r="D8" s="203"/>
      <c r="E8" s="203"/>
      <c r="F8" s="226"/>
    </row>
    <row r="9" spans="1:6" s="128" customFormat="1" ht="15.75">
      <c r="A9" s="229">
        <v>2</v>
      </c>
      <c r="B9" s="128" t="s">
        <v>167</v>
      </c>
      <c r="C9" s="203" t="s">
        <v>48</v>
      </c>
      <c r="D9" s="203">
        <v>30</v>
      </c>
      <c r="E9" s="330">
        <v>0</v>
      </c>
      <c r="F9" s="226">
        <f>D9*E9</f>
        <v>0</v>
      </c>
    </row>
    <row r="10" spans="1:6" s="128" customFormat="1" ht="15.75">
      <c r="A10" s="229"/>
      <c r="B10" s="120"/>
      <c r="D10" s="203"/>
      <c r="E10" s="203"/>
      <c r="F10" s="226"/>
    </row>
    <row r="11" spans="1:6" s="128" customFormat="1" ht="17.25" customHeight="1">
      <c r="A11" s="229">
        <v>3</v>
      </c>
      <c r="B11" s="128" t="s">
        <v>168</v>
      </c>
      <c r="C11" s="203" t="s">
        <v>48</v>
      </c>
      <c r="D11" s="203">
        <v>30</v>
      </c>
      <c r="E11" s="330">
        <v>0</v>
      </c>
      <c r="F11" s="226">
        <f>D11*E11</f>
        <v>0</v>
      </c>
    </row>
    <row r="12" spans="1:6" s="128" customFormat="1" ht="15.75">
      <c r="A12" s="229"/>
      <c r="B12" s="120"/>
      <c r="C12" s="203"/>
      <c r="D12" s="203"/>
      <c r="E12" s="330"/>
      <c r="F12" s="226"/>
    </row>
    <row r="13" spans="1:6" s="128" customFormat="1" ht="15.75">
      <c r="A13" s="229">
        <v>4</v>
      </c>
      <c r="B13" s="128" t="s">
        <v>169</v>
      </c>
      <c r="C13" s="203" t="s">
        <v>48</v>
      </c>
      <c r="D13" s="203">
        <v>5</v>
      </c>
      <c r="E13" s="330">
        <v>0</v>
      </c>
      <c r="F13" s="226">
        <f>D13*E13</f>
        <v>0</v>
      </c>
    </row>
    <row r="14" spans="1:6" s="128" customFormat="1" ht="15.75">
      <c r="A14" s="229"/>
      <c r="B14" s="120"/>
      <c r="C14" s="203"/>
      <c r="D14" s="203"/>
      <c r="E14" s="330"/>
      <c r="F14" s="226"/>
    </row>
    <row r="15" spans="1:6" s="128" customFormat="1" ht="15.75">
      <c r="A15" s="229">
        <v>5</v>
      </c>
      <c r="B15" s="128" t="s">
        <v>170</v>
      </c>
      <c r="C15" s="203" t="s">
        <v>48</v>
      </c>
      <c r="D15" s="203">
        <v>5</v>
      </c>
      <c r="E15" s="330">
        <v>0</v>
      </c>
      <c r="F15" s="226">
        <f>D15*E15</f>
        <v>0</v>
      </c>
    </row>
    <row r="16" spans="1:6" s="128" customFormat="1" ht="15.75">
      <c r="A16" s="229"/>
      <c r="B16" s="120"/>
      <c r="C16" s="203"/>
      <c r="D16" s="203"/>
      <c r="E16" s="330"/>
      <c r="F16" s="226"/>
    </row>
    <row r="17" spans="1:6" s="128" customFormat="1" ht="15.75">
      <c r="A17" s="229">
        <v>6</v>
      </c>
      <c r="B17" s="128" t="s">
        <v>171</v>
      </c>
      <c r="C17" s="203" t="s">
        <v>48</v>
      </c>
      <c r="D17" s="203">
        <v>4</v>
      </c>
      <c r="E17" s="330">
        <v>0</v>
      </c>
      <c r="F17" s="226">
        <f>D17*E17</f>
        <v>0</v>
      </c>
    </row>
    <row r="18" spans="1:6" s="128" customFormat="1" ht="15.75">
      <c r="A18" s="229"/>
      <c r="B18" s="120"/>
      <c r="D18" s="203"/>
      <c r="E18" s="203"/>
      <c r="F18" s="226"/>
    </row>
    <row r="19" spans="1:6" s="128" customFormat="1" ht="31.5">
      <c r="A19" s="229">
        <v>7</v>
      </c>
      <c r="B19" s="128" t="s">
        <v>172</v>
      </c>
      <c r="C19" s="203" t="s">
        <v>48</v>
      </c>
      <c r="D19" s="203">
        <v>5</v>
      </c>
      <c r="E19" s="330">
        <v>0</v>
      </c>
      <c r="F19" s="226">
        <f>D19*E19</f>
        <v>0</v>
      </c>
    </row>
    <row r="20" spans="1:6" s="128" customFormat="1" ht="15.75">
      <c r="A20" s="229"/>
      <c r="B20" s="120"/>
      <c r="D20" s="203"/>
      <c r="E20" s="203"/>
      <c r="F20" s="226"/>
    </row>
    <row r="21" spans="1:6" s="128" customFormat="1" ht="31.5">
      <c r="A21" s="229">
        <v>8</v>
      </c>
      <c r="B21" s="128" t="s">
        <v>253</v>
      </c>
      <c r="C21" s="203" t="s">
        <v>48</v>
      </c>
      <c r="D21" s="203">
        <v>2</v>
      </c>
      <c r="E21" s="330">
        <v>0</v>
      </c>
      <c r="F21" s="226">
        <f>D21*E21</f>
        <v>0</v>
      </c>
    </row>
    <row r="22" s="128" customFormat="1" ht="15.75">
      <c r="A22" s="229"/>
    </row>
    <row r="23" spans="1:6" s="128" customFormat="1" ht="15.75">
      <c r="A23" s="229">
        <v>9</v>
      </c>
      <c r="B23" s="128" t="s">
        <v>173</v>
      </c>
      <c r="C23" s="203" t="s">
        <v>48</v>
      </c>
      <c r="D23" s="203">
        <v>4</v>
      </c>
      <c r="E23" s="330">
        <v>0</v>
      </c>
      <c r="F23" s="226">
        <f>D23*E23</f>
        <v>0</v>
      </c>
    </row>
    <row r="24" spans="1:6" s="128" customFormat="1" ht="15.75">
      <c r="A24" s="229"/>
      <c r="C24" s="203"/>
      <c r="D24" s="203"/>
      <c r="E24" s="330"/>
      <c r="F24" s="226"/>
    </row>
    <row r="25" spans="1:6" s="128" customFormat="1" ht="15.75">
      <c r="A25" s="229">
        <v>10</v>
      </c>
      <c r="B25" s="120" t="s">
        <v>174</v>
      </c>
      <c r="C25" s="203" t="s">
        <v>48</v>
      </c>
      <c r="D25" s="203">
        <v>5</v>
      </c>
      <c r="E25" s="330">
        <v>0</v>
      </c>
      <c r="F25" s="226">
        <f>D25*E25</f>
        <v>0</v>
      </c>
    </row>
    <row r="26" spans="1:6" s="128" customFormat="1" ht="15.75">
      <c r="A26" s="229"/>
      <c r="C26" s="203"/>
      <c r="D26" s="203"/>
      <c r="E26" s="330"/>
      <c r="F26" s="226"/>
    </row>
    <row r="27" spans="1:6" s="128" customFormat="1" ht="15.75">
      <c r="A27" s="229">
        <v>11</v>
      </c>
      <c r="B27" s="128" t="s">
        <v>175</v>
      </c>
      <c r="C27" s="203" t="s">
        <v>48</v>
      </c>
      <c r="D27" s="203">
        <v>50</v>
      </c>
      <c r="E27" s="330">
        <v>0</v>
      </c>
      <c r="F27" s="226">
        <f>D27*E27</f>
        <v>0</v>
      </c>
    </row>
    <row r="28" spans="1:6" s="128" customFormat="1" ht="15.75">
      <c r="A28" s="229"/>
      <c r="C28" s="203"/>
      <c r="D28" s="203"/>
      <c r="E28" s="330"/>
      <c r="F28" s="226"/>
    </row>
    <row r="29" spans="1:6" s="128" customFormat="1" ht="31.5">
      <c r="A29" s="229">
        <v>12</v>
      </c>
      <c r="B29" s="128" t="s">
        <v>176</v>
      </c>
      <c r="C29" s="203"/>
      <c r="D29" s="203"/>
      <c r="E29" s="330"/>
      <c r="F29" s="226"/>
    </row>
    <row r="30" spans="1:6" s="128" customFormat="1" ht="15.75">
      <c r="A30" s="229"/>
      <c r="B30" s="128" t="s">
        <v>177</v>
      </c>
      <c r="C30" s="203" t="s">
        <v>41</v>
      </c>
      <c r="D30" s="203">
        <v>410</v>
      </c>
      <c r="E30" s="330">
        <v>0</v>
      </c>
      <c r="F30" s="226">
        <f>D30*E30</f>
        <v>0</v>
      </c>
    </row>
    <row r="31" spans="1:6" s="128" customFormat="1" ht="15.75">
      <c r="A31" s="229"/>
      <c r="B31" s="128" t="s">
        <v>178</v>
      </c>
      <c r="C31" s="203" t="s">
        <v>41</v>
      </c>
      <c r="D31" s="203">
        <v>280</v>
      </c>
      <c r="E31" s="330">
        <v>0</v>
      </c>
      <c r="F31" s="226">
        <f>D31*E31</f>
        <v>0</v>
      </c>
    </row>
    <row r="32" spans="1:6" s="128" customFormat="1" ht="15.75">
      <c r="A32" s="229"/>
      <c r="B32" s="128" t="s">
        <v>179</v>
      </c>
      <c r="C32" s="203" t="s">
        <v>41</v>
      </c>
      <c r="D32" s="203">
        <v>140</v>
      </c>
      <c r="E32" s="330">
        <v>0</v>
      </c>
      <c r="F32" s="226">
        <f>D32*E32</f>
        <v>0</v>
      </c>
    </row>
    <row r="33" spans="1:6" s="128" customFormat="1" ht="15.75">
      <c r="A33" s="229"/>
      <c r="B33" s="128" t="s">
        <v>28</v>
      </c>
      <c r="C33" s="203" t="s">
        <v>41</v>
      </c>
      <c r="D33" s="203">
        <v>20</v>
      </c>
      <c r="E33" s="330">
        <v>0</v>
      </c>
      <c r="F33" s="226">
        <f>D33*E33</f>
        <v>0</v>
      </c>
    </row>
    <row r="34" spans="1:6" s="128" customFormat="1" ht="15.75">
      <c r="A34" s="229"/>
      <c r="C34" s="203"/>
      <c r="D34" s="203"/>
      <c r="E34" s="330"/>
      <c r="F34" s="226"/>
    </row>
    <row r="35" spans="1:6" s="56" customFormat="1" ht="15.75">
      <c r="A35" s="232">
        <v>13</v>
      </c>
      <c r="B35" s="64" t="s">
        <v>81</v>
      </c>
      <c r="C35" s="46"/>
      <c r="D35" s="46"/>
      <c r="E35" s="331"/>
      <c r="F35" s="226"/>
    </row>
    <row r="36" spans="1:6" s="56" customFormat="1" ht="15.75">
      <c r="A36" s="232"/>
      <c r="B36" s="64" t="s">
        <v>68</v>
      </c>
      <c r="C36" s="46" t="s">
        <v>41</v>
      </c>
      <c r="D36" s="46">
        <v>350</v>
      </c>
      <c r="E36" s="331">
        <v>0</v>
      </c>
      <c r="F36" s="226">
        <f>D36*E36</f>
        <v>0</v>
      </c>
    </row>
    <row r="37" spans="1:6" s="56" customFormat="1" ht="15.75">
      <c r="A37" s="232"/>
      <c r="B37" s="64" t="s">
        <v>69</v>
      </c>
      <c r="C37" s="46" t="s">
        <v>41</v>
      </c>
      <c r="D37" s="46">
        <v>100</v>
      </c>
      <c r="E37" s="331">
        <v>0</v>
      </c>
      <c r="F37" s="226">
        <f>D37*E37</f>
        <v>0</v>
      </c>
    </row>
    <row r="38" spans="1:6" s="56" customFormat="1" ht="15.75">
      <c r="A38" s="232"/>
      <c r="C38" s="46"/>
      <c r="D38" s="46"/>
      <c r="E38" s="331"/>
      <c r="F38" s="226"/>
    </row>
    <row r="39" spans="1:6" s="56" customFormat="1" ht="15.75">
      <c r="A39" s="232">
        <v>14</v>
      </c>
      <c r="B39" s="64" t="s">
        <v>180</v>
      </c>
      <c r="C39" s="46" t="s">
        <v>48</v>
      </c>
      <c r="D39" s="46">
        <v>280</v>
      </c>
      <c r="E39" s="331">
        <v>0</v>
      </c>
      <c r="F39" s="226">
        <f>D39*E39</f>
        <v>0</v>
      </c>
    </row>
    <row r="40" spans="1:6" s="56" customFormat="1" ht="15.75">
      <c r="A40" s="232"/>
      <c r="C40" s="46"/>
      <c r="D40" s="46"/>
      <c r="E40" s="331"/>
      <c r="F40" s="226"/>
    </row>
    <row r="41" spans="1:6" s="56" customFormat="1" ht="31.5">
      <c r="A41" s="232">
        <v>15</v>
      </c>
      <c r="B41" s="64" t="s">
        <v>254</v>
      </c>
      <c r="C41" s="46"/>
      <c r="D41" s="46"/>
      <c r="E41" s="331"/>
      <c r="F41" s="226"/>
    </row>
    <row r="42" spans="1:6" s="56" customFormat="1" ht="15.75">
      <c r="A42" s="232"/>
      <c r="B42" s="64" t="s">
        <v>181</v>
      </c>
      <c r="C42" s="46" t="s">
        <v>48</v>
      </c>
      <c r="D42" s="46">
        <v>2</v>
      </c>
      <c r="E42" s="331">
        <v>0</v>
      </c>
      <c r="F42" s="226">
        <f>D42*E42</f>
        <v>0</v>
      </c>
    </row>
    <row r="43" spans="1:6" s="56" customFormat="1" ht="15.75">
      <c r="A43" s="232"/>
      <c r="B43" s="64" t="s">
        <v>182</v>
      </c>
      <c r="C43" s="46" t="s">
        <v>48</v>
      </c>
      <c r="D43" s="46">
        <v>2</v>
      </c>
      <c r="E43" s="331">
        <v>0</v>
      </c>
      <c r="F43" s="226">
        <f>D43*E43</f>
        <v>0</v>
      </c>
    </row>
    <row r="44" spans="1:6" s="56" customFormat="1" ht="15.75">
      <c r="A44" s="232"/>
      <c r="C44" s="46"/>
      <c r="D44" s="46"/>
      <c r="E44" s="331"/>
      <c r="F44" s="226"/>
    </row>
    <row r="45" spans="1:6" s="56" customFormat="1" ht="17.25" customHeight="1">
      <c r="A45" s="232">
        <v>16</v>
      </c>
      <c r="B45" s="56" t="s">
        <v>183</v>
      </c>
      <c r="C45" s="46" t="s">
        <v>37</v>
      </c>
      <c r="D45" s="46">
        <v>2</v>
      </c>
      <c r="E45" s="331">
        <v>0</v>
      </c>
      <c r="F45" s="226">
        <f>D45*E45</f>
        <v>0</v>
      </c>
    </row>
    <row r="46" spans="1:6" s="56" customFormat="1" ht="15.75">
      <c r="A46" s="232"/>
      <c r="C46" s="46"/>
      <c r="D46" s="46"/>
      <c r="E46" s="331"/>
      <c r="F46" s="226"/>
    </row>
    <row r="47" spans="1:6" s="119" customFormat="1" ht="48" customHeight="1">
      <c r="A47" s="333">
        <v>17</v>
      </c>
      <c r="B47" s="128" t="s">
        <v>255</v>
      </c>
      <c r="C47" s="225" t="s">
        <v>36</v>
      </c>
      <c r="D47" s="225">
        <v>45</v>
      </c>
      <c r="E47" s="332"/>
      <c r="F47" s="226">
        <f>D47*E47</f>
        <v>0</v>
      </c>
    </row>
    <row r="48" spans="1:6" s="128" customFormat="1" ht="15.75">
      <c r="A48" s="229"/>
      <c r="B48" s="120"/>
      <c r="C48" s="225"/>
      <c r="D48" s="225"/>
      <c r="E48" s="332"/>
      <c r="F48" s="226"/>
    </row>
    <row r="49" spans="1:6" s="128" customFormat="1" ht="15.75">
      <c r="A49" s="229"/>
      <c r="B49" s="120" t="s">
        <v>23</v>
      </c>
      <c r="C49" s="225"/>
      <c r="D49" s="225"/>
      <c r="E49" s="332"/>
      <c r="F49" s="226"/>
    </row>
    <row r="50" spans="1:6" s="128" customFormat="1" ht="31.5">
      <c r="A50" s="229"/>
      <c r="B50" s="120" t="s">
        <v>184</v>
      </c>
      <c r="C50" s="225"/>
      <c r="D50" s="225"/>
      <c r="E50" s="332"/>
      <c r="F50" s="226"/>
    </row>
    <row r="51" spans="1:5" s="56" customFormat="1" ht="15.75">
      <c r="A51" s="232"/>
      <c r="B51" s="64"/>
      <c r="C51" s="46"/>
      <c r="D51" s="46"/>
      <c r="E51" s="195"/>
    </row>
    <row r="52" spans="1:5" s="36" customFormat="1" ht="15.75">
      <c r="A52" s="52"/>
      <c r="B52" s="129"/>
      <c r="C52" s="58"/>
      <c r="D52" s="58"/>
      <c r="E52" s="72"/>
    </row>
    <row r="53" spans="1:6" s="99" customFormat="1" ht="16.5" thickBot="1">
      <c r="A53" s="137"/>
      <c r="B53" s="141" t="s">
        <v>186</v>
      </c>
      <c r="C53" s="139"/>
      <c r="D53" s="140"/>
      <c r="E53" s="385">
        <f>SUM(F1:F51)</f>
        <v>0</v>
      </c>
      <c r="F53" s="387"/>
    </row>
    <row r="54" spans="1:5" s="99" customFormat="1" ht="16.5" thickTop="1">
      <c r="A54" s="111"/>
      <c r="B54" s="131"/>
      <c r="C54" s="94"/>
      <c r="D54" s="95"/>
      <c r="E54" s="181"/>
    </row>
    <row r="55" ht="15.75">
      <c r="E55" s="179"/>
    </row>
  </sheetData>
  <sheetProtection password="CC5F" sheet="1"/>
  <protectedRanges>
    <protectedRange sqref="E7:E52" name="Obseg1"/>
  </protectedRanges>
  <mergeCells count="2">
    <mergeCell ref="B3:E3"/>
    <mergeCell ref="E53:F53"/>
  </mergeCells>
  <printOptions/>
  <pageMargins left="0.7" right="0.7" top="0.75" bottom="0.75" header="0.3" footer="0.3"/>
  <pageSetup horizontalDpi="300" verticalDpi="300" orientation="portrait" paperSize="9" r:id="rId1"/>
  <headerFooter alignWithMargins="0">
    <oddHeader>&amp;C&amp;F</oddHeader>
    <oddFooter>&amp;C&amp;A&amp;Rstran:&amp;P</oddFooter>
  </headerFooter>
</worksheet>
</file>

<file path=xl/worksheets/sheet16.xml><?xml version="1.0" encoding="utf-8"?>
<worksheet xmlns="http://schemas.openxmlformats.org/spreadsheetml/2006/main" xmlns:r="http://schemas.openxmlformats.org/officeDocument/2006/relationships">
  <dimension ref="A2:J48"/>
  <sheetViews>
    <sheetView zoomScalePageLayoutView="0" workbookViewId="0" topLeftCell="A8">
      <selection activeCell="E22" sqref="E22"/>
    </sheetView>
  </sheetViews>
  <sheetFormatPr defaultColWidth="9.00390625" defaultRowHeight="12.75"/>
  <cols>
    <col min="1" max="1" width="4.00390625" style="2" bestFit="1" customWidth="1"/>
    <col min="2" max="2" width="51.875" style="8" customWidth="1"/>
    <col min="3" max="3" width="4.875" style="5" customWidth="1"/>
    <col min="4" max="4" width="7.125" style="3" customWidth="1"/>
    <col min="5" max="5" width="9.25390625" style="3" customWidth="1"/>
    <col min="6" max="6" width="10.00390625" style="3" customWidth="1"/>
    <col min="7" max="16384" width="9.125" style="1" customWidth="1"/>
  </cols>
  <sheetData>
    <row r="2" ht="15.75">
      <c r="A2" s="4"/>
    </row>
    <row r="3" spans="1:6" ht="19.5">
      <c r="A3" s="12" t="s">
        <v>29</v>
      </c>
      <c r="B3" s="189" t="s">
        <v>77</v>
      </c>
      <c r="C3" s="189"/>
      <c r="D3" s="189"/>
      <c r="E3" s="189"/>
      <c r="F3" s="13"/>
    </row>
    <row r="4" spans="2:6" ht="15.75">
      <c r="B4" s="119"/>
      <c r="E4" s="179" t="s">
        <v>256</v>
      </c>
      <c r="F4" s="3" t="s">
        <v>238</v>
      </c>
    </row>
    <row r="5" spans="1:6" s="119" customFormat="1" ht="31.5">
      <c r="A5" s="333">
        <v>1</v>
      </c>
      <c r="B5" s="120" t="s">
        <v>188</v>
      </c>
      <c r="C5" s="203" t="s">
        <v>48</v>
      </c>
      <c r="D5" s="203">
        <v>2</v>
      </c>
      <c r="E5" s="330">
        <v>0</v>
      </c>
      <c r="F5" s="195">
        <f aca="true" t="shared" si="0" ref="F5:F20">D5*E5</f>
        <v>0</v>
      </c>
    </row>
    <row r="6" spans="1:6" s="119" customFormat="1" ht="15.75">
      <c r="A6" s="333"/>
      <c r="B6" s="120"/>
      <c r="C6" s="225"/>
      <c r="D6" s="225"/>
      <c r="E6" s="332"/>
      <c r="F6" s="195"/>
    </row>
    <row r="7" spans="1:6" s="119" customFormat="1" ht="31.5">
      <c r="A7" s="333">
        <v>2</v>
      </c>
      <c r="B7" s="120" t="s">
        <v>189</v>
      </c>
      <c r="C7" s="203" t="s">
        <v>48</v>
      </c>
      <c r="D7" s="203">
        <v>4</v>
      </c>
      <c r="E7" s="330">
        <v>0</v>
      </c>
      <c r="F7" s="195">
        <f t="shared" si="0"/>
        <v>0</v>
      </c>
    </row>
    <row r="8" spans="1:6" s="119" customFormat="1" ht="15.75">
      <c r="A8" s="333"/>
      <c r="B8" s="120"/>
      <c r="C8" s="225"/>
      <c r="D8" s="225"/>
      <c r="E8" s="332"/>
      <c r="F8" s="195"/>
    </row>
    <row r="9" spans="1:6" s="119" customFormat="1" ht="31.5">
      <c r="A9" s="333">
        <v>3</v>
      </c>
      <c r="B9" s="120" t="s">
        <v>190</v>
      </c>
      <c r="C9" s="203" t="s">
        <v>48</v>
      </c>
      <c r="D9" s="203">
        <v>6</v>
      </c>
      <c r="E9" s="330">
        <v>0</v>
      </c>
      <c r="F9" s="195">
        <f t="shared" si="0"/>
        <v>0</v>
      </c>
    </row>
    <row r="10" spans="1:6" s="119" customFormat="1" ht="15.75">
      <c r="A10" s="333"/>
      <c r="B10" s="120"/>
      <c r="E10" s="225"/>
      <c r="F10" s="195"/>
    </row>
    <row r="11" spans="1:6" s="119" customFormat="1" ht="47.25">
      <c r="A11" s="333">
        <v>4</v>
      </c>
      <c r="B11" s="120" t="s">
        <v>197</v>
      </c>
      <c r="C11" s="203" t="s">
        <v>47</v>
      </c>
      <c r="D11" s="203">
        <v>1</v>
      </c>
      <c r="E11" s="330">
        <v>0</v>
      </c>
      <c r="F11" s="195">
        <f>D11*E11</f>
        <v>0</v>
      </c>
    </row>
    <row r="12" spans="1:2" s="119" customFormat="1" ht="15.75">
      <c r="A12" s="333"/>
      <c r="B12" s="120"/>
    </row>
    <row r="13" spans="1:10" s="128" customFormat="1" ht="15.75">
      <c r="A13" s="333">
        <v>5</v>
      </c>
      <c r="B13" s="128" t="s">
        <v>191</v>
      </c>
      <c r="C13" s="203"/>
      <c r="D13" s="203"/>
      <c r="E13" s="330"/>
      <c r="F13" s="195"/>
      <c r="I13" s="337"/>
      <c r="J13" s="337"/>
    </row>
    <row r="14" spans="1:10" s="128" customFormat="1" ht="15.75">
      <c r="A14" s="229"/>
      <c r="B14" s="128" t="s">
        <v>192</v>
      </c>
      <c r="C14" s="203" t="s">
        <v>41</v>
      </c>
      <c r="D14" s="203">
        <v>140</v>
      </c>
      <c r="E14" s="330">
        <v>0</v>
      </c>
      <c r="F14" s="195">
        <f t="shared" si="0"/>
        <v>0</v>
      </c>
      <c r="I14" s="56"/>
      <c r="J14" s="56"/>
    </row>
    <row r="15" spans="1:6" s="128" customFormat="1" ht="15.75">
      <c r="A15" s="229"/>
      <c r="B15" s="128" t="s">
        <v>193</v>
      </c>
      <c r="C15" s="203" t="s">
        <v>41</v>
      </c>
      <c r="D15" s="203">
        <v>170</v>
      </c>
      <c r="E15" s="330">
        <v>0</v>
      </c>
      <c r="F15" s="195">
        <f t="shared" si="0"/>
        <v>0</v>
      </c>
    </row>
    <row r="16" spans="1:6" s="128" customFormat="1" ht="15.75">
      <c r="A16" s="229"/>
      <c r="B16" s="56" t="s">
        <v>194</v>
      </c>
      <c r="C16" s="203" t="s">
        <v>41</v>
      </c>
      <c r="D16" s="203">
        <v>70</v>
      </c>
      <c r="E16" s="330">
        <v>0</v>
      </c>
      <c r="F16" s="195">
        <f t="shared" si="0"/>
        <v>0</v>
      </c>
    </row>
    <row r="17" spans="1:6" s="128" customFormat="1" ht="15.75">
      <c r="A17" s="229"/>
      <c r="B17" s="130"/>
      <c r="C17" s="203"/>
      <c r="D17" s="203"/>
      <c r="E17" s="330"/>
      <c r="F17" s="195"/>
    </row>
    <row r="18" spans="1:6" s="56" customFormat="1" ht="15.75">
      <c r="A18" s="232">
        <v>6</v>
      </c>
      <c r="B18" s="64" t="s">
        <v>81</v>
      </c>
      <c r="C18" s="46"/>
      <c r="D18" s="46"/>
      <c r="E18" s="331"/>
      <c r="F18" s="195"/>
    </row>
    <row r="19" spans="1:6" s="56" customFormat="1" ht="15.75">
      <c r="A19" s="232"/>
      <c r="B19" s="64" t="s">
        <v>67</v>
      </c>
      <c r="C19" s="46" t="s">
        <v>41</v>
      </c>
      <c r="D19" s="46">
        <v>230</v>
      </c>
      <c r="E19" s="331">
        <v>0</v>
      </c>
      <c r="F19" s="195">
        <f t="shared" si="0"/>
        <v>0</v>
      </c>
    </row>
    <row r="20" spans="1:6" s="56" customFormat="1" ht="15.75">
      <c r="A20" s="232"/>
      <c r="B20" s="64" t="s">
        <v>69</v>
      </c>
      <c r="C20" s="46" t="s">
        <v>41</v>
      </c>
      <c r="D20" s="46">
        <v>120</v>
      </c>
      <c r="E20" s="331">
        <v>0</v>
      </c>
      <c r="F20" s="195">
        <f t="shared" si="0"/>
        <v>0</v>
      </c>
    </row>
    <row r="21" spans="1:6" s="56" customFormat="1" ht="15.75">
      <c r="A21" s="232"/>
      <c r="C21" s="46"/>
      <c r="D21" s="46"/>
      <c r="E21" s="331"/>
      <c r="F21" s="195"/>
    </row>
    <row r="22" spans="1:6" s="337" customFormat="1" ht="15.75">
      <c r="A22" s="338">
        <v>7</v>
      </c>
      <c r="B22" s="124" t="s">
        <v>195</v>
      </c>
      <c r="C22" s="46" t="s">
        <v>36</v>
      </c>
      <c r="D22" s="46">
        <v>14</v>
      </c>
      <c r="E22" s="331"/>
      <c r="F22" s="195">
        <f>D22*E22</f>
        <v>0</v>
      </c>
    </row>
    <row r="23" spans="1:6" s="334" customFormat="1" ht="15.75" customHeight="1">
      <c r="A23" s="339"/>
      <c r="B23" s="336"/>
      <c r="C23" s="43"/>
      <c r="D23" s="43"/>
      <c r="E23" s="329"/>
      <c r="F23" s="76"/>
    </row>
    <row r="24" spans="1:6" s="334" customFormat="1" ht="15.75" customHeight="1">
      <c r="A24" s="339"/>
      <c r="B24" s="336" t="s">
        <v>23</v>
      </c>
      <c r="C24" s="43"/>
      <c r="D24" s="43"/>
      <c r="E24" s="329"/>
      <c r="F24" s="76"/>
    </row>
    <row r="25" spans="1:6" s="334" customFormat="1" ht="15.75" customHeight="1">
      <c r="A25" s="339"/>
      <c r="B25" s="336" t="s">
        <v>196</v>
      </c>
      <c r="C25" s="43"/>
      <c r="D25" s="43"/>
      <c r="E25" s="329"/>
      <c r="F25" s="76"/>
    </row>
    <row r="26" spans="2:5" ht="15.75">
      <c r="B26" s="119"/>
      <c r="E26" s="179"/>
    </row>
    <row r="27" spans="1:10" s="102" customFormat="1" ht="15.75">
      <c r="A27" s="57"/>
      <c r="B27" s="259"/>
      <c r="C27" s="6"/>
      <c r="D27" s="6"/>
      <c r="E27" s="95"/>
      <c r="G27" s="6"/>
      <c r="H27" s="83"/>
      <c r="I27" s="6"/>
      <c r="J27" s="6"/>
    </row>
    <row r="28" spans="1:5" s="93" customFormat="1" ht="15.75">
      <c r="A28" s="114"/>
      <c r="B28" s="268"/>
      <c r="C28" s="96"/>
      <c r="D28" s="267"/>
      <c r="E28" s="98"/>
    </row>
    <row r="29" spans="1:10" s="102" customFormat="1" ht="15.75">
      <c r="A29" s="57"/>
      <c r="B29" s="259"/>
      <c r="C29" s="6"/>
      <c r="D29" s="92"/>
      <c r="E29" s="187"/>
      <c r="G29" s="6"/>
      <c r="H29" s="83"/>
      <c r="I29" s="6"/>
      <c r="J29" s="6"/>
    </row>
    <row r="30" spans="1:10" s="102" customFormat="1" ht="16.5" thickBot="1">
      <c r="A30" s="137"/>
      <c r="B30" s="261" t="s">
        <v>187</v>
      </c>
      <c r="C30" s="139"/>
      <c r="D30" s="140"/>
      <c r="E30" s="190"/>
      <c r="F30" s="190">
        <f>SUM(F1:F28)</f>
        <v>0</v>
      </c>
      <c r="G30" s="6"/>
      <c r="H30" s="83"/>
      <c r="I30" s="6"/>
      <c r="J30" s="6"/>
    </row>
    <row r="31" spans="1:5" s="93" customFormat="1" ht="16.5" thickTop="1">
      <c r="A31" s="114"/>
      <c r="B31" s="268"/>
      <c r="C31" s="96"/>
      <c r="D31" s="104"/>
      <c r="E31" s="186"/>
    </row>
    <row r="32" spans="1:5" s="93" customFormat="1" ht="15.75">
      <c r="A32" s="114"/>
      <c r="B32" s="268"/>
      <c r="C32" s="96"/>
      <c r="D32" s="104"/>
      <c r="E32" s="186"/>
    </row>
    <row r="33" spans="1:5" s="93" customFormat="1" ht="15.75">
      <c r="A33" s="114"/>
      <c r="B33" s="268"/>
      <c r="C33" s="96"/>
      <c r="D33" s="104"/>
      <c r="E33" s="186"/>
    </row>
    <row r="34" spans="1:5" s="93" customFormat="1" ht="15.75">
      <c r="A34" s="114"/>
      <c r="B34" s="268"/>
      <c r="C34" s="96"/>
      <c r="D34" s="104"/>
      <c r="E34" s="98"/>
    </row>
    <row r="35" spans="1:5" s="93" customFormat="1" ht="15.75">
      <c r="A35" s="114"/>
      <c r="B35" s="268"/>
      <c r="C35" s="96"/>
      <c r="D35" s="104"/>
      <c r="E35" s="98"/>
    </row>
    <row r="36" spans="1:5" s="93" customFormat="1" ht="15.75">
      <c r="A36" s="114"/>
      <c r="B36" s="268"/>
      <c r="C36" s="96"/>
      <c r="D36" s="104"/>
      <c r="E36" s="98"/>
    </row>
    <row r="37" spans="1:5" s="93" customFormat="1" ht="15.75">
      <c r="A37" s="114"/>
      <c r="B37" s="268"/>
      <c r="C37" s="96"/>
      <c r="D37" s="104"/>
      <c r="E37" s="98"/>
    </row>
    <row r="38" spans="1:5" s="93" customFormat="1" ht="15.75">
      <c r="A38" s="114"/>
      <c r="B38" s="268"/>
      <c r="C38" s="96"/>
      <c r="D38" s="104"/>
      <c r="E38" s="98"/>
    </row>
    <row r="39" spans="1:5" s="93" customFormat="1" ht="15.75">
      <c r="A39" s="114"/>
      <c r="B39" s="268"/>
      <c r="C39" s="96"/>
      <c r="D39" s="104"/>
      <c r="E39" s="98"/>
    </row>
    <row r="40" spans="1:5" s="93" customFormat="1" ht="15.75">
      <c r="A40" s="114"/>
      <c r="B40" s="268"/>
      <c r="C40" s="96"/>
      <c r="D40" s="104"/>
      <c r="E40" s="98"/>
    </row>
    <row r="41" spans="1:5" s="93" customFormat="1" ht="15.75">
      <c r="A41" s="114"/>
      <c r="B41" s="268"/>
      <c r="C41" s="96"/>
      <c r="D41" s="104"/>
      <c r="E41" s="98"/>
    </row>
    <row r="42" spans="1:5" s="93" customFormat="1" ht="15.75">
      <c r="A42" s="114"/>
      <c r="B42" s="268"/>
      <c r="C42" s="96"/>
      <c r="D42" s="104"/>
      <c r="E42" s="98"/>
    </row>
    <row r="43" spans="1:5" s="93" customFormat="1" ht="15.75">
      <c r="A43" s="114"/>
      <c r="B43" s="268"/>
      <c r="C43" s="96"/>
      <c r="D43" s="104"/>
      <c r="E43" s="98"/>
    </row>
    <row r="44" spans="1:5" s="93" customFormat="1" ht="15.75">
      <c r="A44" s="114"/>
      <c r="B44" s="268"/>
      <c r="C44" s="96"/>
      <c r="D44" s="104"/>
      <c r="E44" s="98"/>
    </row>
    <row r="45" spans="1:5" s="93" customFormat="1" ht="15.75">
      <c r="A45" s="114"/>
      <c r="B45" s="268"/>
      <c r="C45" s="96"/>
      <c r="D45" s="104"/>
      <c r="E45" s="98"/>
    </row>
    <row r="46" spans="1:5" s="93" customFormat="1" ht="15.75">
      <c r="A46" s="114"/>
      <c r="B46" s="268"/>
      <c r="C46" s="96"/>
      <c r="D46" s="104"/>
      <c r="E46" s="98"/>
    </row>
    <row r="47" spans="1:5" s="42" customFormat="1" ht="15.75">
      <c r="A47" s="111"/>
      <c r="B47" s="269"/>
      <c r="C47" s="43"/>
      <c r="D47" s="48"/>
      <c r="E47" s="76"/>
    </row>
    <row r="48" spans="1:5" s="42" customFormat="1" ht="15.75">
      <c r="A48" s="111"/>
      <c r="B48" s="269"/>
      <c r="C48" s="43"/>
      <c r="D48" s="48"/>
      <c r="E48" s="76"/>
    </row>
  </sheetData>
  <sheetProtection password="CC5F" sheet="1"/>
  <protectedRanges>
    <protectedRange sqref="E5:E29" name="Obseg1"/>
  </protectedRanges>
  <printOptions/>
  <pageMargins left="0.7" right="0.7" top="0.75" bottom="0.75" header="0.3" footer="0.3"/>
  <pageSetup horizontalDpi="300" verticalDpi="300" orientation="portrait" paperSize="9" r:id="rId1"/>
  <headerFooter alignWithMargins="0">
    <oddHeader>&amp;C&amp;F</oddHeader>
    <oddFooter>&amp;C&amp;A&amp;Rstran:&amp;P</oddFooter>
  </headerFooter>
</worksheet>
</file>

<file path=xl/worksheets/sheet17.xml><?xml version="1.0" encoding="utf-8"?>
<worksheet xmlns="http://schemas.openxmlformats.org/spreadsheetml/2006/main" xmlns:r="http://schemas.openxmlformats.org/officeDocument/2006/relationships">
  <dimension ref="A2:J29"/>
  <sheetViews>
    <sheetView zoomScalePageLayoutView="0" workbookViewId="0" topLeftCell="A1">
      <selection activeCell="E22" sqref="E22"/>
    </sheetView>
  </sheetViews>
  <sheetFormatPr defaultColWidth="9.00390625" defaultRowHeight="12.75"/>
  <cols>
    <col min="1" max="1" width="4.00390625" style="2" bestFit="1" customWidth="1"/>
    <col min="2" max="2" width="55.125" style="8" customWidth="1"/>
    <col min="3" max="3" width="4.875" style="5" customWidth="1"/>
    <col min="4" max="4" width="4.375" style="3" bestFit="1" customWidth="1"/>
    <col min="5" max="5" width="9.25390625" style="3" customWidth="1"/>
    <col min="6" max="6" width="10.00390625" style="3" customWidth="1"/>
    <col min="7" max="16384" width="9.125" style="1" customWidth="1"/>
  </cols>
  <sheetData>
    <row r="2" ht="15.75">
      <c r="A2" s="4"/>
    </row>
    <row r="3" spans="1:6" ht="19.5">
      <c r="A3" s="12" t="s">
        <v>30</v>
      </c>
      <c r="B3" s="189" t="s">
        <v>78</v>
      </c>
      <c r="C3" s="189"/>
      <c r="D3" s="189"/>
      <c r="E3" s="189"/>
      <c r="F3" s="13"/>
    </row>
    <row r="4" spans="5:6" ht="15.75">
      <c r="E4" s="179" t="s">
        <v>256</v>
      </c>
      <c r="F4" s="3" t="s">
        <v>238</v>
      </c>
    </row>
    <row r="5" spans="1:5" s="29" customFormat="1" ht="15.75" customHeight="1">
      <c r="A5" s="81">
        <v>1</v>
      </c>
      <c r="B5" s="193" t="s">
        <v>198</v>
      </c>
      <c r="C5" s="81"/>
      <c r="D5" s="100"/>
      <c r="E5" s="273"/>
    </row>
    <row r="6" spans="1:5" s="29" customFormat="1" ht="15.75" customHeight="1">
      <c r="A6" s="81"/>
      <c r="B6" s="193" t="s">
        <v>199</v>
      </c>
      <c r="C6" s="6" t="s">
        <v>48</v>
      </c>
      <c r="D6" s="6">
        <v>1</v>
      </c>
      <c r="E6" s="273"/>
    </row>
    <row r="7" spans="1:5" s="29" customFormat="1" ht="15.75" customHeight="1">
      <c r="A7" s="81"/>
      <c r="B7" s="193" t="s">
        <v>200</v>
      </c>
      <c r="C7" s="6" t="s">
        <v>48</v>
      </c>
      <c r="D7" s="6">
        <v>1</v>
      </c>
      <c r="E7" s="273"/>
    </row>
    <row r="8" spans="1:5" s="29" customFormat="1" ht="15.75" customHeight="1">
      <c r="A8" s="81"/>
      <c r="B8" s="193" t="s">
        <v>201</v>
      </c>
      <c r="C8" s="6" t="s">
        <v>48</v>
      </c>
      <c r="D8" s="6">
        <v>1</v>
      </c>
      <c r="E8" s="273"/>
    </row>
    <row r="9" spans="1:5" s="29" customFormat="1" ht="15.75" customHeight="1">
      <c r="A9" s="81"/>
      <c r="B9" s="193" t="s">
        <v>202</v>
      </c>
      <c r="C9" s="6" t="s">
        <v>48</v>
      </c>
      <c r="D9" s="6">
        <v>1</v>
      </c>
      <c r="E9" s="273"/>
    </row>
    <row r="10" spans="1:5" s="29" customFormat="1" ht="15.75" customHeight="1">
      <c r="A10" s="81"/>
      <c r="B10" s="193" t="s">
        <v>203</v>
      </c>
      <c r="C10" s="6" t="s">
        <v>48</v>
      </c>
      <c r="D10" s="6">
        <v>1</v>
      </c>
      <c r="E10" s="273"/>
    </row>
    <row r="11" spans="1:5" s="29" customFormat="1" ht="15.75" customHeight="1">
      <c r="A11" s="81"/>
      <c r="B11" s="193" t="s">
        <v>204</v>
      </c>
      <c r="C11" s="6" t="s">
        <v>48</v>
      </c>
      <c r="D11" s="6">
        <v>1</v>
      </c>
      <c r="E11" s="273"/>
    </row>
    <row r="12" spans="1:5" s="29" customFormat="1" ht="15.75" customHeight="1">
      <c r="A12" s="81"/>
      <c r="B12" s="193" t="s">
        <v>205</v>
      </c>
      <c r="C12" s="6" t="s">
        <v>48</v>
      </c>
      <c r="D12" s="6">
        <v>1</v>
      </c>
      <c r="E12" s="273"/>
    </row>
    <row r="13" spans="1:6" s="29" customFormat="1" ht="15.75" customHeight="1">
      <c r="A13" s="81"/>
      <c r="B13" s="193" t="s">
        <v>206</v>
      </c>
      <c r="C13" s="81" t="s">
        <v>47</v>
      </c>
      <c r="D13" s="81">
        <v>1</v>
      </c>
      <c r="E13" s="289">
        <v>0</v>
      </c>
      <c r="F13" s="194">
        <f>D13*E13</f>
        <v>0</v>
      </c>
    </row>
    <row r="14" spans="1:6" s="29" customFormat="1" ht="15.75" customHeight="1">
      <c r="A14" s="81"/>
      <c r="B14" s="193"/>
      <c r="C14" s="81"/>
      <c r="D14" s="100"/>
      <c r="E14" s="273"/>
      <c r="F14" s="194"/>
    </row>
    <row r="15" spans="1:10" s="78" customFormat="1" ht="15.75" customHeight="1">
      <c r="A15" s="5">
        <v>2</v>
      </c>
      <c r="B15" s="78" t="s">
        <v>191</v>
      </c>
      <c r="C15" s="6"/>
      <c r="D15" s="6"/>
      <c r="E15" s="328"/>
      <c r="F15" s="194"/>
      <c r="I15" s="334"/>
      <c r="J15" s="334"/>
    </row>
    <row r="16" spans="1:6" s="78" customFormat="1" ht="15.75" customHeight="1">
      <c r="A16" s="6"/>
      <c r="B16" s="78" t="s">
        <v>207</v>
      </c>
      <c r="C16" s="6" t="s">
        <v>41</v>
      </c>
      <c r="D16" s="6">
        <v>8</v>
      </c>
      <c r="E16" s="328">
        <v>0</v>
      </c>
      <c r="F16" s="194">
        <f aca="true" t="shared" si="0" ref="F16:F22">D16*E16</f>
        <v>0</v>
      </c>
    </row>
    <row r="17" spans="1:6" s="78" customFormat="1" ht="15.75" customHeight="1">
      <c r="A17" s="6"/>
      <c r="B17" s="42" t="s">
        <v>208</v>
      </c>
      <c r="C17" s="6" t="s">
        <v>41</v>
      </c>
      <c r="D17" s="6">
        <v>140</v>
      </c>
      <c r="E17" s="328">
        <v>0</v>
      </c>
      <c r="F17" s="194">
        <f t="shared" si="0"/>
        <v>0</v>
      </c>
    </row>
    <row r="18" spans="1:6" s="78" customFormat="1" ht="15.75" customHeight="1">
      <c r="A18" s="6"/>
      <c r="B18" s="29"/>
      <c r="C18" s="6"/>
      <c r="D18" s="6"/>
      <c r="E18" s="328"/>
      <c r="F18" s="194"/>
    </row>
    <row r="19" spans="1:6" s="42" customFormat="1" ht="15.75" customHeight="1">
      <c r="A19" s="43">
        <v>3</v>
      </c>
      <c r="B19" s="39" t="s">
        <v>81</v>
      </c>
      <c r="C19" s="43"/>
      <c r="D19" s="43"/>
      <c r="E19" s="329"/>
      <c r="F19" s="194"/>
    </row>
    <row r="20" spans="1:6" s="42" customFormat="1" ht="15.75" customHeight="1">
      <c r="A20" s="43"/>
      <c r="B20" s="39" t="s">
        <v>67</v>
      </c>
      <c r="C20" s="43" t="s">
        <v>41</v>
      </c>
      <c r="D20" s="43">
        <v>130</v>
      </c>
      <c r="E20" s="329">
        <v>0</v>
      </c>
      <c r="F20" s="194">
        <f t="shared" si="0"/>
        <v>0</v>
      </c>
    </row>
    <row r="21" spans="1:6" s="42" customFormat="1" ht="15.75" customHeight="1">
      <c r="A21" s="43"/>
      <c r="C21" s="43"/>
      <c r="D21" s="43"/>
      <c r="E21" s="329"/>
      <c r="F21" s="194"/>
    </row>
    <row r="22" spans="1:6" s="334" customFormat="1" ht="15.75" customHeight="1">
      <c r="A22" s="335">
        <v>4</v>
      </c>
      <c r="B22" s="336" t="s">
        <v>195</v>
      </c>
      <c r="C22" s="43" t="s">
        <v>36</v>
      </c>
      <c r="D22" s="43">
        <v>4</v>
      </c>
      <c r="E22" s="329"/>
      <c r="F22" s="194">
        <f t="shared" si="0"/>
        <v>0</v>
      </c>
    </row>
    <row r="23" ht="15.75">
      <c r="E23" s="179"/>
    </row>
    <row r="24" spans="1:6" s="29" customFormat="1" ht="15.75">
      <c r="A24" s="112"/>
      <c r="B24" s="130"/>
      <c r="C24" s="81"/>
      <c r="D24" s="82"/>
      <c r="E24" s="188"/>
      <c r="F24" s="42"/>
    </row>
    <row r="25" spans="1:5" s="29" customFormat="1" ht="15.75">
      <c r="A25" s="67"/>
      <c r="B25" s="64"/>
      <c r="C25" s="89"/>
      <c r="D25" s="51"/>
      <c r="E25" s="185"/>
    </row>
    <row r="26" spans="1:6" ht="16.5" thickBot="1">
      <c r="A26" s="137"/>
      <c r="B26" s="261" t="s">
        <v>209</v>
      </c>
      <c r="C26" s="139"/>
      <c r="D26" s="140"/>
      <c r="E26" s="190"/>
      <c r="F26" s="190">
        <f>SUM(F5:F24)</f>
        <v>0</v>
      </c>
    </row>
    <row r="27" spans="1:6" s="42" customFormat="1" ht="16.5" thickTop="1">
      <c r="A27" s="2"/>
      <c r="B27" s="240"/>
      <c r="C27" s="5"/>
      <c r="D27" s="3"/>
      <c r="E27" s="3"/>
      <c r="F27" s="3"/>
    </row>
    <row r="28" spans="1:5" s="42" customFormat="1" ht="15.75">
      <c r="A28" s="111"/>
      <c r="B28" s="131"/>
      <c r="C28" s="43"/>
      <c r="D28" s="48"/>
      <c r="E28" s="178"/>
    </row>
    <row r="29" spans="1:6" ht="15.75">
      <c r="A29" s="111"/>
      <c r="B29" s="131"/>
      <c r="C29" s="43"/>
      <c r="D29" s="48"/>
      <c r="E29" s="178"/>
      <c r="F29" s="42"/>
    </row>
  </sheetData>
  <sheetProtection password="CC5F" sheet="1"/>
  <protectedRanges>
    <protectedRange sqref="E5:E25" name="Obseg1"/>
  </protectedRanges>
  <printOptions/>
  <pageMargins left="0.7" right="0.7" top="0.75" bottom="0.75" header="0.3" footer="0.3"/>
  <pageSetup horizontalDpi="600" verticalDpi="600" orientation="portrait" paperSize="9" r:id="rId1"/>
  <headerFooter alignWithMargins="0">
    <oddHeader>&amp;C&amp;F</oddHeader>
    <oddFooter>&amp;C&amp;A&amp;Rstran:&amp;P</oddFooter>
  </headerFooter>
</worksheet>
</file>

<file path=xl/worksheets/sheet2.xml><?xml version="1.0" encoding="utf-8"?>
<worksheet xmlns="http://schemas.openxmlformats.org/spreadsheetml/2006/main" xmlns:r="http://schemas.openxmlformats.org/officeDocument/2006/relationships">
  <sheetPr>
    <tabColor indexed="31"/>
  </sheetPr>
  <dimension ref="A1:J18"/>
  <sheetViews>
    <sheetView zoomScalePageLayoutView="0" workbookViewId="0" topLeftCell="A1">
      <selection activeCell="I15" sqref="I15"/>
    </sheetView>
  </sheetViews>
  <sheetFormatPr defaultColWidth="9.00390625" defaultRowHeight="12.75"/>
  <cols>
    <col min="1" max="1" width="6.625" style="11" customWidth="1"/>
    <col min="2" max="2" width="13.00390625" style="7" bestFit="1" customWidth="1"/>
    <col min="5" max="5" width="3.00390625" style="0" customWidth="1"/>
    <col min="7" max="7" width="8.25390625" style="0" customWidth="1"/>
    <col min="8" max="8" width="5.00390625" style="0" hidden="1" customWidth="1"/>
    <col min="9" max="9" width="24.625" style="11" customWidth="1"/>
  </cols>
  <sheetData>
    <row r="1" spans="1:10" ht="18.75">
      <c r="A1" s="14"/>
      <c r="B1" s="15"/>
      <c r="C1" s="16"/>
      <c r="D1" s="16"/>
      <c r="E1" s="16"/>
      <c r="F1" s="16"/>
      <c r="G1" s="16"/>
      <c r="H1" s="16"/>
      <c r="I1" s="14"/>
      <c r="J1" s="16"/>
    </row>
    <row r="2" spans="1:10" ht="18.75">
      <c r="A2" s="14"/>
      <c r="B2" s="15"/>
      <c r="C2" s="16"/>
      <c r="D2" s="16"/>
      <c r="E2" s="16"/>
      <c r="F2" s="16"/>
      <c r="G2" s="16"/>
      <c r="H2" s="16"/>
      <c r="I2" s="14"/>
      <c r="J2" s="16"/>
    </row>
    <row r="3" spans="1:10" ht="18.75">
      <c r="A3" s="14"/>
      <c r="B3" s="15"/>
      <c r="C3" s="16"/>
      <c r="D3" s="16"/>
      <c r="E3" s="16"/>
      <c r="F3" s="16"/>
      <c r="G3" s="16"/>
      <c r="H3" s="16"/>
      <c r="I3" s="14"/>
      <c r="J3" s="16"/>
    </row>
    <row r="4" spans="1:10" ht="18.75">
      <c r="A4" s="14"/>
      <c r="B4" s="15"/>
      <c r="C4" s="16"/>
      <c r="D4" s="16"/>
      <c r="E4" s="16"/>
      <c r="F4" s="16"/>
      <c r="G4" s="16"/>
      <c r="H4" s="16"/>
      <c r="I4" s="14"/>
      <c r="J4" s="16"/>
    </row>
    <row r="5" spans="1:10" ht="19.5">
      <c r="A5" s="14"/>
      <c r="B5" s="19" t="s">
        <v>39</v>
      </c>
      <c r="C5" s="17" t="s">
        <v>43</v>
      </c>
      <c r="D5" s="18"/>
      <c r="E5" s="18"/>
      <c r="F5" s="18"/>
      <c r="G5" s="18"/>
      <c r="H5" s="18"/>
      <c r="I5" s="60"/>
      <c r="J5" s="16"/>
    </row>
    <row r="6" spans="1:10" ht="18.75">
      <c r="A6" s="14"/>
      <c r="B6" s="19"/>
      <c r="C6" s="16"/>
      <c r="D6" s="16"/>
      <c r="E6" s="16"/>
      <c r="F6" s="16"/>
      <c r="G6" s="16"/>
      <c r="H6" s="16"/>
      <c r="I6" s="14"/>
      <c r="J6" s="16"/>
    </row>
    <row r="7" spans="1:10" ht="18.75">
      <c r="A7" s="14"/>
      <c r="B7" s="15"/>
      <c r="C7" s="16"/>
      <c r="D7" s="16"/>
      <c r="E7" s="16"/>
      <c r="F7" s="16"/>
      <c r="G7" s="16"/>
      <c r="H7" s="16"/>
      <c r="I7" s="14"/>
      <c r="J7" s="16"/>
    </row>
    <row r="8" spans="1:10" ht="18.75">
      <c r="A8" s="14"/>
      <c r="B8" s="15"/>
      <c r="C8" s="16"/>
      <c r="D8" s="16"/>
      <c r="E8" s="16"/>
      <c r="F8" s="16"/>
      <c r="G8" s="16"/>
      <c r="H8" s="16"/>
      <c r="I8" s="14"/>
      <c r="J8" s="16"/>
    </row>
    <row r="9" spans="1:10" ht="18.75">
      <c r="A9" s="14"/>
      <c r="B9" s="19"/>
      <c r="C9" s="16"/>
      <c r="D9" s="16"/>
      <c r="E9" s="16"/>
      <c r="F9" s="16"/>
      <c r="G9" s="16"/>
      <c r="H9" s="16"/>
      <c r="I9" s="14"/>
      <c r="J9" s="16"/>
    </row>
    <row r="10" spans="1:10" ht="24.75" customHeight="1">
      <c r="A10" s="147" t="str">
        <f>+'zemeljska dela'!A3</f>
        <v>A</v>
      </c>
      <c r="B10" s="148" t="str">
        <f>+'zemeljska dela'!B3</f>
        <v>ZEMELJSKA DELA</v>
      </c>
      <c r="C10" s="22"/>
      <c r="D10" s="22"/>
      <c r="E10" s="22"/>
      <c r="F10" s="22"/>
      <c r="G10" s="22"/>
      <c r="H10" s="23"/>
      <c r="I10" s="61">
        <f>'zemeljska dela'!E28</f>
        <v>0</v>
      </c>
      <c r="J10" s="16"/>
    </row>
    <row r="11" spans="1:10" ht="24.75" customHeight="1">
      <c r="A11" s="147" t="str">
        <f>+'el. montažna dela'!A3</f>
        <v>B</v>
      </c>
      <c r="B11" s="148" t="str">
        <f>+'el. montažna dela'!B3</f>
        <v>ELEKTRO MONTAŽNA DELA</v>
      </c>
      <c r="C11" s="22"/>
      <c r="D11" s="22"/>
      <c r="E11" s="22"/>
      <c r="F11" s="22"/>
      <c r="G11" s="22"/>
      <c r="H11" s="23"/>
      <c r="I11" s="61">
        <f>'el. montažna dela'!E38</f>
        <v>0</v>
      </c>
      <c r="J11" s="16"/>
    </row>
    <row r="12" spans="1:10" ht="24.75" customHeight="1">
      <c r="A12" s="147" t="str">
        <f>+'ostala dela I.'!A3</f>
        <v>C</v>
      </c>
      <c r="B12" s="148" t="str">
        <f>+'ostala dela I.'!B3</f>
        <v>OSTALA DELA</v>
      </c>
      <c r="C12" s="22"/>
      <c r="D12" s="22"/>
      <c r="E12" s="22"/>
      <c r="F12" s="22"/>
      <c r="G12" s="22"/>
      <c r="H12" s="23"/>
      <c r="I12" s="61">
        <f>'ostala dela I.'!E18</f>
        <v>0</v>
      </c>
      <c r="J12" s="16"/>
    </row>
    <row r="13" spans="1:10" ht="24.75" customHeight="1">
      <c r="A13" s="20"/>
      <c r="B13" s="21"/>
      <c r="C13" s="22"/>
      <c r="D13" s="23"/>
      <c r="E13" s="23"/>
      <c r="F13" s="23"/>
      <c r="G13" s="23"/>
      <c r="H13" s="23"/>
      <c r="I13" s="62"/>
      <c r="J13" s="16"/>
    </row>
    <row r="14" spans="1:10" ht="21.75" customHeight="1">
      <c r="A14" s="15"/>
      <c r="B14" s="25"/>
      <c r="C14" s="16"/>
      <c r="D14" s="16"/>
      <c r="E14" s="16"/>
      <c r="F14" s="23"/>
      <c r="G14" s="23"/>
      <c r="H14" s="23"/>
      <c r="I14" s="62"/>
      <c r="J14" s="16"/>
    </row>
    <row r="15" spans="1:10" ht="19.5" thickBot="1">
      <c r="A15" s="14"/>
      <c r="B15" s="15"/>
      <c r="C15" s="16"/>
      <c r="D15" s="16"/>
      <c r="E15" s="23"/>
      <c r="F15" s="26" t="s">
        <v>38</v>
      </c>
      <c r="G15" s="27"/>
      <c r="H15" s="27"/>
      <c r="I15" s="63">
        <f>SUM(I10:I12)</f>
        <v>0</v>
      </c>
      <c r="J15" s="16"/>
    </row>
    <row r="16" spans="1:10" ht="19.5" thickTop="1">
      <c r="A16" s="14"/>
      <c r="B16" s="15"/>
      <c r="C16" s="16"/>
      <c r="D16" s="16"/>
      <c r="E16" s="16"/>
      <c r="F16" s="16"/>
      <c r="G16" s="16"/>
      <c r="H16" s="16"/>
      <c r="I16" s="14"/>
      <c r="J16" s="16"/>
    </row>
    <row r="17" spans="1:10" ht="18.75">
      <c r="A17" s="14"/>
      <c r="B17" s="15"/>
      <c r="C17" s="16"/>
      <c r="D17" s="16"/>
      <c r="E17" s="16"/>
      <c r="F17" s="16"/>
      <c r="G17" s="16"/>
      <c r="H17" s="16"/>
      <c r="I17" s="14"/>
      <c r="J17" s="16"/>
    </row>
    <row r="18" spans="1:10" ht="18.75">
      <c r="A18" s="14"/>
      <c r="B18" s="15"/>
      <c r="C18" s="16"/>
      <c r="D18" s="16"/>
      <c r="E18" s="16"/>
      <c r="F18" s="16"/>
      <c r="G18" s="16"/>
      <c r="H18" s="16"/>
      <c r="I18" s="14"/>
      <c r="J18" s="16"/>
    </row>
  </sheetData>
  <sheetProtection password="CC5F" sheet="1"/>
  <printOptions/>
  <pageMargins left="0.984251968503937" right="0.3937007874015748" top="0.984251968503937" bottom="0.984251968503937" header="0" footer="0"/>
  <pageSetup horizontalDpi="300" verticalDpi="300" orientation="portrait" paperSize="9" r:id="rId1"/>
  <headerFooter alignWithMargins="0">
    <oddHeader>&amp;C&amp;F</oddHeader>
    <oddFooter>&amp;C&amp;A</oddFooter>
  </headerFooter>
</worksheet>
</file>

<file path=xl/worksheets/sheet3.xml><?xml version="1.0" encoding="utf-8"?>
<worksheet xmlns="http://schemas.openxmlformats.org/spreadsheetml/2006/main" xmlns:r="http://schemas.openxmlformats.org/officeDocument/2006/relationships">
  <dimension ref="A2:G53"/>
  <sheetViews>
    <sheetView showZeros="0" zoomScalePageLayoutView="0" workbookViewId="0" topLeftCell="A7">
      <selection activeCell="E15" sqref="E15"/>
    </sheetView>
  </sheetViews>
  <sheetFormatPr defaultColWidth="9.00390625" defaultRowHeight="12.75"/>
  <cols>
    <col min="1" max="1" width="3.125" style="65" customWidth="1"/>
    <col min="2" max="2" width="54.75390625" style="2" customWidth="1"/>
    <col min="3" max="3" width="6.375" style="68" bestFit="1" customWidth="1"/>
    <col min="4" max="4" width="5.00390625" style="5" bestFit="1" customWidth="1"/>
    <col min="5" max="5" width="11.125" style="173" customWidth="1"/>
    <col min="6" max="6" width="13.375" style="3" customWidth="1"/>
    <col min="7" max="7" width="16.75390625" style="3" customWidth="1"/>
    <col min="8" max="16384" width="9.125" style="31" customWidth="1"/>
  </cols>
  <sheetData>
    <row r="2" spans="3:5" ht="15.75">
      <c r="C2" s="5"/>
      <c r="D2" s="6"/>
      <c r="E2" s="168"/>
    </row>
    <row r="3" spans="1:7" ht="19.5">
      <c r="A3" s="12" t="s">
        <v>46</v>
      </c>
      <c r="B3" s="33" t="s">
        <v>44</v>
      </c>
      <c r="C3" s="69"/>
      <c r="D3" s="69"/>
      <c r="E3" s="169"/>
      <c r="F3" s="13"/>
      <c r="G3" s="31"/>
    </row>
    <row r="4" spans="5:6" ht="15.75">
      <c r="E4" s="173" t="s">
        <v>256</v>
      </c>
      <c r="F4" s="3" t="s">
        <v>238</v>
      </c>
    </row>
    <row r="5" spans="1:6" s="343" customFormat="1" ht="15.75">
      <c r="A5" s="340">
        <v>1</v>
      </c>
      <c r="B5" s="341" t="s">
        <v>210</v>
      </c>
      <c r="C5" s="263" t="s">
        <v>41</v>
      </c>
      <c r="D5" s="263">
        <v>190</v>
      </c>
      <c r="E5" s="342">
        <v>0</v>
      </c>
      <c r="F5" s="79">
        <f>+E5*D5</f>
        <v>0</v>
      </c>
    </row>
    <row r="6" spans="1:6" s="343" customFormat="1" ht="15.75">
      <c r="A6" s="340"/>
      <c r="B6" s="344"/>
      <c r="C6" s="263"/>
      <c r="D6" s="263"/>
      <c r="E6" s="342"/>
      <c r="F6" s="345"/>
    </row>
    <row r="7" spans="1:6" s="343" customFormat="1" ht="31.5">
      <c r="A7" s="340">
        <v>2</v>
      </c>
      <c r="B7" s="346" t="s">
        <v>211</v>
      </c>
      <c r="C7" s="347" t="s">
        <v>47</v>
      </c>
      <c r="D7" s="347">
        <v>1</v>
      </c>
      <c r="E7" s="348">
        <v>0</v>
      </c>
      <c r="F7" s="79">
        <f>E7*D7</f>
        <v>0</v>
      </c>
    </row>
    <row r="8" spans="1:6" s="343" customFormat="1" ht="15.75">
      <c r="A8" s="340"/>
      <c r="B8" s="346"/>
      <c r="C8" s="347"/>
      <c r="D8" s="347"/>
      <c r="E8" s="348"/>
      <c r="F8" s="349"/>
    </row>
    <row r="9" spans="1:6" s="343" customFormat="1" ht="94.5">
      <c r="A9" s="340">
        <v>3</v>
      </c>
      <c r="B9" s="350" t="s">
        <v>212</v>
      </c>
      <c r="C9" s="347" t="s">
        <v>41</v>
      </c>
      <c r="D9" s="347">
        <v>50</v>
      </c>
      <c r="E9" s="348">
        <v>0</v>
      </c>
      <c r="F9" s="79">
        <f>E9*D9</f>
        <v>0</v>
      </c>
    </row>
    <row r="10" spans="1:6" s="343" customFormat="1" ht="15" customHeight="1">
      <c r="A10" s="340"/>
      <c r="B10" s="346"/>
      <c r="C10" s="347"/>
      <c r="D10" s="347"/>
      <c r="E10" s="348"/>
      <c r="F10" s="79"/>
    </row>
    <row r="11" spans="1:6" s="343" customFormat="1" ht="173.25">
      <c r="A11" s="340">
        <v>4</v>
      </c>
      <c r="B11" s="350" t="s">
        <v>213</v>
      </c>
      <c r="C11" s="347" t="s">
        <v>41</v>
      </c>
      <c r="D11" s="347">
        <v>100</v>
      </c>
      <c r="E11" s="348">
        <v>0</v>
      </c>
      <c r="F11" s="79">
        <f>E11*D11</f>
        <v>0</v>
      </c>
    </row>
    <row r="12" spans="1:6" s="343" customFormat="1" ht="15" customHeight="1">
      <c r="A12" s="340"/>
      <c r="B12" s="346"/>
      <c r="C12" s="347"/>
      <c r="D12" s="347"/>
      <c r="E12" s="348"/>
      <c r="F12" s="79"/>
    </row>
    <row r="13" spans="1:6" s="343" customFormat="1" ht="63">
      <c r="A13" s="340">
        <v>5</v>
      </c>
      <c r="B13" s="350" t="s">
        <v>214</v>
      </c>
      <c r="C13" s="347" t="s">
        <v>42</v>
      </c>
      <c r="D13" s="347">
        <v>7</v>
      </c>
      <c r="E13" s="348">
        <v>0</v>
      </c>
      <c r="F13" s="79">
        <f>E13*D13</f>
        <v>0</v>
      </c>
    </row>
    <row r="14" spans="1:6" s="343" customFormat="1" ht="15.75">
      <c r="A14" s="340"/>
      <c r="B14" s="77"/>
      <c r="C14" s="6"/>
      <c r="D14" s="6"/>
      <c r="E14" s="351"/>
      <c r="F14" s="76"/>
    </row>
    <row r="15" spans="1:6" s="343" customFormat="1" ht="94.5">
      <c r="A15" s="340">
        <v>6</v>
      </c>
      <c r="B15" s="350" t="s">
        <v>215</v>
      </c>
      <c r="C15" s="352" t="s">
        <v>216</v>
      </c>
      <c r="D15" s="352">
        <v>1</v>
      </c>
      <c r="E15" s="353"/>
      <c r="F15" s="79">
        <f>E15*D15</f>
        <v>0</v>
      </c>
    </row>
    <row r="16" spans="1:6" s="343" customFormat="1" ht="15.75">
      <c r="A16" s="340"/>
      <c r="B16" s="341"/>
      <c r="C16" s="352"/>
      <c r="D16" s="352"/>
      <c r="E16" s="353"/>
      <c r="F16" s="354"/>
    </row>
    <row r="17" spans="1:6" s="343" customFormat="1" ht="63">
      <c r="A17" s="340">
        <v>7</v>
      </c>
      <c r="B17" s="350" t="s">
        <v>217</v>
      </c>
      <c r="C17" s="347" t="s">
        <v>42</v>
      </c>
      <c r="D17" s="347">
        <v>9</v>
      </c>
      <c r="E17" s="348"/>
      <c r="F17" s="79">
        <f>E17*D17</f>
        <v>0</v>
      </c>
    </row>
    <row r="18" spans="1:6" s="343" customFormat="1" ht="15.75">
      <c r="A18" s="340"/>
      <c r="B18" s="77"/>
      <c r="C18" s="6"/>
      <c r="D18" s="6"/>
      <c r="E18" s="351"/>
      <c r="F18" s="76"/>
    </row>
    <row r="19" spans="1:6" s="343" customFormat="1" ht="94.5">
      <c r="A19" s="340">
        <v>8</v>
      </c>
      <c r="B19" s="350" t="s">
        <v>218</v>
      </c>
      <c r="C19" s="352" t="s">
        <v>216</v>
      </c>
      <c r="D19" s="352">
        <v>2</v>
      </c>
      <c r="E19" s="353">
        <v>0</v>
      </c>
      <c r="F19" s="79">
        <f>E19*D19</f>
        <v>0</v>
      </c>
    </row>
    <row r="20" spans="1:6" s="343" customFormat="1" ht="15.75">
      <c r="A20" s="340"/>
      <c r="B20" s="341"/>
      <c r="C20" s="352"/>
      <c r="D20" s="352"/>
      <c r="E20" s="353"/>
      <c r="F20" s="354"/>
    </row>
    <row r="21" spans="1:6" s="343" customFormat="1" ht="47.25">
      <c r="A21" s="340">
        <v>9</v>
      </c>
      <c r="B21" s="355" t="s">
        <v>219</v>
      </c>
      <c r="C21" s="352" t="s">
        <v>47</v>
      </c>
      <c r="D21" s="352">
        <v>1</v>
      </c>
      <c r="E21" s="356"/>
      <c r="F21" s="79">
        <f>E21*D21</f>
        <v>0</v>
      </c>
    </row>
    <row r="22" spans="1:6" s="343" customFormat="1" ht="15.75">
      <c r="A22" s="340"/>
      <c r="B22" s="77"/>
      <c r="C22" s="6"/>
      <c r="D22" s="6"/>
      <c r="E22" s="356"/>
      <c r="F22" s="345"/>
    </row>
    <row r="23" spans="1:6" s="343" customFormat="1" ht="31.5">
      <c r="A23" s="340">
        <v>10</v>
      </c>
      <c r="B23" s="77" t="s">
        <v>220</v>
      </c>
      <c r="C23" s="352" t="s">
        <v>47</v>
      </c>
      <c r="D23" s="352">
        <v>1</v>
      </c>
      <c r="E23" s="356"/>
      <c r="F23" s="79">
        <f>E23*D23</f>
        <v>0</v>
      </c>
    </row>
    <row r="25" spans="1:6" s="42" customFormat="1" ht="15.75" customHeight="1">
      <c r="A25" s="44"/>
      <c r="B25" s="45"/>
      <c r="C25" s="40"/>
      <c r="D25" s="41"/>
      <c r="E25" s="170"/>
      <c r="F25" s="59"/>
    </row>
    <row r="26" spans="1:6" s="42" customFormat="1" ht="15.75" customHeight="1">
      <c r="A26" s="44"/>
      <c r="B26" s="45"/>
      <c r="C26" s="40"/>
      <c r="D26" s="41"/>
      <c r="E26" s="170"/>
      <c r="F26" s="59"/>
    </row>
    <row r="27" spans="1:6" s="42" customFormat="1" ht="15.75" customHeight="1">
      <c r="A27" s="52"/>
      <c r="B27" s="53"/>
      <c r="C27" s="70"/>
      <c r="D27" s="71"/>
      <c r="E27" s="171"/>
      <c r="F27" s="59"/>
    </row>
    <row r="28" spans="1:6" s="42" customFormat="1" ht="15.75" customHeight="1" thickBot="1">
      <c r="A28" s="52"/>
      <c r="B28" s="368" t="s">
        <v>56</v>
      </c>
      <c r="C28" s="369" t="s">
        <v>54</v>
      </c>
      <c r="D28" s="370"/>
      <c r="E28" s="377">
        <f>SUM(F5:F26)</f>
        <v>0</v>
      </c>
      <c r="F28" s="378"/>
    </row>
    <row r="29" spans="1:6" s="42" customFormat="1" ht="15.75" customHeight="1" thickTop="1">
      <c r="A29" s="52"/>
      <c r="B29" s="54"/>
      <c r="C29" s="58"/>
      <c r="D29" s="73"/>
      <c r="E29" s="172"/>
      <c r="F29" s="55"/>
    </row>
    <row r="37" ht="18.75" customHeight="1"/>
    <row r="39" ht="18.75" customHeight="1"/>
    <row r="40" ht="18.75" customHeight="1"/>
    <row r="51" ht="15.75">
      <c r="F51" s="9"/>
    </row>
    <row r="53" spans="3:7" ht="15.75">
      <c r="C53" s="74"/>
      <c r="D53" s="35"/>
      <c r="E53" s="174"/>
      <c r="F53" s="10"/>
      <c r="G53" s="10"/>
    </row>
  </sheetData>
  <sheetProtection password="CC5F" sheet="1"/>
  <protectedRanges>
    <protectedRange sqref="E5:E27" name="Obseg1"/>
  </protectedRanges>
  <mergeCells count="1">
    <mergeCell ref="E28:F28"/>
  </mergeCells>
  <printOptions/>
  <pageMargins left="0.984251968503937" right="0.5905511811023622" top="0.7874015748031497" bottom="0.5905511811023622" header="0" footer="0"/>
  <pageSetup horizontalDpi="300" verticalDpi="300" orientation="portrait" paperSize="9" r:id="rId1"/>
  <headerFooter alignWithMargins="0">
    <oddHeader>&amp;C&amp;F</oddHeader>
    <oddFooter>&amp;C&amp;A&amp;Rstran:&amp;P</oddFooter>
  </headerFooter>
</worksheet>
</file>

<file path=xl/worksheets/sheet4.xml><?xml version="1.0" encoding="utf-8"?>
<worksheet xmlns="http://schemas.openxmlformats.org/spreadsheetml/2006/main" xmlns:r="http://schemas.openxmlformats.org/officeDocument/2006/relationships">
  <dimension ref="A3:G63"/>
  <sheetViews>
    <sheetView zoomScaleSheetLayoutView="75" workbookViewId="0" topLeftCell="A19">
      <selection activeCell="E34" sqref="E34"/>
    </sheetView>
  </sheetViews>
  <sheetFormatPr defaultColWidth="9.00390625" defaultRowHeight="12.75"/>
  <cols>
    <col min="1" max="1" width="3.125" style="31" customWidth="1"/>
    <col min="2" max="2" width="54.75390625" style="2" customWidth="1"/>
    <col min="3" max="3" width="6.375" style="68" bestFit="1" customWidth="1"/>
    <col min="4" max="4" width="4.375" style="5" customWidth="1"/>
    <col min="5" max="5" width="11.00390625" style="173" customWidth="1"/>
    <col min="6" max="6" width="12.75390625" style="3" customWidth="1"/>
    <col min="7" max="7" width="16.75390625" style="3" customWidth="1"/>
    <col min="8" max="16384" width="9.125" style="31" customWidth="1"/>
  </cols>
  <sheetData>
    <row r="3" spans="1:7" ht="19.5">
      <c r="A3" s="241" t="s">
        <v>49</v>
      </c>
      <c r="B3" s="33" t="s">
        <v>45</v>
      </c>
      <c r="C3" s="69"/>
      <c r="D3" s="69"/>
      <c r="E3" s="175"/>
      <c r="F3" s="13"/>
      <c r="G3" s="31"/>
    </row>
    <row r="4" spans="1:6" ht="15.75">
      <c r="A4" s="65"/>
      <c r="E4" s="173" t="s">
        <v>256</v>
      </c>
      <c r="F4" s="3" t="s">
        <v>238</v>
      </c>
    </row>
    <row r="5" spans="1:6" s="38" customFormat="1" ht="15.75">
      <c r="A5" s="66"/>
      <c r="B5" s="36"/>
      <c r="C5" s="50"/>
      <c r="D5" s="37"/>
      <c r="E5" s="176"/>
      <c r="F5" s="37"/>
    </row>
    <row r="6" spans="1:6" s="357" customFormat="1" ht="31.5">
      <c r="A6" s="361">
        <v>1</v>
      </c>
      <c r="B6" s="357" t="s">
        <v>221</v>
      </c>
      <c r="C6" s="358" t="s">
        <v>41</v>
      </c>
      <c r="D6" s="358">
        <v>110</v>
      </c>
      <c r="E6" s="362">
        <v>0</v>
      </c>
      <c r="F6" s="204">
        <f>E6*D6</f>
        <v>0</v>
      </c>
    </row>
    <row r="7" spans="1:6" s="357" customFormat="1" ht="15.75">
      <c r="A7" s="361"/>
      <c r="C7" s="358"/>
      <c r="D7" s="358"/>
      <c r="E7" s="362"/>
      <c r="F7" s="363"/>
    </row>
    <row r="8" spans="1:6" s="125" customFormat="1" ht="15.75">
      <c r="A8" s="364">
        <v>2</v>
      </c>
      <c r="B8" s="357" t="s">
        <v>222</v>
      </c>
      <c r="C8" s="358" t="s">
        <v>41</v>
      </c>
      <c r="D8" s="358">
        <v>110</v>
      </c>
      <c r="E8" s="362">
        <v>0</v>
      </c>
      <c r="F8" s="204">
        <f>E8*D8</f>
        <v>0</v>
      </c>
    </row>
    <row r="9" spans="1:6" s="125" customFormat="1" ht="15.75">
      <c r="A9" s="364"/>
      <c r="B9" s="357"/>
      <c r="C9" s="358"/>
      <c r="D9" s="358"/>
      <c r="E9" s="362"/>
      <c r="F9" s="204"/>
    </row>
    <row r="10" spans="1:6" s="56" customFormat="1" ht="47.25">
      <c r="A10" s="245">
        <v>3</v>
      </c>
      <c r="B10" s="359" t="s">
        <v>243</v>
      </c>
      <c r="C10" s="101" t="s">
        <v>41</v>
      </c>
      <c r="D10" s="101">
        <v>100</v>
      </c>
      <c r="E10" s="365">
        <v>0</v>
      </c>
      <c r="F10" s="197">
        <f>E10*D10</f>
        <v>0</v>
      </c>
    </row>
    <row r="11" spans="1:6" s="56" customFormat="1" ht="15.75">
      <c r="A11" s="245"/>
      <c r="B11" s="118"/>
      <c r="C11" s="101"/>
      <c r="D11" s="101"/>
      <c r="E11" s="365"/>
      <c r="F11" s="200"/>
    </row>
    <row r="12" spans="1:6" s="56" customFormat="1" ht="63">
      <c r="A12" s="245">
        <v>4</v>
      </c>
      <c r="B12" s="56" t="s">
        <v>223</v>
      </c>
      <c r="E12" s="360"/>
      <c r="F12" s="206"/>
    </row>
    <row r="13" spans="1:6" s="56" customFormat="1" ht="31.5">
      <c r="A13" s="245"/>
      <c r="B13" s="359" t="s">
        <v>224</v>
      </c>
      <c r="C13" s="101" t="s">
        <v>48</v>
      </c>
      <c r="D13" s="101">
        <v>1</v>
      </c>
      <c r="E13" s="365"/>
      <c r="F13" s="200"/>
    </row>
    <row r="14" spans="1:6" s="128" customFormat="1" ht="15" customHeight="1">
      <c r="A14" s="366"/>
      <c r="B14" s="359" t="s">
        <v>225</v>
      </c>
      <c r="C14" s="101" t="s">
        <v>48</v>
      </c>
      <c r="D14" s="101">
        <v>1</v>
      </c>
      <c r="E14" s="367"/>
      <c r="F14" s="197"/>
    </row>
    <row r="15" spans="1:6" s="128" customFormat="1" ht="15.75">
      <c r="A15" s="366"/>
      <c r="B15" s="359" t="s">
        <v>226</v>
      </c>
      <c r="C15" s="101" t="s">
        <v>48</v>
      </c>
      <c r="D15" s="101">
        <v>1</v>
      </c>
      <c r="E15" s="367"/>
      <c r="F15" s="197"/>
    </row>
    <row r="16" spans="1:6" s="128" customFormat="1" ht="15.75">
      <c r="A16" s="366"/>
      <c r="B16" s="359" t="s">
        <v>227</v>
      </c>
      <c r="C16" s="101" t="s">
        <v>48</v>
      </c>
      <c r="D16" s="101">
        <v>3</v>
      </c>
      <c r="E16" s="367"/>
      <c r="F16" s="197"/>
    </row>
    <row r="17" spans="1:6" s="128" customFormat="1" ht="15.75">
      <c r="A17" s="366"/>
      <c r="B17" s="118" t="s">
        <v>228</v>
      </c>
      <c r="C17" s="101" t="s">
        <v>48</v>
      </c>
      <c r="D17" s="101">
        <v>1</v>
      </c>
      <c r="E17" s="367"/>
      <c r="F17" s="197"/>
    </row>
    <row r="18" spans="1:6" s="128" customFormat="1" ht="15.75">
      <c r="A18" s="366"/>
      <c r="B18" s="118" t="s">
        <v>229</v>
      </c>
      <c r="C18" s="101" t="s">
        <v>48</v>
      </c>
      <c r="D18" s="101">
        <v>1</v>
      </c>
      <c r="E18" s="367"/>
      <c r="F18" s="197"/>
    </row>
    <row r="19" spans="1:6" s="128" customFormat="1" ht="31.5">
      <c r="A19" s="366"/>
      <c r="B19" s="118" t="s">
        <v>230</v>
      </c>
      <c r="C19" s="101" t="s">
        <v>48</v>
      </c>
      <c r="D19" s="101">
        <v>1</v>
      </c>
      <c r="E19" s="367"/>
      <c r="F19" s="197"/>
    </row>
    <row r="20" spans="1:6" s="128" customFormat="1" ht="15.75">
      <c r="A20" s="366"/>
      <c r="B20" s="118" t="s">
        <v>231</v>
      </c>
      <c r="C20" s="101" t="s">
        <v>48</v>
      </c>
      <c r="D20" s="101">
        <v>3</v>
      </c>
      <c r="E20" s="367"/>
      <c r="F20" s="197"/>
    </row>
    <row r="21" spans="1:6" s="128" customFormat="1" ht="15.75">
      <c r="A21" s="366"/>
      <c r="B21" s="118" t="s">
        <v>232</v>
      </c>
      <c r="C21" s="101" t="s">
        <v>48</v>
      </c>
      <c r="D21" s="101">
        <v>1</v>
      </c>
      <c r="E21" s="367"/>
      <c r="F21" s="197"/>
    </row>
    <row r="22" spans="1:6" s="128" customFormat="1" ht="15.75">
      <c r="A22" s="366"/>
      <c r="B22" s="118" t="s">
        <v>233</v>
      </c>
      <c r="C22" s="101" t="s">
        <v>47</v>
      </c>
      <c r="D22" s="101">
        <v>1</v>
      </c>
      <c r="E22" s="367"/>
      <c r="F22" s="197"/>
    </row>
    <row r="23" spans="1:6" s="128" customFormat="1" ht="15.75">
      <c r="A23" s="366"/>
      <c r="B23" s="118" t="s">
        <v>234</v>
      </c>
      <c r="C23" s="101" t="s">
        <v>47</v>
      </c>
      <c r="D23" s="101">
        <v>1</v>
      </c>
      <c r="E23" s="367"/>
      <c r="F23" s="197"/>
    </row>
    <row r="24" spans="1:6" s="128" customFormat="1" ht="15.75">
      <c r="A24" s="366"/>
      <c r="B24" s="118" t="s">
        <v>235</v>
      </c>
      <c r="C24" s="101" t="s">
        <v>48</v>
      </c>
      <c r="D24" s="101">
        <v>1</v>
      </c>
      <c r="E24" s="367"/>
      <c r="F24" s="197"/>
    </row>
    <row r="25" spans="1:6" s="128" customFormat="1" ht="15.75">
      <c r="A25" s="366"/>
      <c r="B25" s="118" t="s">
        <v>236</v>
      </c>
      <c r="C25" s="101" t="s">
        <v>48</v>
      </c>
      <c r="D25" s="101">
        <v>1</v>
      </c>
      <c r="E25" s="367"/>
      <c r="F25" s="197"/>
    </row>
    <row r="26" spans="1:6" s="128" customFormat="1" ht="31.5">
      <c r="A26" s="366"/>
      <c r="B26" s="118" t="s">
        <v>237</v>
      </c>
      <c r="C26" s="101"/>
      <c r="D26" s="101"/>
      <c r="E26" s="367"/>
      <c r="F26" s="197"/>
    </row>
    <row r="27" spans="1:6" s="128" customFormat="1" ht="15.75">
      <c r="A27" s="366"/>
      <c r="B27" s="128" t="s">
        <v>238</v>
      </c>
      <c r="C27" s="101" t="s">
        <v>47</v>
      </c>
      <c r="D27" s="101">
        <v>1</v>
      </c>
      <c r="E27" s="296">
        <v>0</v>
      </c>
      <c r="F27" s="197">
        <f>E27*D27</f>
        <v>0</v>
      </c>
    </row>
    <row r="28" spans="1:6" s="128" customFormat="1" ht="15.75">
      <c r="A28" s="366"/>
      <c r="C28" s="101"/>
      <c r="D28" s="101"/>
      <c r="E28" s="296"/>
      <c r="F28" s="197"/>
    </row>
    <row r="29" spans="1:6" s="128" customFormat="1" ht="47.25">
      <c r="A29" s="245">
        <v>5</v>
      </c>
      <c r="B29" s="359" t="s">
        <v>239</v>
      </c>
      <c r="C29" s="101" t="s">
        <v>47</v>
      </c>
      <c r="D29" s="101">
        <v>1</v>
      </c>
      <c r="E29" s="367">
        <v>0</v>
      </c>
      <c r="F29" s="197">
        <f>E29*D29</f>
        <v>0</v>
      </c>
    </row>
    <row r="30" spans="1:6" s="128" customFormat="1" ht="15.75">
      <c r="A30" s="366"/>
      <c r="B30" s="118"/>
      <c r="C30" s="101"/>
      <c r="D30" s="101"/>
      <c r="E30" s="367"/>
      <c r="F30" s="197"/>
    </row>
    <row r="31" spans="1:6" s="128" customFormat="1" ht="31.5">
      <c r="A31" s="366">
        <v>6</v>
      </c>
      <c r="B31" s="130" t="s">
        <v>240</v>
      </c>
      <c r="C31" s="101" t="s">
        <v>47</v>
      </c>
      <c r="D31" s="101">
        <v>1</v>
      </c>
      <c r="E31" s="367">
        <v>0</v>
      </c>
      <c r="F31" s="197">
        <f>E31*D31</f>
        <v>0</v>
      </c>
    </row>
    <row r="32" spans="1:6" s="128" customFormat="1" ht="15.75">
      <c r="A32" s="366"/>
      <c r="B32" s="118"/>
      <c r="C32" s="101"/>
      <c r="D32" s="101"/>
      <c r="E32" s="367"/>
      <c r="F32" s="197"/>
    </row>
    <row r="33" spans="1:6" s="128" customFormat="1" ht="31.5">
      <c r="A33" s="366">
        <v>7</v>
      </c>
      <c r="B33" s="118" t="s">
        <v>241</v>
      </c>
      <c r="C33" s="101"/>
      <c r="D33" s="101"/>
      <c r="E33" s="367"/>
      <c r="F33" s="197"/>
    </row>
    <row r="34" spans="1:6" s="128" customFormat="1" ht="15.75">
      <c r="A34" s="366"/>
      <c r="B34" s="118" t="s">
        <v>242</v>
      </c>
      <c r="C34" s="101" t="s">
        <v>48</v>
      </c>
      <c r="D34" s="101">
        <v>3</v>
      </c>
      <c r="E34" s="367"/>
      <c r="F34" s="197">
        <f>E34*D34</f>
        <v>0</v>
      </c>
    </row>
    <row r="35" spans="1:6" s="128" customFormat="1" ht="15.75">
      <c r="A35" s="366"/>
      <c r="B35" s="118"/>
      <c r="C35" s="101"/>
      <c r="D35" s="101"/>
      <c r="E35" s="367"/>
      <c r="F35" s="197"/>
    </row>
    <row r="36" spans="1:6" s="128" customFormat="1" ht="31.5">
      <c r="A36" s="366">
        <v>8</v>
      </c>
      <c r="B36" s="118" t="s">
        <v>244</v>
      </c>
      <c r="C36" s="101" t="s">
        <v>47</v>
      </c>
      <c r="D36" s="101">
        <v>1</v>
      </c>
      <c r="E36" s="312">
        <f>SUM(F6:F35)*5%</f>
        <v>0</v>
      </c>
      <c r="F36" s="197">
        <f>E36*D36</f>
        <v>0</v>
      </c>
    </row>
    <row r="37" spans="1:5" s="42" customFormat="1" ht="15.75">
      <c r="A37" s="43"/>
      <c r="B37" s="45"/>
      <c r="C37" s="48"/>
      <c r="D37" s="170"/>
      <c r="E37" s="47"/>
    </row>
    <row r="38" spans="1:6" s="42" customFormat="1" ht="15.75" customHeight="1" thickBot="1">
      <c r="A38" s="58"/>
      <c r="B38" s="368" t="s">
        <v>57</v>
      </c>
      <c r="C38" s="369" t="s">
        <v>54</v>
      </c>
      <c r="D38" s="370"/>
      <c r="E38" s="379">
        <f>SUM(F5:F37)</f>
        <v>0</v>
      </c>
      <c r="F38" s="380"/>
    </row>
    <row r="39" spans="1:6" s="42" customFormat="1" ht="15.75" customHeight="1" thickTop="1">
      <c r="A39" s="58"/>
      <c r="B39" s="54"/>
      <c r="C39" s="58"/>
      <c r="D39" s="73"/>
      <c r="E39" s="177"/>
      <c r="F39" s="73"/>
    </row>
    <row r="47" ht="18.75" customHeight="1"/>
    <row r="49" ht="18.75" customHeight="1"/>
    <row r="50" ht="18.75" customHeight="1"/>
    <row r="61" ht="15.75">
      <c r="F61" s="9"/>
    </row>
    <row r="63" spans="3:7" ht="15.75">
      <c r="C63" s="74"/>
      <c r="D63" s="35"/>
      <c r="E63" s="174"/>
      <c r="F63" s="10"/>
      <c r="G63" s="10"/>
    </row>
  </sheetData>
  <sheetProtection password="CC5F" sheet="1"/>
  <protectedRanges>
    <protectedRange sqref="E5:E35" name="Obseg1"/>
  </protectedRanges>
  <mergeCells count="1">
    <mergeCell ref="E38:F38"/>
  </mergeCells>
  <printOptions/>
  <pageMargins left="0.984251968503937" right="0.5905511811023622" top="0.7874015748031497" bottom="0.5905511811023622" header="0" footer="0"/>
  <pageSetup horizontalDpi="300" verticalDpi="300" orientation="portrait" paperSize="9" r:id="rId1"/>
  <headerFooter>
    <oddHeader>&amp;C&amp;F</oddHeader>
    <oddFooter>&amp;C&amp;A&amp;RStran &amp;P</oddFooter>
  </headerFooter>
</worksheet>
</file>

<file path=xl/worksheets/sheet5.xml><?xml version="1.0" encoding="utf-8"?>
<worksheet xmlns="http://schemas.openxmlformats.org/spreadsheetml/2006/main" xmlns:r="http://schemas.openxmlformats.org/officeDocument/2006/relationships">
  <dimension ref="A1:G43"/>
  <sheetViews>
    <sheetView workbookViewId="0" topLeftCell="A1">
      <selection activeCell="B28" sqref="B28"/>
    </sheetView>
  </sheetViews>
  <sheetFormatPr defaultColWidth="9.00390625" defaultRowHeight="12.75"/>
  <cols>
    <col min="1" max="1" width="3.125" style="65" customWidth="1"/>
    <col min="2" max="2" width="51.125" style="2" customWidth="1"/>
    <col min="3" max="3" width="6.375" style="32" customWidth="1"/>
    <col min="4" max="4" width="5.00390625" style="5" customWidth="1"/>
    <col min="5" max="5" width="12.125" style="173" customWidth="1"/>
    <col min="6" max="6" width="13.75390625" style="3" customWidth="1"/>
    <col min="7" max="7" width="16.75390625" style="3" customWidth="1"/>
    <col min="8" max="16384" width="9.125" style="31" customWidth="1"/>
  </cols>
  <sheetData>
    <row r="1" spans="3:5" ht="15.75">
      <c r="C1" s="30"/>
      <c r="D1" s="6"/>
      <c r="E1" s="168"/>
    </row>
    <row r="2" ht="15.75">
      <c r="B2" s="4"/>
    </row>
    <row r="3" spans="1:7" ht="19.5">
      <c r="A3" s="12" t="s">
        <v>50</v>
      </c>
      <c r="B3" s="33" t="s">
        <v>51</v>
      </c>
      <c r="C3" s="33"/>
      <c r="D3" s="33"/>
      <c r="E3" s="169"/>
      <c r="F3" s="13"/>
      <c r="G3" s="31"/>
    </row>
    <row r="4" spans="5:6" ht="15.75">
      <c r="E4" s="173" t="s">
        <v>256</v>
      </c>
      <c r="F4" s="3" t="s">
        <v>238</v>
      </c>
    </row>
    <row r="5" spans="1:6" s="343" customFormat="1" ht="15.75">
      <c r="A5" s="340">
        <v>1</v>
      </c>
      <c r="B5" s="344" t="s">
        <v>52</v>
      </c>
      <c r="C5" s="81" t="s">
        <v>47</v>
      </c>
      <c r="D5" s="81">
        <v>1</v>
      </c>
      <c r="E5" s="356">
        <v>0</v>
      </c>
      <c r="F5" s="374">
        <f aca="true" t="shared" si="0" ref="F5:F11">E5*D5</f>
        <v>0</v>
      </c>
    </row>
    <row r="6" spans="1:6" s="343" customFormat="1" ht="15.75">
      <c r="A6" s="340"/>
      <c r="B6" s="344"/>
      <c r="C6" s="6"/>
      <c r="D6" s="6"/>
      <c r="E6" s="356"/>
      <c r="F6" s="374"/>
    </row>
    <row r="7" spans="1:6" s="343" customFormat="1" ht="31.5">
      <c r="A7" s="340">
        <v>2</v>
      </c>
      <c r="B7" s="344" t="s">
        <v>245</v>
      </c>
      <c r="C7" s="81" t="s">
        <v>47</v>
      </c>
      <c r="D7" s="81">
        <v>1</v>
      </c>
      <c r="E7" s="356">
        <v>0</v>
      </c>
      <c r="F7" s="374">
        <f t="shared" si="0"/>
        <v>0</v>
      </c>
    </row>
    <row r="8" spans="1:6" s="343" customFormat="1" ht="15.75">
      <c r="A8" s="340"/>
      <c r="B8" s="341"/>
      <c r="C8" s="81"/>
      <c r="D8" s="81"/>
      <c r="E8" s="373"/>
      <c r="F8" s="374"/>
    </row>
    <row r="9" spans="1:6" s="343" customFormat="1" ht="15.75">
      <c r="A9" s="340">
        <v>3</v>
      </c>
      <c r="B9" s="341" t="s">
        <v>53</v>
      </c>
      <c r="C9" s="81" t="s">
        <v>47</v>
      </c>
      <c r="D9" s="81">
        <v>1</v>
      </c>
      <c r="E9" s="373">
        <v>0</v>
      </c>
      <c r="F9" s="374">
        <f t="shared" si="0"/>
        <v>0</v>
      </c>
    </row>
    <row r="10" spans="1:6" s="376" customFormat="1" ht="15.75" customHeight="1">
      <c r="A10" s="57"/>
      <c r="B10" s="375"/>
      <c r="C10" s="81"/>
      <c r="D10" s="81"/>
      <c r="E10" s="276"/>
      <c r="F10" s="374"/>
    </row>
    <row r="11" spans="1:6" s="56" customFormat="1" ht="15.75" customHeight="1">
      <c r="A11" s="44">
        <v>4</v>
      </c>
      <c r="B11" s="39" t="s">
        <v>246</v>
      </c>
      <c r="C11" s="81" t="s">
        <v>47</v>
      </c>
      <c r="D11" s="81">
        <v>1</v>
      </c>
      <c r="E11" s="276"/>
      <c r="F11" s="374">
        <f t="shared" si="0"/>
        <v>0</v>
      </c>
    </row>
    <row r="12" spans="1:6" s="56" customFormat="1" ht="15.75" customHeight="1">
      <c r="A12" s="44"/>
      <c r="B12" s="39"/>
      <c r="C12" s="46"/>
      <c r="D12" s="43"/>
      <c r="E12" s="276"/>
      <c r="F12" s="374"/>
    </row>
    <row r="13" spans="1:6" s="56" customFormat="1" ht="15.75" customHeight="1">
      <c r="A13" s="44">
        <v>5</v>
      </c>
      <c r="B13" s="39" t="s">
        <v>247</v>
      </c>
      <c r="C13" s="43"/>
      <c r="D13" s="43"/>
      <c r="E13" s="276"/>
      <c r="F13" s="374"/>
    </row>
    <row r="14" spans="1:6" s="343" customFormat="1" ht="15.75">
      <c r="A14" s="340"/>
      <c r="B14" s="341" t="s">
        <v>248</v>
      </c>
      <c r="C14" s="81" t="s">
        <v>47</v>
      </c>
      <c r="D14" s="81">
        <v>1</v>
      </c>
      <c r="E14" s="373">
        <f>SUM(F5:F12)*1%</f>
        <v>0</v>
      </c>
      <c r="F14" s="374">
        <f>E14*D14</f>
        <v>0</v>
      </c>
    </row>
    <row r="15" spans="1:6" s="38" customFormat="1" ht="15.75">
      <c r="A15" s="66"/>
      <c r="B15" s="36"/>
      <c r="C15" s="50"/>
      <c r="D15" s="37"/>
      <c r="E15" s="176"/>
      <c r="F15" s="37"/>
    </row>
    <row r="16" spans="1:5" s="38" customFormat="1" ht="15.75" customHeight="1">
      <c r="A16" s="67"/>
      <c r="B16" s="39"/>
      <c r="C16" s="49"/>
      <c r="D16" s="51"/>
      <c r="E16" s="170"/>
    </row>
    <row r="17" spans="1:5" s="42" customFormat="1" ht="15.75" customHeight="1">
      <c r="A17" s="44"/>
      <c r="B17" s="39"/>
      <c r="C17" s="43"/>
      <c r="D17" s="41"/>
      <c r="E17" s="170"/>
    </row>
    <row r="18" spans="1:6" s="42" customFormat="1" ht="16.5" thickBot="1">
      <c r="A18" s="52"/>
      <c r="B18" s="368" t="s">
        <v>58</v>
      </c>
      <c r="C18" s="372" t="s">
        <v>54</v>
      </c>
      <c r="D18" s="371"/>
      <c r="E18" s="377">
        <f>SUM(F5:F14)</f>
        <v>0</v>
      </c>
      <c r="F18" s="377"/>
    </row>
    <row r="19" spans="1:6" s="42" customFormat="1" ht="15.75" customHeight="1" thickTop="1">
      <c r="A19" s="52"/>
      <c r="B19" s="54"/>
      <c r="C19" s="52"/>
      <c r="D19" s="55"/>
      <c r="E19" s="172"/>
      <c r="F19" s="55"/>
    </row>
    <row r="27" ht="18.75" customHeight="1"/>
    <row r="29" ht="18.75" customHeight="1"/>
    <row r="30" ht="18.75" customHeight="1"/>
    <row r="41" ht="15.75">
      <c r="F41" s="9"/>
    </row>
    <row r="43" spans="3:7" ht="15.75">
      <c r="C43" s="34"/>
      <c r="D43" s="35"/>
      <c r="E43" s="174"/>
      <c r="F43" s="10"/>
      <c r="G43" s="10"/>
    </row>
  </sheetData>
  <sheetProtection password="CC5F" sheet="1"/>
  <protectedRanges>
    <protectedRange sqref="E5:E12" name="Obseg1"/>
  </protectedRanges>
  <mergeCells count="1">
    <mergeCell ref="E18:F18"/>
  </mergeCells>
  <printOptions/>
  <pageMargins left="0.984251968503937" right="0.5905511811023622" top="0.7874015748031497" bottom="0.5905511811023622" header="0" footer="0"/>
  <pageSetup horizontalDpi="300" verticalDpi="300" orientation="portrait" paperSize="9" r:id="rId1"/>
  <headerFooter>
    <oddHeader>&amp;C&amp;F</oddHeader>
    <oddFooter>&amp;C&amp;A&amp;RStran &amp;P</oddFooter>
  </headerFooter>
</worksheet>
</file>

<file path=xl/worksheets/sheet6.xml><?xml version="1.0" encoding="utf-8"?>
<worksheet xmlns="http://schemas.openxmlformats.org/spreadsheetml/2006/main" xmlns:r="http://schemas.openxmlformats.org/officeDocument/2006/relationships">
  <sheetPr>
    <tabColor indexed="42"/>
  </sheetPr>
  <dimension ref="A1:J27"/>
  <sheetViews>
    <sheetView zoomScalePageLayoutView="0" workbookViewId="0" topLeftCell="A1">
      <selection activeCell="I23" sqref="I23"/>
    </sheetView>
  </sheetViews>
  <sheetFormatPr defaultColWidth="9.00390625" defaultRowHeight="12.75"/>
  <cols>
    <col min="1" max="1" width="6.125" style="252" customWidth="1"/>
    <col min="2" max="2" width="9.625" style="7" customWidth="1"/>
    <col min="4" max="4" width="2.25390625" style="0" customWidth="1"/>
    <col min="6" max="6" width="0.12890625" style="0" customWidth="1"/>
    <col min="7" max="7" width="4.375" style="0" customWidth="1"/>
    <col min="8" max="8" width="16.625" style="0" customWidth="1"/>
    <col min="9" max="9" width="28.00390625" style="0" customWidth="1"/>
  </cols>
  <sheetData>
    <row r="1" spans="1:10" ht="18.75">
      <c r="A1" s="247"/>
      <c r="B1" s="15"/>
      <c r="C1" s="16"/>
      <c r="D1" s="16"/>
      <c r="E1" s="16"/>
      <c r="F1" s="16"/>
      <c r="G1" s="16"/>
      <c r="H1" s="16"/>
      <c r="I1" s="16"/>
      <c r="J1" s="16"/>
    </row>
    <row r="2" spans="1:10" ht="18.75">
      <c r="A2" s="247"/>
      <c r="B2" s="15"/>
      <c r="C2" s="16"/>
      <c r="D2" s="16"/>
      <c r="E2" s="16"/>
      <c r="F2" s="16"/>
      <c r="G2" s="16"/>
      <c r="H2" s="16"/>
      <c r="I2" s="16"/>
      <c r="J2" s="16"/>
    </row>
    <row r="3" spans="1:10" ht="18.75">
      <c r="A3" s="247"/>
      <c r="B3" s="15"/>
      <c r="C3" s="16"/>
      <c r="D3" s="16"/>
      <c r="E3" s="16"/>
      <c r="F3" s="16"/>
      <c r="G3" s="16"/>
      <c r="H3" s="16"/>
      <c r="I3" s="16"/>
      <c r="J3" s="16"/>
    </row>
    <row r="4" spans="1:10" ht="18.75">
      <c r="A4" s="247"/>
      <c r="B4" s="15"/>
      <c r="C4" s="16"/>
      <c r="D4" s="16"/>
      <c r="E4" s="16"/>
      <c r="F4" s="16"/>
      <c r="G4" s="16"/>
      <c r="H4" s="16"/>
      <c r="I4" s="16"/>
      <c r="J4" s="16"/>
    </row>
    <row r="5" spans="1:10" ht="20.25">
      <c r="A5" s="247"/>
      <c r="B5" s="19" t="s">
        <v>40</v>
      </c>
      <c r="C5" s="142" t="s">
        <v>33</v>
      </c>
      <c r="D5" s="143"/>
      <c r="E5" s="143"/>
      <c r="F5" s="143"/>
      <c r="G5" s="143"/>
      <c r="H5" s="143"/>
      <c r="I5" s="143"/>
      <c r="J5" s="16"/>
    </row>
    <row r="6" spans="1:10" ht="18.75">
      <c r="A6" s="247"/>
      <c r="B6" s="15"/>
      <c r="C6" s="16"/>
      <c r="D6" s="16"/>
      <c r="E6" s="16"/>
      <c r="F6" s="16"/>
      <c r="G6" s="16"/>
      <c r="H6" s="16"/>
      <c r="I6" s="16"/>
      <c r="J6" s="16"/>
    </row>
    <row r="7" spans="1:10" ht="18.75">
      <c r="A7" s="247"/>
      <c r="B7" s="15"/>
      <c r="C7" s="16"/>
      <c r="D7" s="16"/>
      <c r="E7" s="16"/>
      <c r="F7" s="16"/>
      <c r="G7" s="16"/>
      <c r="H7" s="16"/>
      <c r="I7" s="16"/>
      <c r="J7" s="16"/>
    </row>
    <row r="8" spans="1:10" ht="18.75">
      <c r="A8" s="247"/>
      <c r="B8" s="15"/>
      <c r="C8" s="16"/>
      <c r="D8" s="16"/>
      <c r="E8" s="16"/>
      <c r="F8" s="16"/>
      <c r="G8" s="16"/>
      <c r="H8" s="16"/>
      <c r="I8" s="16"/>
      <c r="J8" s="16"/>
    </row>
    <row r="9" spans="1:10" ht="19.5">
      <c r="A9" s="248"/>
      <c r="B9" s="144"/>
      <c r="C9" s="145"/>
      <c r="D9" s="145"/>
      <c r="E9" s="145"/>
      <c r="F9" s="145"/>
      <c r="G9" s="145"/>
      <c r="H9" s="145"/>
      <c r="I9" s="145"/>
      <c r="J9" s="16"/>
    </row>
    <row r="10" spans="1:10" ht="19.5">
      <c r="A10" s="249" t="str">
        <f>+'vod.mater. in oprema'!A3</f>
        <v>A</v>
      </c>
      <c r="B10" s="253" t="str">
        <f>+'vod.mater. in oprema'!B3</f>
        <v>VODOVNI MATERIAL IN OPREMA</v>
      </c>
      <c r="C10" s="254"/>
      <c r="D10" s="255"/>
      <c r="E10" s="255"/>
      <c r="F10" s="255"/>
      <c r="G10" s="255"/>
      <c r="H10" s="255"/>
      <c r="I10" s="146">
        <f>+'vod.mater. in oprema'!F50</f>
        <v>0</v>
      </c>
      <c r="J10" s="24"/>
    </row>
    <row r="11" spans="1:10" ht="19.5">
      <c r="A11" s="249" t="str">
        <f>+svetilke!A3</f>
        <v>B</v>
      </c>
      <c r="B11" s="253" t="str">
        <f>+svetilke!B3</f>
        <v>SVETILKE</v>
      </c>
      <c r="C11" s="254"/>
      <c r="D11" s="255"/>
      <c r="E11" s="255"/>
      <c r="F11" s="255"/>
      <c r="G11" s="255"/>
      <c r="H11" s="255"/>
      <c r="I11" s="146">
        <f>+svetilke!F35</f>
        <v>0</v>
      </c>
      <c r="J11" s="24"/>
    </row>
    <row r="12" spans="1:10" ht="19.5">
      <c r="A12" s="249" t="str">
        <f>+stikala!A3</f>
        <v>C</v>
      </c>
      <c r="B12" s="253" t="str">
        <f>+stikala!B3</f>
        <v>STIKALA</v>
      </c>
      <c r="C12" s="254"/>
      <c r="D12" s="255"/>
      <c r="E12" s="255"/>
      <c r="F12" s="255"/>
      <c r="G12" s="255"/>
      <c r="H12" s="255"/>
      <c r="I12" s="146">
        <f>+stikala!F16</f>
        <v>0</v>
      </c>
      <c r="J12" s="24"/>
    </row>
    <row r="13" spans="1:10" ht="19.5">
      <c r="A13" s="249" t="str">
        <f>+vtičnice!A3</f>
        <v>D</v>
      </c>
      <c r="B13" s="253" t="str">
        <f>+vtičnice!B3</f>
        <v>VTIČNICE</v>
      </c>
      <c r="C13" s="254"/>
      <c r="D13" s="255"/>
      <c r="E13" s="255"/>
      <c r="F13" s="255"/>
      <c r="G13" s="255"/>
      <c r="H13" s="255"/>
      <c r="I13" s="146">
        <f>vtičnice!E17</f>
        <v>0</v>
      </c>
      <c r="J13" s="24"/>
    </row>
    <row r="14" spans="1:10" ht="19.5">
      <c r="A14" s="249" t="str">
        <f>+razdelilniki!A3</f>
        <v>E</v>
      </c>
      <c r="B14" s="253" t="str">
        <f>+razdelilniki!B3</f>
        <v>RAZDELILNIKI</v>
      </c>
      <c r="C14" s="254"/>
      <c r="D14" s="255"/>
      <c r="E14" s="255"/>
      <c r="F14" s="255"/>
      <c r="G14" s="255"/>
      <c r="H14" s="255"/>
      <c r="I14" s="146">
        <f>razdelilniki!F42</f>
        <v>0</v>
      </c>
      <c r="J14" s="24"/>
    </row>
    <row r="15" spans="1:10" ht="19.5">
      <c r="A15" s="250" t="str">
        <f>+'strelovodna inst.'!A3</f>
        <v>F</v>
      </c>
      <c r="B15" s="256" t="str">
        <f>+'strelovodna inst.'!B3:E3</f>
        <v>STRELOVODNA ISTALACIJA</v>
      </c>
      <c r="C15" s="257"/>
      <c r="D15" s="257"/>
      <c r="E15" s="257"/>
      <c r="F15" s="257"/>
      <c r="G15" s="257"/>
      <c r="H15" s="257"/>
      <c r="I15" s="146">
        <f>'strelovodna inst.'!E26</f>
        <v>0</v>
      </c>
      <c r="J15" s="16"/>
    </row>
    <row r="16" spans="1:10" ht="19.5">
      <c r="A16" s="249" t="s">
        <v>22</v>
      </c>
      <c r="B16" s="253" t="str">
        <f>+'univer.ožičenje'!B3</f>
        <v>UNIVERZALNO OŽIČENJE</v>
      </c>
      <c r="C16" s="254"/>
      <c r="D16" s="255"/>
      <c r="E16" s="255"/>
      <c r="F16" s="255"/>
      <c r="G16" s="255"/>
      <c r="H16" s="255"/>
      <c r="I16" s="146">
        <f>+'univer.ožičenje'!E20</f>
        <v>0</v>
      </c>
      <c r="J16" s="24"/>
    </row>
    <row r="17" spans="1:10" ht="19.5">
      <c r="A17" s="249" t="str">
        <f>+'univer.ožičenje'!A3</f>
        <v>G</v>
      </c>
      <c r="B17" s="272" t="s">
        <v>75</v>
      </c>
      <c r="H17" s="255"/>
      <c r="I17" s="146">
        <f>+'antenska instalacija'!F26</f>
        <v>0</v>
      </c>
      <c r="J17" s="24"/>
    </row>
    <row r="18" spans="1:10" ht="19.5">
      <c r="A18" s="249" t="str">
        <f>+'javljanje požara'!A3</f>
        <v>I</v>
      </c>
      <c r="B18" s="253" t="s">
        <v>76</v>
      </c>
      <c r="C18" s="254"/>
      <c r="D18" s="255"/>
      <c r="E18" s="255"/>
      <c r="F18" s="255"/>
      <c r="G18" s="255"/>
      <c r="H18" s="255"/>
      <c r="I18" s="146">
        <f>'javljanje požara'!E53</f>
        <v>0</v>
      </c>
      <c r="J18" s="24"/>
    </row>
    <row r="19" spans="1:10" ht="19.5">
      <c r="A19" s="250" t="str">
        <f>+ozvočenje!A3</f>
        <v>J</v>
      </c>
      <c r="B19" s="256" t="s">
        <v>77</v>
      </c>
      <c r="C19" s="257"/>
      <c r="D19" s="257"/>
      <c r="E19" s="257"/>
      <c r="F19" s="257"/>
      <c r="G19" s="257"/>
      <c r="H19" s="257"/>
      <c r="I19" s="146">
        <f>ozvočenje!F30</f>
        <v>0</v>
      </c>
      <c r="J19" s="16"/>
    </row>
    <row r="20" spans="1:10" ht="19.5">
      <c r="A20" s="250" t="s">
        <v>30</v>
      </c>
      <c r="B20" s="256" t="s">
        <v>78</v>
      </c>
      <c r="C20" s="257"/>
      <c r="D20" s="257"/>
      <c r="E20" s="257"/>
      <c r="F20" s="257"/>
      <c r="G20" s="257"/>
      <c r="H20" s="257"/>
      <c r="I20" s="146">
        <f>'video domofonska instalacija'!F26</f>
        <v>0</v>
      </c>
      <c r="J20" s="16"/>
    </row>
    <row r="21" spans="1:10" ht="26.25" customHeight="1">
      <c r="A21" s="251"/>
      <c r="B21" s="25"/>
      <c r="C21" s="16"/>
      <c r="D21" s="16"/>
      <c r="E21" s="16"/>
      <c r="F21" s="16"/>
      <c r="G21" s="16"/>
      <c r="H21" s="16"/>
      <c r="I21" s="145"/>
      <c r="J21" s="16"/>
    </row>
    <row r="22" spans="1:10" ht="18.75">
      <c r="A22" s="247"/>
      <c r="B22" s="15"/>
      <c r="C22" s="16"/>
      <c r="D22" s="16"/>
      <c r="E22" s="16"/>
      <c r="F22" s="16"/>
      <c r="G22" s="16"/>
      <c r="H22" s="23"/>
      <c r="I22" s="258"/>
      <c r="J22" s="23"/>
    </row>
    <row r="23" spans="1:10" ht="19.5" thickBot="1">
      <c r="A23" s="247"/>
      <c r="B23" s="15"/>
      <c r="C23" s="16"/>
      <c r="D23" s="16"/>
      <c r="E23" s="23"/>
      <c r="F23" s="26" t="s">
        <v>38</v>
      </c>
      <c r="G23" s="27"/>
      <c r="H23" s="27"/>
      <c r="I23" s="28">
        <f>SUM(I10:I20)</f>
        <v>0</v>
      </c>
      <c r="J23" s="16"/>
    </row>
    <row r="24" spans="1:10" ht="19.5" thickTop="1">
      <c r="A24" s="247"/>
      <c r="B24" s="15"/>
      <c r="C24" s="16"/>
      <c r="D24" s="16"/>
      <c r="E24" s="16"/>
      <c r="F24" s="16"/>
      <c r="G24" s="16"/>
      <c r="H24" s="16"/>
      <c r="I24" s="16"/>
      <c r="J24" s="16"/>
    </row>
    <row r="25" spans="1:10" ht="18.75">
      <c r="A25" s="247"/>
      <c r="B25" s="15"/>
      <c r="C25" s="16"/>
      <c r="D25" s="16"/>
      <c r="E25" s="16"/>
      <c r="F25" s="16"/>
      <c r="G25" s="16"/>
      <c r="H25" s="16"/>
      <c r="I25" s="16"/>
      <c r="J25" s="16"/>
    </row>
    <row r="26" spans="1:5" s="29" customFormat="1" ht="15.75" customHeight="1">
      <c r="A26" s="115"/>
      <c r="B26" s="105" t="s">
        <v>3</v>
      </c>
      <c r="C26" s="106"/>
      <c r="D26" s="107"/>
      <c r="E26" s="108"/>
    </row>
    <row r="27" spans="1:5" s="29" customFormat="1" ht="15.75" customHeight="1">
      <c r="A27" s="116"/>
      <c r="B27" s="103" t="s">
        <v>31</v>
      </c>
      <c r="C27" s="87"/>
      <c r="D27" s="109"/>
      <c r="E27" s="88"/>
    </row>
  </sheetData>
  <sheetProtection password="CC5F" sheet="1"/>
  <printOptions/>
  <pageMargins left="0.984251968503937" right="0.3937007874015748" top="0.984251968503937" bottom="0.984251968503937" header="0" footer="0"/>
  <pageSetup horizontalDpi="300" verticalDpi="300" orientation="portrait" paperSize="9" r:id="rId1"/>
  <headerFooter alignWithMargins="0">
    <oddHeader>&amp;C&amp;F</oddHeader>
  </headerFooter>
</worksheet>
</file>

<file path=xl/worksheets/sheet7.xml><?xml version="1.0" encoding="utf-8"?>
<worksheet xmlns="http://schemas.openxmlformats.org/spreadsheetml/2006/main" xmlns:r="http://schemas.openxmlformats.org/officeDocument/2006/relationships">
  <dimension ref="A2:F81"/>
  <sheetViews>
    <sheetView showZeros="0" zoomScaleSheetLayoutView="75" workbookViewId="0" topLeftCell="A31">
      <selection activeCell="E48" sqref="E48"/>
    </sheetView>
  </sheetViews>
  <sheetFormatPr defaultColWidth="9.00390625" defaultRowHeight="12.75"/>
  <cols>
    <col min="1" max="1" width="4.00390625" style="30" bestFit="1" customWidth="1"/>
    <col min="2" max="2" width="58.25390625" style="8" customWidth="1"/>
    <col min="3" max="3" width="4.125" style="5" bestFit="1" customWidth="1"/>
    <col min="4" max="4" width="6.00390625" style="282" customWidth="1"/>
    <col min="5" max="5" width="9.875" style="3" customWidth="1"/>
    <col min="6" max="6" width="11.375" style="3" customWidth="1"/>
    <col min="7" max="16384" width="9.125" style="1" customWidth="1"/>
  </cols>
  <sheetData>
    <row r="2" ht="15.75">
      <c r="A2" s="149"/>
    </row>
    <row r="3" spans="1:6" ht="19.5">
      <c r="A3" s="12" t="s">
        <v>46</v>
      </c>
      <c r="B3" s="189" t="s">
        <v>59</v>
      </c>
      <c r="C3" s="189"/>
      <c r="D3" s="189"/>
      <c r="E3" s="189"/>
      <c r="F3" s="13"/>
    </row>
    <row r="4" spans="1:6" s="29" customFormat="1" ht="15.75" customHeight="1">
      <c r="A4" s="112"/>
      <c r="B4" s="118"/>
      <c r="C4" s="81"/>
      <c r="D4" s="283"/>
      <c r="E4" s="279" t="s">
        <v>256</v>
      </c>
      <c r="F4" s="194" t="s">
        <v>238</v>
      </c>
    </row>
    <row r="5" spans="1:6" s="29" customFormat="1" ht="47.25">
      <c r="A5" s="275">
        <v>1</v>
      </c>
      <c r="B5" s="118" t="s">
        <v>74</v>
      </c>
      <c r="C5" s="81"/>
      <c r="D5" s="283"/>
      <c r="E5" s="279"/>
      <c r="F5" s="194"/>
    </row>
    <row r="6" spans="1:6" s="29" customFormat="1" ht="15.75">
      <c r="A6" s="112"/>
      <c r="B6" s="118" t="s">
        <v>60</v>
      </c>
      <c r="C6" s="81" t="s">
        <v>41</v>
      </c>
      <c r="D6" s="283">
        <v>70</v>
      </c>
      <c r="E6" s="279">
        <v>0</v>
      </c>
      <c r="F6" s="76">
        <f aca="true" t="shared" si="0" ref="F6:F47">D6*E6</f>
        <v>0</v>
      </c>
    </row>
    <row r="7" spans="1:6" s="29" customFormat="1" ht="15.75">
      <c r="A7" s="112"/>
      <c r="B7" s="118" t="s">
        <v>61</v>
      </c>
      <c r="C7" s="81" t="s">
        <v>41</v>
      </c>
      <c r="D7" s="283">
        <v>550</v>
      </c>
      <c r="E7" s="279">
        <v>0</v>
      </c>
      <c r="F7" s="76">
        <f t="shared" si="0"/>
        <v>0</v>
      </c>
    </row>
    <row r="8" spans="1:6" s="29" customFormat="1" ht="15.75">
      <c r="A8" s="112"/>
      <c r="B8" s="118" t="s">
        <v>62</v>
      </c>
      <c r="C8" s="81" t="s">
        <v>41</v>
      </c>
      <c r="D8" s="283">
        <v>1250</v>
      </c>
      <c r="E8" s="279">
        <v>0</v>
      </c>
      <c r="F8" s="76">
        <f t="shared" si="0"/>
        <v>0</v>
      </c>
    </row>
    <row r="9" spans="1:6" s="29" customFormat="1" ht="15.75">
      <c r="A9" s="112"/>
      <c r="B9" s="118" t="s">
        <v>63</v>
      </c>
      <c r="C9" s="81" t="s">
        <v>41</v>
      </c>
      <c r="D9" s="283">
        <v>1400</v>
      </c>
      <c r="E9" s="279">
        <v>0</v>
      </c>
      <c r="F9" s="76">
        <f t="shared" si="0"/>
        <v>0</v>
      </c>
    </row>
    <row r="10" spans="1:6" s="29" customFormat="1" ht="15.75">
      <c r="A10" s="112"/>
      <c r="B10" s="118" t="s">
        <v>64</v>
      </c>
      <c r="C10" s="81" t="s">
        <v>41</v>
      </c>
      <c r="D10" s="283">
        <v>50</v>
      </c>
      <c r="E10" s="279">
        <v>0</v>
      </c>
      <c r="F10" s="76">
        <f t="shared" si="0"/>
        <v>0</v>
      </c>
    </row>
    <row r="11" spans="1:6" s="29" customFormat="1" ht="15.75">
      <c r="A11" s="112"/>
      <c r="B11" s="118" t="s">
        <v>79</v>
      </c>
      <c r="C11" s="81" t="s">
        <v>41</v>
      </c>
      <c r="D11" s="283">
        <v>150</v>
      </c>
      <c r="E11" s="279">
        <v>0</v>
      </c>
      <c r="F11" s="76">
        <f t="shared" si="0"/>
        <v>0</v>
      </c>
    </row>
    <row r="12" spans="1:6" s="29" customFormat="1" ht="15.75">
      <c r="A12" s="112"/>
      <c r="B12" s="118" t="s">
        <v>80</v>
      </c>
      <c r="C12" s="81" t="s">
        <v>41</v>
      </c>
      <c r="D12" s="283">
        <v>75</v>
      </c>
      <c r="E12" s="279">
        <v>0</v>
      </c>
      <c r="F12" s="76">
        <f t="shared" si="0"/>
        <v>0</v>
      </c>
    </row>
    <row r="13" spans="1:6" s="29" customFormat="1" ht="15.75">
      <c r="A13" s="112"/>
      <c r="B13" s="118"/>
      <c r="C13" s="81"/>
      <c r="D13" s="283"/>
      <c r="E13" s="279"/>
      <c r="F13" s="76">
        <f t="shared" si="0"/>
        <v>0</v>
      </c>
    </row>
    <row r="14" spans="1:6" s="29" customFormat="1" ht="31.5">
      <c r="A14" s="112"/>
      <c r="B14" s="118" t="s">
        <v>90</v>
      </c>
      <c r="C14" s="81" t="s">
        <v>41</v>
      </c>
      <c r="D14" s="283">
        <v>100</v>
      </c>
      <c r="E14" s="279">
        <v>0</v>
      </c>
      <c r="F14" s="76">
        <f>D14*E14</f>
        <v>0</v>
      </c>
    </row>
    <row r="15" spans="1:6" s="29" customFormat="1" ht="15.75">
      <c r="A15" s="112"/>
      <c r="B15" s="118"/>
      <c r="C15" s="81"/>
      <c r="D15" s="283"/>
      <c r="E15" s="279"/>
      <c r="F15" s="76">
        <f t="shared" si="0"/>
        <v>0</v>
      </c>
    </row>
    <row r="16" spans="1:6" s="29" customFormat="1" ht="31.5">
      <c r="A16" s="112"/>
      <c r="B16" s="118" t="s">
        <v>65</v>
      </c>
      <c r="C16" s="81"/>
      <c r="D16" s="283"/>
      <c r="E16" s="279"/>
      <c r="F16" s="76">
        <f t="shared" si="0"/>
        <v>0</v>
      </c>
    </row>
    <row r="17" spans="1:6" s="29" customFormat="1" ht="15.75">
      <c r="A17" s="112"/>
      <c r="B17" s="118" t="s">
        <v>66</v>
      </c>
      <c r="C17" s="81" t="s">
        <v>41</v>
      </c>
      <c r="D17" s="283">
        <v>200</v>
      </c>
      <c r="E17" s="279">
        <v>0</v>
      </c>
      <c r="F17" s="76">
        <f t="shared" si="0"/>
        <v>0</v>
      </c>
    </row>
    <row r="18" spans="1:6" s="29" customFormat="1" ht="15.75">
      <c r="A18" s="112"/>
      <c r="B18" s="118" t="s">
        <v>71</v>
      </c>
      <c r="C18" s="81" t="s">
        <v>41</v>
      </c>
      <c r="D18" s="283">
        <v>60</v>
      </c>
      <c r="E18" s="279">
        <v>0</v>
      </c>
      <c r="F18" s="76">
        <f t="shared" si="0"/>
        <v>0</v>
      </c>
    </row>
    <row r="19" spans="1:6" s="29" customFormat="1" ht="15.75">
      <c r="A19" s="112"/>
      <c r="B19" s="118" t="s">
        <v>72</v>
      </c>
      <c r="C19" s="81" t="s">
        <v>41</v>
      </c>
      <c r="D19" s="283">
        <v>10</v>
      </c>
      <c r="E19" s="279">
        <v>0</v>
      </c>
      <c r="F19" s="76">
        <f t="shared" si="0"/>
        <v>0</v>
      </c>
    </row>
    <row r="20" spans="1:6" s="29" customFormat="1" ht="15.75">
      <c r="A20" s="275"/>
      <c r="B20" s="260" t="s">
        <v>70</v>
      </c>
      <c r="C20" s="274"/>
      <c r="D20" s="284"/>
      <c r="E20" s="279"/>
      <c r="F20" s="76">
        <f t="shared" si="0"/>
        <v>0</v>
      </c>
    </row>
    <row r="21" spans="1:6" s="29" customFormat="1" ht="31.5">
      <c r="A21" s="112">
        <v>2</v>
      </c>
      <c r="B21" s="118" t="s">
        <v>91</v>
      </c>
      <c r="C21" s="81" t="s">
        <v>41</v>
      </c>
      <c r="D21" s="283">
        <v>300</v>
      </c>
      <c r="E21" s="279">
        <v>0</v>
      </c>
      <c r="F21" s="76">
        <f>D21*E21</f>
        <v>0</v>
      </c>
    </row>
    <row r="22" spans="1:6" s="29" customFormat="1" ht="15.75">
      <c r="A22" s="112"/>
      <c r="B22" s="118"/>
      <c r="F22" s="265"/>
    </row>
    <row r="23" spans="1:6" s="29" customFormat="1" ht="15.75">
      <c r="A23" s="112">
        <v>3</v>
      </c>
      <c r="B23" s="118" t="s">
        <v>81</v>
      </c>
      <c r="C23" s="81"/>
      <c r="D23" s="283"/>
      <c r="E23" s="279"/>
      <c r="F23" s="76">
        <f t="shared" si="0"/>
        <v>0</v>
      </c>
    </row>
    <row r="24" spans="1:6" s="29" customFormat="1" ht="15.75">
      <c r="A24" s="112"/>
      <c r="B24" s="118" t="s">
        <v>82</v>
      </c>
      <c r="C24" s="81" t="s">
        <v>41</v>
      </c>
      <c r="D24" s="283">
        <v>1500</v>
      </c>
      <c r="E24" s="279">
        <v>0</v>
      </c>
      <c r="F24" s="76">
        <f t="shared" si="0"/>
        <v>0</v>
      </c>
    </row>
    <row r="25" spans="1:6" s="29" customFormat="1" ht="15.75">
      <c r="A25" s="112"/>
      <c r="B25" s="130"/>
      <c r="C25" s="81"/>
      <c r="D25" s="283"/>
      <c r="E25" s="279"/>
      <c r="F25" s="76">
        <f t="shared" si="0"/>
        <v>0</v>
      </c>
    </row>
    <row r="26" spans="1:6" s="29" customFormat="1" ht="63">
      <c r="A26" s="112">
        <v>4</v>
      </c>
      <c r="B26" s="118" t="s">
        <v>92</v>
      </c>
      <c r="C26" s="81"/>
      <c r="D26" s="283"/>
      <c r="E26" s="279"/>
      <c r="F26" s="76">
        <f t="shared" si="0"/>
        <v>0</v>
      </c>
    </row>
    <row r="27" spans="1:6" s="29" customFormat="1" ht="15.75">
      <c r="A27" s="112"/>
      <c r="B27" s="118"/>
      <c r="C27" s="81"/>
      <c r="D27" s="283"/>
      <c r="E27" s="279"/>
      <c r="F27" s="76">
        <f t="shared" si="0"/>
        <v>0</v>
      </c>
    </row>
    <row r="28" spans="1:6" s="29" customFormat="1" ht="15.75">
      <c r="A28" s="112"/>
      <c r="B28" s="118" t="s">
        <v>83</v>
      </c>
      <c r="C28" s="81" t="s">
        <v>41</v>
      </c>
      <c r="D28" s="283">
        <v>16</v>
      </c>
      <c r="E28" s="279">
        <v>0</v>
      </c>
      <c r="F28" s="76">
        <f t="shared" si="0"/>
        <v>0</v>
      </c>
    </row>
    <row r="29" spans="1:6" s="29" customFormat="1" ht="15.75">
      <c r="A29" s="112"/>
      <c r="B29" s="118"/>
      <c r="C29" s="81"/>
      <c r="D29" s="283"/>
      <c r="E29" s="279"/>
      <c r="F29" s="76">
        <f t="shared" si="0"/>
        <v>0</v>
      </c>
    </row>
    <row r="30" spans="1:6" s="29" customFormat="1" ht="33.75" customHeight="1">
      <c r="A30" s="112">
        <v>5</v>
      </c>
      <c r="B30" s="118" t="s">
        <v>93</v>
      </c>
      <c r="C30" s="81"/>
      <c r="D30" s="283"/>
      <c r="E30" s="279"/>
      <c r="F30" s="76">
        <f t="shared" si="0"/>
        <v>0</v>
      </c>
    </row>
    <row r="31" spans="1:6" s="29" customFormat="1" ht="15.75">
      <c r="A31" s="112"/>
      <c r="B31" s="288" t="s">
        <v>84</v>
      </c>
      <c r="C31" s="81" t="s">
        <v>41</v>
      </c>
      <c r="D31" s="283">
        <v>115</v>
      </c>
      <c r="E31" s="279">
        <v>0</v>
      </c>
      <c r="F31" s="76">
        <f t="shared" si="0"/>
        <v>0</v>
      </c>
    </row>
    <row r="32" spans="1:6" s="29" customFormat="1" ht="15.75">
      <c r="A32" s="112"/>
      <c r="B32" s="288" t="s">
        <v>85</v>
      </c>
      <c r="C32" s="81" t="s">
        <v>41</v>
      </c>
      <c r="D32" s="283">
        <v>25</v>
      </c>
      <c r="E32" s="279">
        <v>0</v>
      </c>
      <c r="F32" s="76">
        <f t="shared" si="0"/>
        <v>0</v>
      </c>
    </row>
    <row r="33" spans="1:6" s="29" customFormat="1" ht="15.75">
      <c r="A33" s="112"/>
      <c r="B33" s="288"/>
      <c r="C33" s="81"/>
      <c r="D33" s="283"/>
      <c r="E33" s="279"/>
      <c r="F33" s="76">
        <f t="shared" si="0"/>
        <v>0</v>
      </c>
    </row>
    <row r="34" spans="1:6" s="29" customFormat="1" ht="47.25">
      <c r="A34" s="112">
        <v>6</v>
      </c>
      <c r="B34" s="118" t="s">
        <v>94</v>
      </c>
      <c r="C34" s="81"/>
      <c r="D34" s="283"/>
      <c r="E34" s="279"/>
      <c r="F34" s="76">
        <f t="shared" si="0"/>
        <v>0</v>
      </c>
    </row>
    <row r="35" spans="1:6" s="29" customFormat="1" ht="15.75">
      <c r="A35" s="112"/>
      <c r="B35" s="118" t="s">
        <v>86</v>
      </c>
      <c r="C35" s="81" t="s">
        <v>48</v>
      </c>
      <c r="D35" s="283">
        <v>30</v>
      </c>
      <c r="E35" s="279">
        <v>0</v>
      </c>
      <c r="F35" s="76">
        <f t="shared" si="0"/>
        <v>0</v>
      </c>
    </row>
    <row r="36" spans="1:6" s="29" customFormat="1" ht="15.75">
      <c r="A36" s="112"/>
      <c r="B36" s="118" t="s">
        <v>87</v>
      </c>
      <c r="C36" s="81" t="s">
        <v>48</v>
      </c>
      <c r="D36" s="283">
        <v>2</v>
      </c>
      <c r="E36" s="279">
        <v>0</v>
      </c>
      <c r="F36" s="76">
        <f t="shared" si="0"/>
        <v>0</v>
      </c>
    </row>
    <row r="37" spans="1:6" s="29" customFormat="1" ht="15.75">
      <c r="A37" s="112"/>
      <c r="B37" s="118"/>
      <c r="C37" s="81"/>
      <c r="D37" s="283"/>
      <c r="E37" s="279"/>
      <c r="F37" s="76">
        <f t="shared" si="0"/>
        <v>0</v>
      </c>
    </row>
    <row r="38" spans="1:6" s="29" customFormat="1" ht="47.25">
      <c r="A38" s="112">
        <v>7</v>
      </c>
      <c r="B38" s="118" t="s">
        <v>95</v>
      </c>
      <c r="C38" s="81" t="s">
        <v>48</v>
      </c>
      <c r="D38" s="283">
        <v>160</v>
      </c>
      <c r="E38" s="279">
        <v>0</v>
      </c>
      <c r="F38" s="76">
        <f>D38*E38</f>
        <v>0</v>
      </c>
    </row>
    <row r="39" spans="1:6" s="29" customFormat="1" ht="15.75">
      <c r="A39" s="112"/>
      <c r="B39" s="118"/>
      <c r="F39" s="265"/>
    </row>
    <row r="40" spans="1:6" s="29" customFormat="1" ht="47.25">
      <c r="A40" s="112">
        <v>8</v>
      </c>
      <c r="B40" s="118" t="s">
        <v>96</v>
      </c>
      <c r="C40" s="81" t="s">
        <v>48</v>
      </c>
      <c r="D40" s="283">
        <v>16</v>
      </c>
      <c r="E40" s="279">
        <v>0</v>
      </c>
      <c r="F40" s="76">
        <f>D40*E40</f>
        <v>0</v>
      </c>
    </row>
    <row r="41" spans="1:6" s="29" customFormat="1" ht="15.75">
      <c r="A41" s="112"/>
      <c r="B41" s="118"/>
      <c r="F41" s="265"/>
    </row>
    <row r="42" spans="1:6" s="42" customFormat="1" ht="31.5">
      <c r="A42" s="243">
        <v>9</v>
      </c>
      <c r="B42" s="117" t="s">
        <v>97</v>
      </c>
      <c r="C42" s="80" t="s">
        <v>48</v>
      </c>
      <c r="D42" s="285">
        <v>1</v>
      </c>
      <c r="E42" s="280">
        <v>0</v>
      </c>
      <c r="F42" s="76">
        <f>D42*E42</f>
        <v>0</v>
      </c>
    </row>
    <row r="43" spans="1:6" s="42" customFormat="1" ht="15.75">
      <c r="A43" s="243"/>
      <c r="B43" s="117"/>
      <c r="F43" s="315"/>
    </row>
    <row r="44" spans="1:6" s="42" customFormat="1" ht="31.5">
      <c r="A44" s="243">
        <v>10</v>
      </c>
      <c r="B44" s="117" t="s">
        <v>98</v>
      </c>
      <c r="C44" s="80" t="s">
        <v>48</v>
      </c>
      <c r="D44" s="285">
        <v>1</v>
      </c>
      <c r="E44" s="280">
        <v>0</v>
      </c>
      <c r="F44" s="76">
        <f>D44*E44</f>
        <v>0</v>
      </c>
    </row>
    <row r="45" spans="1:6" s="42" customFormat="1" ht="15.75">
      <c r="A45" s="243"/>
      <c r="B45" s="117"/>
      <c r="F45" s="315"/>
    </row>
    <row r="46" spans="1:6" s="42" customFormat="1" ht="31.5">
      <c r="A46" s="44">
        <v>11</v>
      </c>
      <c r="B46" s="56" t="s">
        <v>88</v>
      </c>
      <c r="C46" s="43" t="s">
        <v>36</v>
      </c>
      <c r="D46" s="47">
        <v>16</v>
      </c>
      <c r="E46" s="281">
        <v>0</v>
      </c>
      <c r="F46" s="76">
        <f t="shared" si="0"/>
        <v>0</v>
      </c>
    </row>
    <row r="47" spans="1:6" s="42" customFormat="1" ht="15.75">
      <c r="A47" s="44"/>
      <c r="B47" s="56"/>
      <c r="C47" s="43"/>
      <c r="D47" s="47"/>
      <c r="E47" s="281"/>
      <c r="F47" s="76">
        <f t="shared" si="0"/>
        <v>0</v>
      </c>
    </row>
    <row r="48" spans="1:6" s="42" customFormat="1" ht="15.75">
      <c r="A48" s="44">
        <v>12</v>
      </c>
      <c r="B48" s="56" t="s">
        <v>89</v>
      </c>
      <c r="C48" s="43" t="s">
        <v>36</v>
      </c>
      <c r="D48" s="47">
        <v>16</v>
      </c>
      <c r="E48" s="281"/>
      <c r="F48" s="76">
        <f>D48*E48</f>
        <v>0</v>
      </c>
    </row>
    <row r="49" spans="1:6" s="130" customFormat="1" ht="15.75">
      <c r="A49" s="213"/>
      <c r="B49" s="118"/>
      <c r="C49" s="101"/>
      <c r="E49" s="236"/>
      <c r="F49" s="316">
        <f>D49*E49</f>
        <v>0</v>
      </c>
    </row>
    <row r="50" spans="1:6" s="86" customFormat="1" ht="16.5" thickBot="1">
      <c r="A50" s="132"/>
      <c r="B50" s="133" t="s">
        <v>0</v>
      </c>
      <c r="C50" s="134"/>
      <c r="D50" s="286"/>
      <c r="E50" s="270"/>
      <c r="F50" s="270">
        <f>SUM(F6:F48)</f>
        <v>0</v>
      </c>
    </row>
    <row r="51" spans="1:6" s="86" customFormat="1" ht="16.5" thickTop="1">
      <c r="A51" s="110"/>
      <c r="B51" s="121"/>
      <c r="C51" s="84"/>
      <c r="D51" s="287"/>
      <c r="E51" s="181"/>
      <c r="F51" s="317"/>
    </row>
    <row r="52" spans="1:6" s="86" customFormat="1" ht="15.75">
      <c r="A52" s="110"/>
      <c r="B52" s="121"/>
      <c r="C52" s="84"/>
      <c r="D52" s="287"/>
      <c r="E52" s="85"/>
      <c r="F52" s="317"/>
    </row>
    <row r="53" spans="1:6" s="86" customFormat="1" ht="15.75">
      <c r="A53" s="110"/>
      <c r="B53" s="121"/>
      <c r="C53" s="84"/>
      <c r="D53" s="287"/>
      <c r="E53" s="85"/>
      <c r="F53" s="317"/>
    </row>
    <row r="54" spans="1:6" s="86" customFormat="1" ht="15.75">
      <c r="A54" s="110"/>
      <c r="B54" s="121"/>
      <c r="C54" s="84"/>
      <c r="D54" s="287"/>
      <c r="E54" s="85"/>
      <c r="F54" s="317"/>
    </row>
    <row r="55" spans="1:6" s="86" customFormat="1" ht="15.75">
      <c r="A55" s="110"/>
      <c r="B55" s="121"/>
      <c r="C55" s="84"/>
      <c r="D55" s="287"/>
      <c r="E55" s="85"/>
      <c r="F55" s="317"/>
    </row>
    <row r="56" spans="1:6" s="86" customFormat="1" ht="15.75">
      <c r="A56" s="110"/>
      <c r="B56" s="121"/>
      <c r="C56" s="84"/>
      <c r="D56" s="287"/>
      <c r="E56" s="85"/>
      <c r="F56" s="317"/>
    </row>
    <row r="57" spans="1:6" s="86" customFormat="1" ht="15.75">
      <c r="A57" s="110"/>
      <c r="B57" s="121"/>
      <c r="C57" s="84"/>
      <c r="D57" s="287"/>
      <c r="E57" s="85"/>
      <c r="F57" s="317"/>
    </row>
    <row r="58" spans="1:6" s="86" customFormat="1" ht="15.75">
      <c r="A58" s="110"/>
      <c r="B58" s="121"/>
      <c r="C58" s="84"/>
      <c r="D58" s="287"/>
      <c r="E58" s="85"/>
      <c r="F58" s="317"/>
    </row>
    <row r="59" spans="1:6" s="86" customFormat="1" ht="15.75">
      <c r="A59" s="110"/>
      <c r="B59" s="121"/>
      <c r="C59" s="84"/>
      <c r="D59" s="287"/>
      <c r="E59" s="85"/>
      <c r="F59" s="317"/>
    </row>
    <row r="60" spans="1:6" s="86" customFormat="1" ht="15.75">
      <c r="A60" s="110"/>
      <c r="B60" s="121"/>
      <c r="C60" s="84"/>
      <c r="D60" s="287"/>
      <c r="E60" s="85"/>
      <c r="F60" s="317"/>
    </row>
    <row r="61" spans="1:6" s="86" customFormat="1" ht="15.75">
      <c r="A61" s="110"/>
      <c r="B61" s="121"/>
      <c r="C61" s="84"/>
      <c r="D61" s="287"/>
      <c r="E61" s="85"/>
      <c r="F61" s="317"/>
    </row>
    <row r="62" spans="1:6" s="86" customFormat="1" ht="15.75">
      <c r="A62" s="110"/>
      <c r="B62" s="121"/>
      <c r="C62" s="84"/>
      <c r="D62" s="287"/>
      <c r="E62" s="85"/>
      <c r="F62" s="317"/>
    </row>
    <row r="63" spans="1:6" s="86" customFormat="1" ht="15.75">
      <c r="A63" s="110"/>
      <c r="B63" s="121"/>
      <c r="C63" s="84"/>
      <c r="D63" s="287"/>
      <c r="E63" s="85"/>
      <c r="F63" s="317"/>
    </row>
    <row r="64" spans="1:6" s="86" customFormat="1" ht="15.75">
      <c r="A64" s="110"/>
      <c r="B64" s="121"/>
      <c r="C64" s="84"/>
      <c r="D64" s="287"/>
      <c r="E64" s="85"/>
      <c r="F64" s="317"/>
    </row>
    <row r="65" spans="1:6" s="86" customFormat="1" ht="15.75">
      <c r="A65" s="110"/>
      <c r="B65" s="121"/>
      <c r="C65" s="84"/>
      <c r="D65" s="287"/>
      <c r="E65" s="85"/>
      <c r="F65" s="317"/>
    </row>
    <row r="66" spans="1:6" s="86" customFormat="1" ht="15.75">
      <c r="A66" s="110"/>
      <c r="B66" s="121"/>
      <c r="C66" s="84"/>
      <c r="D66" s="287"/>
      <c r="E66" s="85"/>
      <c r="F66" s="317"/>
    </row>
    <row r="67" spans="1:6" s="86" customFormat="1" ht="15.75">
      <c r="A67" s="110"/>
      <c r="B67" s="121"/>
      <c r="C67" s="84"/>
      <c r="D67" s="287"/>
      <c r="E67" s="85"/>
      <c r="F67" s="317"/>
    </row>
    <row r="68" spans="1:6" s="86" customFormat="1" ht="15.75">
      <c r="A68" s="110"/>
      <c r="B68" s="121"/>
      <c r="C68" s="84"/>
      <c r="D68" s="287"/>
      <c r="E68" s="85"/>
      <c r="F68" s="317"/>
    </row>
    <row r="69" spans="1:6" s="86" customFormat="1" ht="15.75">
      <c r="A69" s="110"/>
      <c r="B69" s="121"/>
      <c r="C69" s="84"/>
      <c r="D69" s="287"/>
      <c r="E69" s="85"/>
      <c r="F69" s="317"/>
    </row>
    <row r="70" spans="1:6" s="86" customFormat="1" ht="15.75">
      <c r="A70" s="110"/>
      <c r="B70" s="121"/>
      <c r="C70" s="84"/>
      <c r="D70" s="287"/>
      <c r="E70" s="85"/>
      <c r="F70" s="317"/>
    </row>
    <row r="71" spans="1:6" s="86" customFormat="1" ht="15.75">
      <c r="A71" s="110"/>
      <c r="B71" s="121"/>
      <c r="C71" s="84"/>
      <c r="D71" s="287"/>
      <c r="E71" s="85"/>
      <c r="F71" s="317"/>
    </row>
    <row r="72" spans="1:6" s="86" customFormat="1" ht="15.75">
      <c r="A72" s="110"/>
      <c r="B72" s="121"/>
      <c r="C72" s="84"/>
      <c r="D72" s="287"/>
      <c r="E72" s="85"/>
      <c r="F72" s="317"/>
    </row>
    <row r="73" spans="1:6" s="86" customFormat="1" ht="15.75">
      <c r="A73" s="110"/>
      <c r="B73" s="121"/>
      <c r="C73" s="84"/>
      <c r="D73" s="287"/>
      <c r="E73" s="85"/>
      <c r="F73" s="317"/>
    </row>
    <row r="74" spans="1:6" s="86" customFormat="1" ht="15.75">
      <c r="A74" s="110"/>
      <c r="B74" s="121"/>
      <c r="C74" s="84"/>
      <c r="D74" s="287"/>
      <c r="E74" s="85"/>
      <c r="F74" s="317"/>
    </row>
    <row r="75" spans="1:6" s="86" customFormat="1" ht="15.75">
      <c r="A75" s="110"/>
      <c r="B75" s="121"/>
      <c r="C75" s="84"/>
      <c r="D75" s="287"/>
      <c r="E75" s="85"/>
      <c r="F75" s="317"/>
    </row>
    <row r="76" spans="1:6" s="86" customFormat="1" ht="15.75">
      <c r="A76" s="110"/>
      <c r="B76" s="121"/>
      <c r="C76" s="84"/>
      <c r="D76" s="287"/>
      <c r="E76" s="85"/>
      <c r="F76" s="317"/>
    </row>
    <row r="77" spans="1:6" s="86" customFormat="1" ht="15.75">
      <c r="A77" s="110"/>
      <c r="B77" s="121"/>
      <c r="C77" s="84"/>
      <c r="D77" s="287"/>
      <c r="E77" s="85"/>
      <c r="F77" s="317"/>
    </row>
    <row r="78" spans="1:6" s="86" customFormat="1" ht="15.75">
      <c r="A78" s="110"/>
      <c r="B78" s="121"/>
      <c r="C78" s="84"/>
      <c r="D78" s="287"/>
      <c r="E78" s="85"/>
      <c r="F78" s="317"/>
    </row>
    <row r="79" spans="1:6" s="86" customFormat="1" ht="15.75">
      <c r="A79" s="110"/>
      <c r="B79" s="121"/>
      <c r="C79" s="84"/>
      <c r="D79" s="287"/>
      <c r="E79" s="85"/>
      <c r="F79" s="317"/>
    </row>
    <row r="80" spans="1:6" s="86" customFormat="1" ht="15.75">
      <c r="A80" s="110"/>
      <c r="B80" s="121"/>
      <c r="C80" s="84"/>
      <c r="D80" s="287"/>
      <c r="E80" s="85"/>
      <c r="F80" s="317"/>
    </row>
    <row r="81" spans="1:6" s="86" customFormat="1" ht="15.75">
      <c r="A81" s="110"/>
      <c r="B81" s="121"/>
      <c r="C81" s="84"/>
      <c r="D81" s="287"/>
      <c r="E81" s="85"/>
      <c r="F81" s="317"/>
    </row>
  </sheetData>
  <sheetProtection password="CC5F" sheet="1"/>
  <protectedRanges>
    <protectedRange sqref="E5:E49" name="Obseg1"/>
  </protectedRanges>
  <printOptions/>
  <pageMargins left="0.984251968503937" right="0.5905511811023622" top="0.7874015748031497" bottom="0.5905511811023622" header="0" footer="0"/>
  <pageSetup horizontalDpi="300" verticalDpi="300" orientation="portrait" paperSize="9" scale="97" r:id="rId1"/>
  <headerFooter alignWithMargins="0">
    <oddHeader>&amp;C&amp;F</oddHeader>
    <oddFooter>&amp;C&amp;A&amp;Rstran:&amp;P</oddFooter>
  </headerFooter>
</worksheet>
</file>

<file path=xl/worksheets/sheet8.xml><?xml version="1.0" encoding="utf-8"?>
<worksheet xmlns="http://schemas.openxmlformats.org/spreadsheetml/2006/main" xmlns:r="http://schemas.openxmlformats.org/officeDocument/2006/relationships">
  <dimension ref="A2:F45"/>
  <sheetViews>
    <sheetView showZeros="0" zoomScalePageLayoutView="0" workbookViewId="0" topLeftCell="A22">
      <selection activeCell="E33" sqref="E33"/>
    </sheetView>
  </sheetViews>
  <sheetFormatPr defaultColWidth="9.00390625" defaultRowHeight="12.75"/>
  <cols>
    <col min="1" max="1" width="4.00390625" style="2" bestFit="1" customWidth="1"/>
    <col min="2" max="2" width="58.25390625" style="8" customWidth="1"/>
    <col min="3" max="3" width="5.625" style="5" customWidth="1"/>
    <col min="4" max="4" width="4.625" style="3" customWidth="1"/>
    <col min="5" max="5" width="10.125" style="3" customWidth="1"/>
    <col min="6" max="6" width="11.75390625" style="282" customWidth="1"/>
    <col min="7" max="16384" width="9.125" style="1" customWidth="1"/>
  </cols>
  <sheetData>
    <row r="2" ht="15.75">
      <c r="A2" s="4"/>
    </row>
    <row r="3" spans="1:6" ht="19.5">
      <c r="A3" s="12" t="s">
        <v>49</v>
      </c>
      <c r="B3" s="189" t="s">
        <v>1</v>
      </c>
      <c r="C3" s="189"/>
      <c r="D3" s="189"/>
      <c r="E3" s="189"/>
      <c r="F3" s="290"/>
    </row>
    <row r="4" spans="5:6" ht="15.75">
      <c r="E4" s="179" t="s">
        <v>256</v>
      </c>
      <c r="F4" s="282" t="s">
        <v>238</v>
      </c>
    </row>
    <row r="5" spans="1:6" s="29" customFormat="1" ht="63">
      <c r="A5" s="112"/>
      <c r="B5" s="118" t="s">
        <v>112</v>
      </c>
      <c r="C5" s="81"/>
      <c r="D5" s="81"/>
      <c r="E5" s="279"/>
      <c r="F5" s="266"/>
    </row>
    <row r="6" spans="1:6" s="29" customFormat="1" ht="15.75">
      <c r="A6" s="112"/>
      <c r="B6" s="118"/>
      <c r="C6" s="81"/>
      <c r="D6" s="81"/>
      <c r="E6" s="279"/>
      <c r="F6" s="266"/>
    </row>
    <row r="7" spans="1:6" s="29" customFormat="1" ht="32.25" customHeight="1">
      <c r="A7" s="112">
        <v>1</v>
      </c>
      <c r="B7" s="118" t="s">
        <v>113</v>
      </c>
      <c r="C7" s="81"/>
      <c r="D7" s="81"/>
      <c r="E7" s="194"/>
      <c r="F7" s="266"/>
    </row>
    <row r="8" spans="1:6" s="29" customFormat="1" ht="15.75">
      <c r="A8" s="112"/>
      <c r="B8" s="118" t="s">
        <v>99</v>
      </c>
      <c r="C8" s="81" t="s">
        <v>48</v>
      </c>
      <c r="D8" s="81">
        <v>49</v>
      </c>
      <c r="E8" s="194">
        <v>0</v>
      </c>
      <c r="F8" s="266">
        <f aca="true" t="shared" si="0" ref="F8:F34">D8*E8</f>
        <v>0</v>
      </c>
    </row>
    <row r="9" spans="1:6" s="29" customFormat="1" ht="15.75">
      <c r="A9" s="112"/>
      <c r="B9" s="118" t="s">
        <v>100</v>
      </c>
      <c r="C9" s="81" t="s">
        <v>48</v>
      </c>
      <c r="D9" s="81">
        <v>18</v>
      </c>
      <c r="E9" s="194">
        <v>0</v>
      </c>
      <c r="F9" s="266">
        <f t="shared" si="0"/>
        <v>0</v>
      </c>
    </row>
    <row r="10" spans="1:6" s="29" customFormat="1" ht="15.75">
      <c r="A10" s="112"/>
      <c r="B10" s="118" t="s">
        <v>101</v>
      </c>
      <c r="C10" s="81" t="s">
        <v>48</v>
      </c>
      <c r="D10" s="81">
        <v>10</v>
      </c>
      <c r="E10" s="279">
        <v>0</v>
      </c>
      <c r="F10" s="266">
        <f t="shared" si="0"/>
        <v>0</v>
      </c>
    </row>
    <row r="11" spans="1:6" s="29" customFormat="1" ht="15.75">
      <c r="A11" s="112"/>
      <c r="B11" s="118" t="s">
        <v>102</v>
      </c>
      <c r="C11" s="81" t="s">
        <v>48</v>
      </c>
      <c r="D11" s="81">
        <v>8</v>
      </c>
      <c r="E11" s="279">
        <v>0</v>
      </c>
      <c r="F11" s="266">
        <f t="shared" si="0"/>
        <v>0</v>
      </c>
    </row>
    <row r="12" spans="1:6" s="29" customFormat="1" ht="15.75">
      <c r="A12" s="112"/>
      <c r="B12" s="118"/>
      <c r="C12" s="81"/>
      <c r="D12" s="81"/>
      <c r="E12" s="194"/>
      <c r="F12" s="266">
        <f t="shared" si="0"/>
        <v>0</v>
      </c>
    </row>
    <row r="13" spans="1:6" s="29" customFormat="1" ht="63">
      <c r="A13" s="112">
        <v>2</v>
      </c>
      <c r="B13" s="118" t="s">
        <v>114</v>
      </c>
      <c r="C13" s="81"/>
      <c r="D13" s="81"/>
      <c r="E13" s="279"/>
      <c r="F13" s="266">
        <f t="shared" si="0"/>
        <v>0</v>
      </c>
    </row>
    <row r="14" spans="1:6" s="29" customFormat="1" ht="15.75">
      <c r="A14" s="112"/>
      <c r="B14" s="118" t="s">
        <v>103</v>
      </c>
      <c r="C14" s="81" t="s">
        <v>48</v>
      </c>
      <c r="D14" s="81">
        <v>4</v>
      </c>
      <c r="E14" s="279">
        <v>0</v>
      </c>
      <c r="F14" s="266">
        <f t="shared" si="0"/>
        <v>0</v>
      </c>
    </row>
    <row r="15" spans="1:6" s="29" customFormat="1" ht="15.75">
      <c r="A15" s="112"/>
      <c r="B15" s="118" t="s">
        <v>104</v>
      </c>
      <c r="C15" s="81" t="s">
        <v>48</v>
      </c>
      <c r="D15" s="81">
        <v>3</v>
      </c>
      <c r="E15" s="279">
        <v>0</v>
      </c>
      <c r="F15" s="266">
        <f t="shared" si="0"/>
        <v>0</v>
      </c>
    </row>
    <row r="16" spans="1:6" s="29" customFormat="1" ht="15.75">
      <c r="A16" s="112"/>
      <c r="B16" s="118" t="s">
        <v>105</v>
      </c>
      <c r="C16" s="81" t="s">
        <v>48</v>
      </c>
      <c r="D16" s="81">
        <v>12</v>
      </c>
      <c r="E16" s="279">
        <v>0</v>
      </c>
      <c r="F16" s="266">
        <f t="shared" si="0"/>
        <v>0</v>
      </c>
    </row>
    <row r="17" spans="1:6" s="29" customFormat="1" ht="15.75">
      <c r="A17" s="112"/>
      <c r="B17" s="118" t="s">
        <v>106</v>
      </c>
      <c r="C17" s="81" t="s">
        <v>48</v>
      </c>
      <c r="D17" s="81">
        <v>6</v>
      </c>
      <c r="E17" s="279">
        <v>0</v>
      </c>
      <c r="F17" s="266">
        <f t="shared" si="0"/>
        <v>0</v>
      </c>
    </row>
    <row r="18" spans="1:6" s="29" customFormat="1" ht="15.75">
      <c r="A18" s="112"/>
      <c r="B18" s="118" t="s">
        <v>107</v>
      </c>
      <c r="C18" s="81" t="s">
        <v>48</v>
      </c>
      <c r="D18" s="81">
        <v>11</v>
      </c>
      <c r="E18" s="279">
        <v>0</v>
      </c>
      <c r="F18" s="266">
        <f t="shared" si="0"/>
        <v>0</v>
      </c>
    </row>
    <row r="19" spans="1:6" s="29" customFormat="1" ht="15.75">
      <c r="A19" s="112"/>
      <c r="B19" s="118"/>
      <c r="C19" s="81"/>
      <c r="D19" s="81"/>
      <c r="E19" s="279"/>
      <c r="F19" s="266">
        <f t="shared" si="0"/>
        <v>0</v>
      </c>
    </row>
    <row r="20" spans="1:6" s="29" customFormat="1" ht="31.5">
      <c r="A20" s="112">
        <v>3</v>
      </c>
      <c r="B20" s="118" t="s">
        <v>108</v>
      </c>
      <c r="C20" s="81"/>
      <c r="D20" s="81"/>
      <c r="E20" s="279"/>
      <c r="F20" s="266">
        <f t="shared" si="0"/>
        <v>0</v>
      </c>
    </row>
    <row r="21" spans="1:6" s="29" customFormat="1" ht="15.75">
      <c r="A21" s="112"/>
      <c r="B21" s="118" t="s">
        <v>109</v>
      </c>
      <c r="C21" s="81" t="s">
        <v>48</v>
      </c>
      <c r="D21" s="81">
        <v>15</v>
      </c>
      <c r="E21" s="279">
        <v>0</v>
      </c>
      <c r="F21" s="266">
        <f t="shared" si="0"/>
        <v>0</v>
      </c>
    </row>
    <row r="22" spans="1:6" s="29" customFormat="1" ht="15.75">
      <c r="A22" s="112"/>
      <c r="B22" s="118" t="s">
        <v>110</v>
      </c>
      <c r="C22" s="81" t="s">
        <v>48</v>
      </c>
      <c r="D22" s="81">
        <v>2</v>
      </c>
      <c r="E22" s="279">
        <v>0</v>
      </c>
      <c r="F22" s="266">
        <f t="shared" si="0"/>
        <v>0</v>
      </c>
    </row>
    <row r="23" spans="1:6" s="29" customFormat="1" ht="15.75">
      <c r="A23" s="112"/>
      <c r="B23" s="118"/>
      <c r="C23" s="81"/>
      <c r="D23" s="81"/>
      <c r="E23" s="279"/>
      <c r="F23" s="266">
        <f t="shared" si="0"/>
        <v>0</v>
      </c>
    </row>
    <row r="24" spans="1:6" s="29" customFormat="1" ht="47.25">
      <c r="A24" s="112">
        <v>4</v>
      </c>
      <c r="B24" s="118" t="s">
        <v>115</v>
      </c>
      <c r="C24" s="81"/>
      <c r="D24" s="81"/>
      <c r="E24" s="279"/>
      <c r="F24" s="266">
        <f t="shared" si="0"/>
        <v>0</v>
      </c>
    </row>
    <row r="25" spans="1:6" s="29" customFormat="1" ht="15.75">
      <c r="A25" s="112"/>
      <c r="B25" s="118" t="s">
        <v>111</v>
      </c>
      <c r="C25" s="81" t="s">
        <v>48</v>
      </c>
      <c r="D25" s="81">
        <v>6</v>
      </c>
      <c r="E25" s="279">
        <v>0</v>
      </c>
      <c r="F25" s="266">
        <f t="shared" si="0"/>
        <v>0</v>
      </c>
    </row>
    <row r="26" spans="1:6" s="29" customFormat="1" ht="15.75">
      <c r="A26" s="112"/>
      <c r="B26" s="118"/>
      <c r="C26" s="81"/>
      <c r="D26" s="81"/>
      <c r="E26" s="279"/>
      <c r="F26" s="266">
        <f t="shared" si="0"/>
        <v>0</v>
      </c>
    </row>
    <row r="27" spans="1:6" s="29" customFormat="1" ht="15.75">
      <c r="A27" s="112"/>
      <c r="B27" s="291" t="s">
        <v>2</v>
      </c>
      <c r="C27" s="81"/>
      <c r="D27" s="81"/>
      <c r="E27" s="279"/>
      <c r="F27" s="266">
        <f t="shared" si="0"/>
        <v>0</v>
      </c>
    </row>
    <row r="28" spans="1:6" s="29" customFormat="1" ht="15.75">
      <c r="A28" s="112"/>
      <c r="B28" s="118"/>
      <c r="C28" s="81"/>
      <c r="D28" s="81"/>
      <c r="E28" s="279"/>
      <c r="F28" s="266">
        <f t="shared" si="0"/>
        <v>0</v>
      </c>
    </row>
    <row r="29" spans="1:6" s="29" customFormat="1" ht="79.5" customHeight="1">
      <c r="A29" s="112">
        <v>5</v>
      </c>
      <c r="B29" s="118" t="s">
        <v>116</v>
      </c>
      <c r="C29" s="81" t="s">
        <v>48</v>
      </c>
      <c r="D29" s="81">
        <v>5</v>
      </c>
      <c r="E29" s="279">
        <v>0</v>
      </c>
      <c r="F29" s="266">
        <f>D29*E29</f>
        <v>0</v>
      </c>
    </row>
    <row r="30" spans="1:6" s="29" customFormat="1" ht="15.75">
      <c r="A30" s="112"/>
      <c r="B30" s="118"/>
      <c r="C30" s="81"/>
      <c r="D30" s="81"/>
      <c r="E30" s="279"/>
      <c r="F30" s="266">
        <f t="shared" si="0"/>
        <v>0</v>
      </c>
    </row>
    <row r="31" spans="1:6" s="29" customFormat="1" ht="79.5" customHeight="1">
      <c r="A31" s="112">
        <v>6</v>
      </c>
      <c r="B31" s="118" t="s">
        <v>117</v>
      </c>
      <c r="C31" s="81" t="s">
        <v>48</v>
      </c>
      <c r="D31" s="81">
        <v>25</v>
      </c>
      <c r="E31" s="279">
        <v>0</v>
      </c>
      <c r="F31" s="266">
        <f>D31*E31</f>
        <v>0</v>
      </c>
    </row>
    <row r="32" spans="1:6" s="29" customFormat="1" ht="15.75">
      <c r="A32" s="112"/>
      <c r="B32" s="118"/>
      <c r="C32" s="81"/>
      <c r="D32" s="81"/>
      <c r="E32" s="279"/>
      <c r="F32" s="266">
        <f t="shared" si="0"/>
        <v>0</v>
      </c>
    </row>
    <row r="33" spans="1:6" s="29" customFormat="1" ht="79.5" customHeight="1">
      <c r="A33" s="112">
        <v>7</v>
      </c>
      <c r="B33" s="118" t="s">
        <v>118</v>
      </c>
      <c r="C33" s="81" t="s">
        <v>48</v>
      </c>
      <c r="D33" s="81">
        <v>2</v>
      </c>
      <c r="E33" s="279"/>
      <c r="F33" s="266">
        <f>D33*E33</f>
        <v>0</v>
      </c>
    </row>
    <row r="34" spans="1:6" s="29" customFormat="1" ht="15.75">
      <c r="A34" s="112"/>
      <c r="B34" s="118"/>
      <c r="C34" s="81"/>
      <c r="D34" s="81"/>
      <c r="E34" s="279"/>
      <c r="F34" s="266">
        <f t="shared" si="0"/>
        <v>0</v>
      </c>
    </row>
    <row r="35" spans="1:6" s="38" customFormat="1" ht="16.5" thickBot="1">
      <c r="A35" s="132"/>
      <c r="B35" s="133" t="s">
        <v>4</v>
      </c>
      <c r="C35" s="134"/>
      <c r="D35" s="135"/>
      <c r="E35" s="270"/>
      <c r="F35" s="318">
        <f>SUM(F5:F33)</f>
        <v>0</v>
      </c>
    </row>
    <row r="36" spans="1:6" s="38" customFormat="1" ht="16.5" thickTop="1">
      <c r="A36" s="66"/>
      <c r="B36" s="122"/>
      <c r="C36" s="49"/>
      <c r="D36" s="50"/>
      <c r="E36" s="182"/>
      <c r="F36" s="319"/>
    </row>
    <row r="37" spans="1:6" s="38" customFormat="1" ht="15.75">
      <c r="A37" s="66"/>
      <c r="B37" s="122"/>
      <c r="C37" s="49"/>
      <c r="D37" s="50"/>
      <c r="E37" s="182"/>
      <c r="F37" s="319"/>
    </row>
    <row r="38" spans="1:6" s="38" customFormat="1" ht="15.75">
      <c r="A38" s="66"/>
      <c r="B38" s="122"/>
      <c r="C38" s="49"/>
      <c r="D38" s="50"/>
      <c r="E38" s="75"/>
      <c r="F38" s="319"/>
    </row>
    <row r="39" spans="1:6" s="38" customFormat="1" ht="15.75">
      <c r="A39" s="66"/>
      <c r="B39" s="122"/>
      <c r="C39" s="49"/>
      <c r="D39" s="50"/>
      <c r="E39" s="75"/>
      <c r="F39" s="319"/>
    </row>
    <row r="40" spans="1:6" s="38" customFormat="1" ht="15.75">
      <c r="A40" s="66"/>
      <c r="B40" s="122"/>
      <c r="C40" s="49"/>
      <c r="D40" s="50"/>
      <c r="E40" s="75"/>
      <c r="F40" s="319"/>
    </row>
    <row r="41" spans="1:6" s="38" customFormat="1" ht="15.75">
      <c r="A41" s="66"/>
      <c r="B41" s="122"/>
      <c r="C41" s="49"/>
      <c r="D41" s="50"/>
      <c r="E41" s="75"/>
      <c r="F41" s="319"/>
    </row>
    <row r="42" spans="1:6" s="38" customFormat="1" ht="15.75">
      <c r="A42" s="66"/>
      <c r="B42" s="122"/>
      <c r="C42" s="49"/>
      <c r="D42" s="50"/>
      <c r="E42" s="75"/>
      <c r="F42" s="319"/>
    </row>
    <row r="43" spans="1:6" s="38" customFormat="1" ht="15.75">
      <c r="A43" s="66"/>
      <c r="B43" s="122"/>
      <c r="C43" s="49"/>
      <c r="D43" s="50"/>
      <c r="E43" s="75"/>
      <c r="F43" s="319"/>
    </row>
    <row r="44" spans="1:6" s="38" customFormat="1" ht="15.75">
      <c r="A44" s="66"/>
      <c r="B44" s="122"/>
      <c r="C44" s="49"/>
      <c r="D44" s="50"/>
      <c r="E44" s="75"/>
      <c r="F44" s="319"/>
    </row>
    <row r="45" spans="1:6" s="38" customFormat="1" ht="15.75">
      <c r="A45" s="66"/>
      <c r="B45" s="122"/>
      <c r="C45" s="49"/>
      <c r="D45" s="50"/>
      <c r="E45" s="75"/>
      <c r="F45" s="319"/>
    </row>
  </sheetData>
  <sheetProtection password="CC5F" sheet="1"/>
  <protectedRanges>
    <protectedRange sqref="E5:E34" name="Obseg1"/>
  </protectedRanges>
  <printOptions/>
  <pageMargins left="0.984251968503937" right="0.3937007874015748" top="0.984251968503937" bottom="0.984251968503937" header="0" footer="0"/>
  <pageSetup horizontalDpi="300" verticalDpi="300" orientation="portrait" paperSize="9" r:id="rId1"/>
  <headerFooter alignWithMargins="0">
    <oddHeader>&amp;C&amp;F</oddHeader>
    <oddFooter>&amp;C&amp;A&amp;Rstran:&amp;P</oddFooter>
  </headerFooter>
</worksheet>
</file>

<file path=xl/worksheets/sheet9.xml><?xml version="1.0" encoding="utf-8"?>
<worksheet xmlns="http://schemas.openxmlformats.org/spreadsheetml/2006/main" xmlns:r="http://schemas.openxmlformats.org/officeDocument/2006/relationships">
  <dimension ref="A2:F17"/>
  <sheetViews>
    <sheetView showZeros="0" zoomScalePageLayoutView="0" workbookViewId="0" topLeftCell="A1">
      <selection activeCell="E14" sqref="E14"/>
    </sheetView>
  </sheetViews>
  <sheetFormatPr defaultColWidth="9.00390625" defaultRowHeight="12.75"/>
  <cols>
    <col min="1" max="1" width="4.125" style="2" customWidth="1"/>
    <col min="2" max="2" width="53.25390625" style="8" customWidth="1"/>
    <col min="3" max="3" width="6.375" style="5" customWidth="1"/>
    <col min="4" max="4" width="6.625" style="3" customWidth="1"/>
    <col min="5" max="5" width="10.25390625" style="3" customWidth="1"/>
    <col min="6" max="6" width="11.75390625" style="3" customWidth="1"/>
    <col min="7" max="16384" width="9.125" style="1" customWidth="1"/>
  </cols>
  <sheetData>
    <row r="2" ht="15.75">
      <c r="A2" s="4"/>
    </row>
    <row r="3" spans="1:6" ht="19.5">
      <c r="A3" s="12" t="s">
        <v>50</v>
      </c>
      <c r="B3" s="189" t="s">
        <v>5</v>
      </c>
      <c r="C3" s="313"/>
      <c r="D3" s="189"/>
      <c r="E3" s="189"/>
      <c r="F3" s="13"/>
    </row>
    <row r="4" spans="5:6" ht="15.75">
      <c r="E4" s="179" t="s">
        <v>256</v>
      </c>
      <c r="F4" s="3" t="s">
        <v>238</v>
      </c>
    </row>
    <row r="5" spans="1:6" s="29" customFormat="1" ht="33" customHeight="1">
      <c r="A5" s="112">
        <v>1</v>
      </c>
      <c r="B5" s="118" t="s">
        <v>126</v>
      </c>
      <c r="C5" s="81"/>
      <c r="D5" s="81"/>
      <c r="E5" s="273">
        <v>0</v>
      </c>
      <c r="F5" s="194"/>
    </row>
    <row r="6" spans="1:6" s="29" customFormat="1" ht="15.75">
      <c r="A6" s="112"/>
      <c r="B6" s="118" t="s">
        <v>119</v>
      </c>
      <c r="C6" s="81" t="s">
        <v>48</v>
      </c>
      <c r="D6" s="81">
        <v>24</v>
      </c>
      <c r="E6" s="273">
        <v>0</v>
      </c>
      <c r="F6" s="194">
        <f>D6*E6</f>
        <v>0</v>
      </c>
    </row>
    <row r="7" spans="1:6" s="29" customFormat="1" ht="15.75">
      <c r="A7" s="112"/>
      <c r="B7" s="118" t="s">
        <v>120</v>
      </c>
      <c r="C7" s="81" t="s">
        <v>48</v>
      </c>
      <c r="D7" s="81">
        <v>20</v>
      </c>
      <c r="E7" s="273">
        <v>0</v>
      </c>
      <c r="F7" s="194">
        <f aca="true" t="shared" si="0" ref="F7:F15">D7*E7</f>
        <v>0</v>
      </c>
    </row>
    <row r="8" spans="1:6" s="29" customFormat="1" ht="15.75">
      <c r="A8" s="112"/>
      <c r="B8" s="118" t="s">
        <v>121</v>
      </c>
      <c r="C8" s="81" t="s">
        <v>48</v>
      </c>
      <c r="D8" s="81">
        <v>8</v>
      </c>
      <c r="E8" s="273">
        <v>0</v>
      </c>
      <c r="F8" s="194">
        <f t="shared" si="0"/>
        <v>0</v>
      </c>
    </row>
    <row r="9" spans="1:6" s="29" customFormat="1" ht="15.75">
      <c r="A9" s="112"/>
      <c r="B9" s="118" t="s">
        <v>122</v>
      </c>
      <c r="C9" s="81" t="s">
        <v>48</v>
      </c>
      <c r="D9" s="81">
        <v>6</v>
      </c>
      <c r="E9" s="273"/>
      <c r="F9" s="194">
        <f t="shared" si="0"/>
        <v>0</v>
      </c>
    </row>
    <row r="10" spans="1:6" s="29" customFormat="1" ht="15.75">
      <c r="A10" s="112"/>
      <c r="B10" s="118"/>
      <c r="C10" s="81"/>
      <c r="D10" s="81"/>
      <c r="E10" s="273"/>
      <c r="F10" s="194">
        <f t="shared" si="0"/>
        <v>0</v>
      </c>
    </row>
    <row r="11" spans="1:6" s="29" customFormat="1" ht="63">
      <c r="A11" s="295">
        <v>2</v>
      </c>
      <c r="B11" s="205" t="s">
        <v>249</v>
      </c>
      <c r="C11" s="293"/>
      <c r="D11" s="294"/>
      <c r="E11" s="289"/>
      <c r="F11" s="194">
        <f t="shared" si="0"/>
        <v>0</v>
      </c>
    </row>
    <row r="12" spans="1:6" s="29" customFormat="1" ht="15.75">
      <c r="A12" s="292"/>
      <c r="B12" s="205" t="s">
        <v>123</v>
      </c>
      <c r="C12" s="293" t="s">
        <v>48</v>
      </c>
      <c r="D12" s="294">
        <v>3</v>
      </c>
      <c r="E12" s="289"/>
      <c r="F12" s="194">
        <f t="shared" si="0"/>
        <v>0</v>
      </c>
    </row>
    <row r="13" spans="1:6" s="29" customFormat="1" ht="15.75">
      <c r="A13" s="292"/>
      <c r="B13" s="205" t="s">
        <v>124</v>
      </c>
      <c r="C13" s="293" t="s">
        <v>48</v>
      </c>
      <c r="D13" s="294">
        <v>16</v>
      </c>
      <c r="E13" s="289">
        <v>0</v>
      </c>
      <c r="F13" s="194">
        <f t="shared" si="0"/>
        <v>0</v>
      </c>
    </row>
    <row r="14" spans="1:6" s="29" customFormat="1" ht="15.75">
      <c r="A14" s="292"/>
      <c r="B14" s="205" t="s">
        <v>125</v>
      </c>
      <c r="C14" s="293" t="s">
        <v>48</v>
      </c>
      <c r="D14" s="294">
        <v>1</v>
      </c>
      <c r="E14" s="289"/>
      <c r="F14" s="194">
        <f t="shared" si="0"/>
        <v>0</v>
      </c>
    </row>
    <row r="15" spans="1:6" s="38" customFormat="1" ht="15.75">
      <c r="A15" s="110"/>
      <c r="B15" s="205" t="s">
        <v>16</v>
      </c>
      <c r="C15" s="388">
        <v>0.1</v>
      </c>
      <c r="D15" s="294"/>
      <c r="E15" s="289"/>
      <c r="F15" s="194">
        <f>SUM(F5:F14)*10%</f>
        <v>0</v>
      </c>
    </row>
    <row r="16" spans="1:6" s="38" customFormat="1" ht="16.5" thickBot="1">
      <c r="A16" s="132"/>
      <c r="B16" s="136" t="s">
        <v>6</v>
      </c>
      <c r="C16" s="134"/>
      <c r="D16" s="135"/>
      <c r="E16" s="271"/>
      <c r="F16" s="320">
        <f>SUM(F6:F15)</f>
        <v>0</v>
      </c>
    </row>
    <row r="17" spans="1:6" s="42" customFormat="1" ht="16.5" thickTop="1">
      <c r="A17" s="44"/>
      <c r="B17" s="64"/>
      <c r="C17" s="43"/>
      <c r="D17" s="41"/>
      <c r="E17" s="178"/>
      <c r="F17" s="315"/>
    </row>
  </sheetData>
  <sheetProtection password="CC5F" sheet="1"/>
  <protectedRanges>
    <protectedRange sqref="E5:E14" name="Obseg1"/>
  </protectedRanges>
  <printOptions/>
  <pageMargins left="0.984251968503937" right="0.3937007874015748" top="0.7874015748031497" bottom="0.7874015748031497" header="0" footer="0"/>
  <pageSetup horizontalDpi="300" verticalDpi="300" orientation="portrait" paperSize="9" r:id="rId1"/>
  <headerFooter alignWithMargins="0">
    <oddHeader>&amp;C&amp;F</oddHeader>
    <oddFooter>&amp;C&amp;A&amp;Rstran:&amp;P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dc:creator>
  <cp:keywords/>
  <dc:description/>
  <cp:lastModifiedBy>oberstar</cp:lastModifiedBy>
  <cp:lastPrinted>2011-05-04T09:16:07Z</cp:lastPrinted>
  <dcterms:created xsi:type="dcterms:W3CDTF">1997-01-22T20:17:15Z</dcterms:created>
  <dcterms:modified xsi:type="dcterms:W3CDTF">2011-05-04T09:43:30Z</dcterms:modified>
  <cp:category/>
  <cp:version/>
  <cp:contentType/>
  <cp:contentStatus/>
</cp:coreProperties>
</file>