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showObjects="none" defaultThemeVersion="124226"/>
  <bookViews>
    <workbookView showHorizontalScroll="0" xWindow="120" yWindow="120" windowWidth="15480" windowHeight="10005"/>
  </bookViews>
  <sheets>
    <sheet name="rekapitulacija" sheetId="30" r:id="rId1"/>
    <sheet name="V7" sheetId="25" r:id="rId2"/>
    <sheet name="V8" sheetId="26" r:id="rId3"/>
    <sheet name="V9" sheetId="27" r:id="rId4"/>
    <sheet name="V13" sheetId="28" r:id="rId5"/>
  </sheets>
  <externalReferences>
    <externalReference r:id="rId6"/>
  </externalReferences>
  <definedNames>
    <definedName name="__xlnm.Print_Area">NA()</definedName>
    <definedName name="__xlnm.Print_Area_1">NA()</definedName>
    <definedName name="__xlnm.Print_Area_1_2">NA()</definedName>
    <definedName name="__xlnm.Print_Area_1_3">NA()</definedName>
    <definedName name="__xlnm.Print_Area_1_4">NA()</definedName>
    <definedName name="__xlnm.Print_Area_2">NA()</definedName>
    <definedName name="__xlnm.Print_Area_3">NA()</definedName>
    <definedName name="__xlnm.Print_Area_4">NA()</definedName>
  </definedNames>
  <calcPr calcId="101716"/>
</workbook>
</file>

<file path=xl/calcChain.xml><?xml version="1.0" encoding="utf-8"?>
<calcChain xmlns="http://schemas.openxmlformats.org/spreadsheetml/2006/main">
  <c r="F101" i="28"/>
  <c r="F100" i="27"/>
  <c r="F104" i="26"/>
  <c r="D49" i="30"/>
  <c r="D52"/>
  <c r="D55"/>
  <c r="D58"/>
  <c r="D61"/>
  <c r="D66"/>
  <c r="D69"/>
  <c r="D72"/>
  <c r="D75"/>
  <c r="D78"/>
  <c r="D80"/>
  <c r="F32" i="25"/>
  <c r="F35"/>
  <c r="F38"/>
  <c r="F41"/>
  <c r="F44"/>
  <c r="F47"/>
  <c r="F52"/>
  <c r="F54"/>
  <c r="F57"/>
  <c r="F60"/>
  <c r="F63"/>
  <c r="F66"/>
  <c r="F69"/>
  <c r="F72"/>
  <c r="F73"/>
  <c r="F84"/>
  <c r="F87"/>
  <c r="F90"/>
  <c r="F93"/>
  <c r="F96"/>
  <c r="E99"/>
  <c r="F99"/>
  <c r="F101"/>
  <c r="F6"/>
  <c r="D5" i="30"/>
  <c r="F108" i="25"/>
  <c r="F111"/>
  <c r="F114"/>
  <c r="F117"/>
  <c r="F120"/>
  <c r="F123"/>
  <c r="F126"/>
  <c r="F129"/>
  <c r="F132"/>
  <c r="F135"/>
  <c r="F138"/>
  <c r="F141"/>
  <c r="F144"/>
  <c r="F147"/>
  <c r="F150"/>
  <c r="E153"/>
  <c r="F153"/>
  <c r="F156"/>
  <c r="F8"/>
  <c r="D6" i="30"/>
  <c r="F165" i="25"/>
  <c r="F168"/>
  <c r="F169"/>
  <c r="F170"/>
  <c r="F171"/>
  <c r="F172"/>
  <c r="F174"/>
  <c r="F177"/>
  <c r="F180"/>
  <c r="F183"/>
  <c r="E186"/>
  <c r="F186"/>
  <c r="F188"/>
  <c r="F10"/>
  <c r="D7" i="30"/>
  <c r="F17" i="25"/>
  <c r="D8" i="30"/>
  <c r="D9"/>
  <c r="F32" i="26"/>
  <c r="F35"/>
  <c r="F38"/>
  <c r="F42"/>
  <c r="F45"/>
  <c r="F48"/>
  <c r="F53"/>
  <c r="F55"/>
  <c r="F58"/>
  <c r="F61"/>
  <c r="F65"/>
  <c r="F68"/>
  <c r="F71"/>
  <c r="F74"/>
  <c r="F75"/>
  <c r="F86"/>
  <c r="F89"/>
  <c r="F92"/>
  <c r="F95"/>
  <c r="F98"/>
  <c r="F101"/>
  <c r="E108"/>
  <c r="F108"/>
  <c r="F110"/>
  <c r="F6"/>
  <c r="D12" i="30"/>
  <c r="F117" i="26"/>
  <c r="F120"/>
  <c r="F123"/>
  <c r="F126"/>
  <c r="F129"/>
  <c r="F132"/>
  <c r="F135"/>
  <c r="F138"/>
  <c r="F141"/>
  <c r="F142"/>
  <c r="F145"/>
  <c r="F148"/>
  <c r="F151"/>
  <c r="F154"/>
  <c r="F157"/>
  <c r="F160"/>
  <c r="F163"/>
  <c r="F167"/>
  <c r="F170"/>
  <c r="E173"/>
  <c r="F173"/>
  <c r="F176"/>
  <c r="F8"/>
  <c r="D13" i="30"/>
  <c r="F184" i="26"/>
  <c r="F187"/>
  <c r="F188"/>
  <c r="F189"/>
  <c r="F190"/>
  <c r="F191"/>
  <c r="F192"/>
  <c r="F193"/>
  <c r="F194"/>
  <c r="F195"/>
  <c r="F196"/>
  <c r="F197"/>
  <c r="F199"/>
  <c r="F201"/>
  <c r="F204"/>
  <c r="F207"/>
  <c r="F210"/>
  <c r="F211"/>
  <c r="F214"/>
  <c r="F217"/>
  <c r="F220"/>
  <c r="E223"/>
  <c r="F223"/>
  <c r="F225"/>
  <c r="F10"/>
  <c r="D14" i="30"/>
  <c r="F17" i="26"/>
  <c r="D15" i="30"/>
  <c r="D16"/>
  <c r="F32" i="27"/>
  <c r="F35"/>
  <c r="F38"/>
  <c r="F41"/>
  <c r="F44"/>
  <c r="F47"/>
  <c r="F52"/>
  <c r="F54"/>
  <c r="F57"/>
  <c r="F60"/>
  <c r="F63"/>
  <c r="F66"/>
  <c r="F69"/>
  <c r="F72"/>
  <c r="F73"/>
  <c r="F84"/>
  <c r="F87"/>
  <c r="F91"/>
  <c r="F94"/>
  <c r="F97"/>
  <c r="E104"/>
  <c r="F104"/>
  <c r="F106"/>
  <c r="F6"/>
  <c r="D19" i="30"/>
  <c r="F114" i="27"/>
  <c r="F117"/>
  <c r="F120"/>
  <c r="F123"/>
  <c r="F126"/>
  <c r="F129"/>
  <c r="F132"/>
  <c r="F135"/>
  <c r="F136"/>
  <c r="F139"/>
  <c r="F142"/>
  <c r="F145"/>
  <c r="F148"/>
  <c r="F151"/>
  <c r="F155"/>
  <c r="F158"/>
  <c r="F161"/>
  <c r="E165"/>
  <c r="F165"/>
  <c r="F168"/>
  <c r="F8"/>
  <c r="D20" i="30"/>
  <c r="F177" i="27"/>
  <c r="F180"/>
  <c r="F181"/>
  <c r="F182"/>
  <c r="F183"/>
  <c r="F184"/>
  <c r="F185"/>
  <c r="F186"/>
  <c r="F187"/>
  <c r="F189"/>
  <c r="F191"/>
  <c r="F193"/>
  <c r="F196"/>
  <c r="F197"/>
  <c r="F200"/>
  <c r="F203"/>
  <c r="F206"/>
  <c r="E210"/>
  <c r="F210"/>
  <c r="F212"/>
  <c r="F10"/>
  <c r="D21" i="30"/>
  <c r="F17" i="27"/>
  <c r="D22" i="30"/>
  <c r="D23"/>
  <c r="F33" i="28"/>
  <c r="F36"/>
  <c r="F39"/>
  <c r="F42"/>
  <c r="F45"/>
  <c r="F48"/>
  <c r="F53"/>
  <c r="F55"/>
  <c r="F58"/>
  <c r="F61"/>
  <c r="F64"/>
  <c r="F67"/>
  <c r="F70"/>
  <c r="F73"/>
  <c r="F74"/>
  <c r="F85"/>
  <c r="F88"/>
  <c r="F92"/>
  <c r="F95"/>
  <c r="F98"/>
  <c r="E105"/>
  <c r="F105"/>
  <c r="F107"/>
  <c r="F6"/>
  <c r="D26" i="30"/>
  <c r="F113" i="28"/>
  <c r="F116"/>
  <c r="F119"/>
  <c r="F122"/>
  <c r="F125"/>
  <c r="F128"/>
  <c r="F131"/>
  <c r="F134"/>
  <c r="F135"/>
  <c r="F139"/>
  <c r="F142"/>
  <c r="F145"/>
  <c r="F148"/>
  <c r="F151"/>
  <c r="F154"/>
  <c r="F157"/>
  <c r="F161"/>
  <c r="F164"/>
  <c r="E168"/>
  <c r="F168"/>
  <c r="F171"/>
  <c r="F8"/>
  <c r="D27" i="30"/>
  <c r="F181" i="28"/>
  <c r="F184"/>
  <c r="F185"/>
  <c r="F186"/>
  <c r="F187"/>
  <c r="F188"/>
  <c r="F189"/>
  <c r="F190"/>
  <c r="F191"/>
  <c r="F193"/>
  <c r="F195"/>
  <c r="F197"/>
  <c r="F200"/>
  <c r="F201"/>
  <c r="F204"/>
  <c r="F207"/>
  <c r="F210"/>
  <c r="E213"/>
  <c r="F213"/>
  <c r="F215"/>
  <c r="F10"/>
  <c r="D28" i="30"/>
  <c r="F17" i="28"/>
  <c r="D29" i="30"/>
  <c r="D30"/>
  <c r="D32"/>
  <c r="F198" i="25"/>
  <c r="F202"/>
  <c r="F206"/>
  <c r="E209"/>
  <c r="F209"/>
  <c r="F211"/>
  <c r="F15"/>
  <c r="D36" i="30"/>
  <c r="F236" i="26"/>
  <c r="F240"/>
  <c r="F244"/>
  <c r="E247"/>
  <c r="F247"/>
  <c r="F249"/>
  <c r="F15"/>
  <c r="D37" i="30"/>
  <c r="F223" i="27"/>
  <c r="F227"/>
  <c r="F231"/>
  <c r="E234"/>
  <c r="F234"/>
  <c r="F236"/>
  <c r="F15"/>
  <c r="D38" i="30"/>
  <c r="F230" i="28"/>
  <c r="F234"/>
  <c r="F226"/>
  <c r="E237"/>
  <c r="F237"/>
  <c r="F239"/>
  <c r="F15"/>
  <c r="D39" i="30"/>
  <c r="D40"/>
  <c r="D42"/>
  <c r="D83"/>
  <c r="D84"/>
  <c r="D86"/>
  <c r="F12" i="25"/>
  <c r="F12" i="28"/>
  <c r="F12" i="27"/>
  <c r="F12" i="26"/>
  <c r="F20" i="27"/>
  <c r="F20" i="26"/>
  <c r="F20" i="25"/>
  <c r="F20" i="28"/>
</calcChain>
</file>

<file path=xl/sharedStrings.xml><?xml version="1.0" encoding="utf-8"?>
<sst xmlns="http://schemas.openxmlformats.org/spreadsheetml/2006/main" count="1401" uniqueCount="415">
  <si>
    <t>Opomba: Obnova hišnih vodovodnih priključkov je podana kot ocena. Hišni vodovodni priključki bodo obdelani v projektih 562-A/00-HP-V1, 562-A/00-HP-V2, …</t>
  </si>
  <si>
    <t>količina</t>
  </si>
  <si>
    <t>cena</t>
  </si>
  <si>
    <t>znesek v EUR</t>
  </si>
  <si>
    <t>S K U P N A    R E K A P I T U L A C I J A</t>
  </si>
  <si>
    <t>1. JAVNI VODOVOD:vodovod "V7" NL DN 100</t>
  </si>
  <si>
    <t>2. JAVNI VODOVOD:vodovod "V8" NL DN 100</t>
  </si>
  <si>
    <t>3. JAVNI VODOVOD:vodovod "V9" NL DN 100</t>
  </si>
  <si>
    <t>4. JAVNI VODOVOD:vodovod "V13" NL DN 100</t>
  </si>
  <si>
    <t>1.1. Zemeljska dela</t>
  </si>
  <si>
    <t>1.2. Montažna dela</t>
  </si>
  <si>
    <t>1.3. Vodovodni material</t>
  </si>
  <si>
    <t>2.1. Zemeljska dela</t>
  </si>
  <si>
    <t>2.2. Montažna dela</t>
  </si>
  <si>
    <t>2.3. Vodovodni material</t>
  </si>
  <si>
    <t>3.1. Zemeljska dela</t>
  </si>
  <si>
    <t>3.2. Montažna dela</t>
  </si>
  <si>
    <t>3.3. Vodovodni material</t>
  </si>
  <si>
    <t>4.1. Zemeljska dela</t>
  </si>
  <si>
    <t>4.2. Montažna dela</t>
  </si>
  <si>
    <t>4.3. Vodovodni material</t>
  </si>
  <si>
    <t>Pridobitev dovoljenj in elaborata za zaporo ceste z ureditvijo prometnega režima v času del (vključno z odstranitvijo)</t>
  </si>
  <si>
    <t>Strošek posnetka obstoječega stanja (po zakoličbi vodovoda) zaradi vzpostavitve v prvotno stanje po končanih delih</t>
  </si>
  <si>
    <t>Izdelava geodetskega načrta, kot ga predpisuje ZGO-1 (UL. RS. Št. 120/04), geodestkega posnetka in pridobitev potrdila o vrisu je strošek INVESTITORJA - JP VO-KA</t>
  </si>
  <si>
    <t>Izdelava projekta izvedenih del (PID) v skladu z ZGO-1 in dopolnitvami, ter po zahtevah bodočega upravljalca vodovoda (2× v projektni obliki, 1× v elektronski obliki)</t>
  </si>
  <si>
    <t>Nadzor upravljalcev komunalnih vodov na območju gradnje (obračun po vpisu v gradbeni dnevnik)</t>
  </si>
  <si>
    <t>Izdelava Vodilne mape (2×) z dokazili o zanesljivosti objekta, kompletna dokumentacija za izvedbo tehničnega pregleda in pridobitve uporabnega dovoljenja v skladu z ZGO-1 in dopolnitvami</t>
  </si>
  <si>
    <t>Stroški izdelave elaborata o ravnanju z odpadki, ki nastanejo pri gradbenih delih, s končnim poročilom in zahtevano dokumentacijo v skladu z uredbo oziroma predpisi za to področje</t>
  </si>
  <si>
    <t>1.1. ZEMELJSKA DELA</t>
  </si>
  <si>
    <t xml:space="preserve">1.1.13. </t>
  </si>
  <si>
    <t xml:space="preserve">1.1.14. </t>
  </si>
  <si>
    <t xml:space="preserve">1.1.15. </t>
  </si>
  <si>
    <t>1.1.16.</t>
  </si>
  <si>
    <t>1.1.17.</t>
  </si>
  <si>
    <t>1.1.18.</t>
  </si>
  <si>
    <t>1.2. MONTAŽNA DELA</t>
  </si>
  <si>
    <t xml:space="preserve">1.2.1. </t>
  </si>
  <si>
    <t xml:space="preserve">1.2.2. </t>
  </si>
  <si>
    <t xml:space="preserve">1.2.3. </t>
  </si>
  <si>
    <t xml:space="preserve">1.2.4. </t>
  </si>
  <si>
    <t xml:space="preserve">1.2.5. </t>
  </si>
  <si>
    <t xml:space="preserve">1.2.6. </t>
  </si>
  <si>
    <t xml:space="preserve">1.2.7. </t>
  </si>
  <si>
    <t xml:space="preserve">1.2.8. </t>
  </si>
  <si>
    <t xml:space="preserve">1.2.9. </t>
  </si>
  <si>
    <t xml:space="preserve">1.2.10. </t>
  </si>
  <si>
    <t xml:space="preserve">1.2.11. </t>
  </si>
  <si>
    <t xml:space="preserve">1.2.12. </t>
  </si>
  <si>
    <t xml:space="preserve">1.2.13. </t>
  </si>
  <si>
    <t xml:space="preserve">1.2.14. </t>
  </si>
  <si>
    <t>1.2.15.</t>
  </si>
  <si>
    <t>1.2.16.</t>
  </si>
  <si>
    <t>1.3. VODOVODNI MATERIAL</t>
  </si>
  <si>
    <t xml:space="preserve">1.3.1. </t>
  </si>
  <si>
    <t xml:space="preserve">1.3.2. </t>
  </si>
  <si>
    <t xml:space="preserve">1.3.3. </t>
  </si>
  <si>
    <t xml:space="preserve">1.3.4. </t>
  </si>
  <si>
    <t xml:space="preserve">1.3.5. </t>
  </si>
  <si>
    <t>1.3.6.</t>
  </si>
  <si>
    <t>1.5. Obnova hišnih vodovodnih priključkov na vodovod ''V7''</t>
  </si>
  <si>
    <t>DN 80                                          kos</t>
  </si>
  <si>
    <t xml:space="preserve">110,90 m = 18,853 = 19 kos - DN100                   </t>
  </si>
  <si>
    <t>MMA100/80                                                           kos</t>
  </si>
  <si>
    <t>E100                                                                     kos</t>
  </si>
  <si>
    <t>FFR100/80                                                             kos</t>
  </si>
  <si>
    <t>FF80; l=500 mm                                                     kos</t>
  </si>
  <si>
    <t>N80                                                                       kos</t>
  </si>
  <si>
    <t>vmesni kos                                                             kos</t>
  </si>
  <si>
    <t>DN100; l=500 mm                                                   kos</t>
  </si>
  <si>
    <t>DN80                                                                     kos</t>
  </si>
  <si>
    <r>
      <t xml:space="preserve">1. 5.1.      </t>
    </r>
    <r>
      <rPr>
        <u/>
        <sz val="10"/>
        <rFont val="Arial CE"/>
        <charset val="238"/>
      </rPr>
      <t>Zemeljska in gradbena dela -  HP:</t>
    </r>
  </si>
  <si>
    <r>
      <t xml:space="preserve">1.5.2.      </t>
    </r>
    <r>
      <rPr>
        <u/>
        <sz val="10"/>
        <rFont val="Arial CE"/>
        <charset val="238"/>
      </rPr>
      <t>Montažna dela - HP:</t>
    </r>
  </si>
  <si>
    <r>
      <t xml:space="preserve">1.5.3.       </t>
    </r>
    <r>
      <rPr>
        <u/>
        <sz val="10"/>
        <rFont val="Arial CE"/>
        <charset val="238"/>
      </rPr>
      <t>Material - HP:</t>
    </r>
  </si>
  <si>
    <t>Ročno planiranje dna jarka s točnostjo do 3 cm v projektiranem padcu.</t>
  </si>
  <si>
    <t>Odvoz odkopanega materiala s kamionom kiperjem na stalno gradbeno deponijo, z nakladanjem, razkladanjem, razgrinjanjem, planiranjem in utrjevanjem v slojih po 50 cm.</t>
  </si>
  <si>
    <t>Nabava materiala, transport, opaženje ter betoniranje armirano betonskega jaška 3,00 x 2,50 x 2,00 m z bitumenskim premazom in LTŽ pokrovom 600 x 600 mm. Pokrov AB jaška mora biti povozen (NP40). Po detajlu iz projekta.</t>
  </si>
  <si>
    <t>Montaža zasunov z ročnimi kolesi in podbetoniranjem zasuna v vodovodnem jašku.</t>
  </si>
  <si>
    <t>Montaža Combi III armature z vgradbenimi garniturami in cestnimi kapami z montažo betonskih podlošk za cestne kape.</t>
  </si>
  <si>
    <t>Dobava in montaža drogov za montažo tablic iz prejšnje točke</t>
  </si>
  <si>
    <t>185,30m = 31,501 = 32 kos - DN100</t>
  </si>
  <si>
    <t>DUCTIL fazonski kosi za tlačno stopnjo PN10 komplet s tesnili (armatura po DIN 28610 T1, K9) za vsako prirobnico DN80 se naroči 8 vijakov M16; L/X 85/57 za vsako prirobnico DN100 se naroči 8 vijakov M16; L/X 90/62 za vsako prirobnico DN250 se naroči 12 vijakov M24; L/X 110/82 ves tesnilni ter pritrdilni material se dobavlja v kompletu z fazonskimi kosi vsi MMK in MMQ kosi so tesnjeni z VI tesnilom</t>
  </si>
  <si>
    <t>Combi III armatura z vgradbenimi garniturami in cestno kapo (Hawle) z prirobničnim PAM tesnilom in vijaki</t>
  </si>
  <si>
    <t>DUCTIL zasun z ročnim kolesom (Euro 20; tip 23) z prirobničnim PAM tesnilom in vijaki</t>
  </si>
  <si>
    <t>vodovod "V8"</t>
  </si>
  <si>
    <t>2.1. ZEMELJSKA DELA</t>
  </si>
  <si>
    <t xml:space="preserve">2.1.13. </t>
  </si>
  <si>
    <t xml:space="preserve">2.1.14. </t>
  </si>
  <si>
    <t xml:space="preserve">2.1.15. </t>
  </si>
  <si>
    <t>2.1.17.</t>
  </si>
  <si>
    <t>2.1.18.</t>
  </si>
  <si>
    <t>2.2. MONTAŽNA DELA</t>
  </si>
  <si>
    <t xml:space="preserve">2.2.1. </t>
  </si>
  <si>
    <t xml:space="preserve">2.2.2. </t>
  </si>
  <si>
    <t xml:space="preserve">2.2.3. </t>
  </si>
  <si>
    <t xml:space="preserve">2.2.4. </t>
  </si>
  <si>
    <t xml:space="preserve">2.2.5. </t>
  </si>
  <si>
    <t xml:space="preserve">2.2.6. </t>
  </si>
  <si>
    <t xml:space="preserve">2.2.7. </t>
  </si>
  <si>
    <t xml:space="preserve">2.2.8. </t>
  </si>
  <si>
    <t xml:space="preserve">2.2.9. </t>
  </si>
  <si>
    <t xml:space="preserve">2.2.10. </t>
  </si>
  <si>
    <t xml:space="preserve">2.2.11. </t>
  </si>
  <si>
    <t xml:space="preserve">2.2.12. </t>
  </si>
  <si>
    <t xml:space="preserve">2.2.13. </t>
  </si>
  <si>
    <t xml:space="preserve">2.2.14. </t>
  </si>
  <si>
    <t>2.2.15.</t>
  </si>
  <si>
    <t>2.2.16.</t>
  </si>
  <si>
    <t>2.3. VODOVODNI MATERIAL</t>
  </si>
  <si>
    <t xml:space="preserve">2.3.1. </t>
  </si>
  <si>
    <t xml:space="preserve">2.3.2. </t>
  </si>
  <si>
    <t xml:space="preserve">2.3.3. </t>
  </si>
  <si>
    <t xml:space="preserve">2.3.4. </t>
  </si>
  <si>
    <t xml:space="preserve">2.3.5. </t>
  </si>
  <si>
    <r>
      <t xml:space="preserve">2.5.3.       </t>
    </r>
    <r>
      <rPr>
        <u/>
        <sz val="10"/>
        <rFont val="Arial CE"/>
        <charset val="238"/>
      </rPr>
      <t>Material - HP:</t>
    </r>
  </si>
  <si>
    <t>1.1.1.</t>
  </si>
  <si>
    <t>1.1.2.</t>
  </si>
  <si>
    <t>1.1.3.</t>
  </si>
  <si>
    <t>1.1.4.</t>
  </si>
  <si>
    <t>1.1.5.</t>
  </si>
  <si>
    <t>1.1.6.</t>
  </si>
  <si>
    <t>1.1.7.</t>
  </si>
  <si>
    <t>1.1.8.</t>
  </si>
  <si>
    <t>1.1.9.</t>
  </si>
  <si>
    <t>1.1.10.</t>
  </si>
  <si>
    <t>1.1.11.</t>
  </si>
  <si>
    <t>1.1.12.</t>
  </si>
  <si>
    <t xml:space="preserve">2.1.1. </t>
  </si>
  <si>
    <t xml:space="preserve">2.1.2. </t>
  </si>
  <si>
    <t xml:space="preserve">2.1.3. </t>
  </si>
  <si>
    <t xml:space="preserve">2.1.4. </t>
  </si>
  <si>
    <t xml:space="preserve">2.1.5. </t>
  </si>
  <si>
    <t xml:space="preserve">2.1.6. </t>
  </si>
  <si>
    <t xml:space="preserve">2.1.7. </t>
  </si>
  <si>
    <t xml:space="preserve">2.1.8. </t>
  </si>
  <si>
    <t xml:space="preserve">2.1.9. </t>
  </si>
  <si>
    <t xml:space="preserve">2.1.10. </t>
  </si>
  <si>
    <t xml:space="preserve">2.1.11. </t>
  </si>
  <si>
    <t xml:space="preserve">2.1.12. </t>
  </si>
  <si>
    <t xml:space="preserve">2.1.16. </t>
  </si>
  <si>
    <t>2.1.19.</t>
  </si>
  <si>
    <t>2.2.17.</t>
  </si>
  <si>
    <t>2.2.18.</t>
  </si>
  <si>
    <t>2.2.19.</t>
  </si>
  <si>
    <t xml:space="preserve">2.3.6. </t>
  </si>
  <si>
    <t>2.3.7.</t>
  </si>
  <si>
    <t xml:space="preserve">2.3.8. </t>
  </si>
  <si>
    <t>2.3.9.</t>
  </si>
  <si>
    <t>2.5. Obnova hišnih vodovodnih priključkov na vodovod ''V8''</t>
  </si>
  <si>
    <r>
      <t xml:space="preserve">2.5.1.       </t>
    </r>
    <r>
      <rPr>
        <u/>
        <sz val="10"/>
        <rFont val="Arial CE"/>
        <charset val="238"/>
      </rPr>
      <t>Zemeljska in gradbena dela -  HP:</t>
    </r>
  </si>
  <si>
    <r>
      <t xml:space="preserve">2.5.2.       </t>
    </r>
    <r>
      <rPr>
        <u/>
        <sz val="10"/>
        <rFont val="Arial CE"/>
        <charset val="238"/>
      </rPr>
      <t>Montažna dela - HP:</t>
    </r>
  </si>
  <si>
    <t>DN 80                                                                         kos</t>
  </si>
  <si>
    <t>DN 100                                                                    kos</t>
  </si>
  <si>
    <t>DN 250                                                                    kos</t>
  </si>
  <si>
    <t>DN100                                                                         kos</t>
  </si>
  <si>
    <t>Zr DN50                                                                       kos</t>
  </si>
  <si>
    <t>DN50</t>
  </si>
  <si>
    <t>SKUPAJ OBNOVA VODOVODNIH PRIKLJUČKOV:</t>
  </si>
  <si>
    <t>c. izkop z bočnim razpiranjem z enostranskim opažem (30m)</t>
  </si>
  <si>
    <t>zasip:</t>
  </si>
  <si>
    <t>DN100</t>
  </si>
  <si>
    <t>m - DN100</t>
  </si>
  <si>
    <t>DN100; l=500 mm</t>
  </si>
  <si>
    <t>T100/50</t>
  </si>
  <si>
    <t xml:space="preserve">SIST EN 805 </t>
  </si>
  <si>
    <t>T250/100</t>
  </si>
  <si>
    <t>spojka ''Waflex'' DN250</t>
  </si>
  <si>
    <t>Podtalni hidrant z cestno kapo in betonsko podloško</t>
  </si>
  <si>
    <t>Montaža zračnika ''Hawle'' Nr.9822 (podtalna izvedba) z podbetoniranjem telesa zračnika.</t>
  </si>
  <si>
    <t>Zračnik "Hawle" Nr.9822 - podtalna izvedba z cestno kapo Nr.1790</t>
  </si>
  <si>
    <t>EUR</t>
  </si>
  <si>
    <t>MMA100/80</t>
  </si>
  <si>
    <t>spojka ''Hawle'' DN100</t>
  </si>
  <si>
    <t>(cev 117-120 mm)</t>
  </si>
  <si>
    <t>FFK100(11,25°)</t>
  </si>
  <si>
    <t>FFK100(45°)</t>
  </si>
  <si>
    <t>MDK250</t>
  </si>
  <si>
    <t>FF250; l=1000 mm</t>
  </si>
  <si>
    <t>X100</t>
  </si>
  <si>
    <t>MDK100</t>
  </si>
  <si>
    <t>FF100; l=1000 mm</t>
  </si>
  <si>
    <t>DN250</t>
  </si>
  <si>
    <t>Zračnik"Hawle" Nr.9822 - podtalna izvedba z cestno kapo Nr.1790</t>
  </si>
  <si>
    <t>FF100; l=3000 mm</t>
  </si>
  <si>
    <t>T100/80</t>
  </si>
  <si>
    <t>MMK100(11,25°)</t>
  </si>
  <si>
    <t>SKUPAJ JAVNI VODOVOD:</t>
  </si>
  <si>
    <t>m</t>
  </si>
  <si>
    <t>po</t>
  </si>
  <si>
    <t>ur</t>
  </si>
  <si>
    <t>kom</t>
  </si>
  <si>
    <t>a. 90% strojnega izkopa v terenu III-IV kategorije</t>
  </si>
  <si>
    <t>m3</t>
  </si>
  <si>
    <t>b. 10% ročnega izkopa v terenu III-IV kategorije</t>
  </si>
  <si>
    <t>m2</t>
  </si>
  <si>
    <t>izkop:</t>
  </si>
  <si>
    <t>odbitki:</t>
  </si>
  <si>
    <t>obsip:</t>
  </si>
  <si>
    <t>posteljica</t>
  </si>
  <si>
    <t>cev</t>
  </si>
  <si>
    <t>skupaj:</t>
  </si>
  <si>
    <t>Čiščenje terena po končani gradnji ter ureditev okolice.</t>
  </si>
  <si>
    <t>SKUPAJ ZEMELJSKA DELA:</t>
  </si>
  <si>
    <t>DN80</t>
  </si>
  <si>
    <t>Tlačni preizkus položenega cevovoda po standardu</t>
  </si>
  <si>
    <t xml:space="preserve">Dezifekcija položenega cevovoda </t>
  </si>
  <si>
    <t>Nepredvidena montažna dela (% montažnih del)</t>
  </si>
  <si>
    <t>SKUPAJ MONTAŽNA DELA:</t>
  </si>
  <si>
    <t>SKUPAJ VODOVODNI MATERIAL:</t>
  </si>
  <si>
    <t>Nepredvidena zemeljska dela (% zemeljskih del)</t>
  </si>
  <si>
    <t>kos</t>
  </si>
  <si>
    <t>E100</t>
  </si>
  <si>
    <t>vmesni kos</t>
  </si>
  <si>
    <t>N80</t>
  </si>
  <si>
    <t>FF80; l=500 mm</t>
  </si>
  <si>
    <t xml:space="preserve"> 2.7.  R E K A P I T U L A C I J A - vodovod "V7"</t>
  </si>
  <si>
    <t>SKUPAJ:</t>
  </si>
  <si>
    <t>ocena</t>
  </si>
  <si>
    <t>1/3</t>
  </si>
  <si>
    <t>2/3</t>
  </si>
  <si>
    <r>
      <t>(cev LTŽ</t>
    </r>
    <r>
      <rPr>
        <sz val="10"/>
        <rFont val="Symbol"/>
        <family val="1"/>
        <charset val="2"/>
      </rPr>
      <t>F</t>
    </r>
    <r>
      <rPr>
        <sz val="10"/>
        <rFont val="Arial CE"/>
        <charset val="238"/>
      </rPr>
      <t>250)</t>
    </r>
  </si>
  <si>
    <t>SKUPAJ</t>
  </si>
  <si>
    <t>SKUPAJ JAVNI VODOVOD + Provizoriji + Vodovodni priključki</t>
  </si>
  <si>
    <t>Projektantski nadzor</t>
  </si>
  <si>
    <t>20% DDV</t>
  </si>
  <si>
    <t>SKUPAJ Z DDV</t>
  </si>
  <si>
    <t>SKUPAJ VODOVOD (javni vodovodi "V7", "V8", "V9" in "V13" + provizoriji):</t>
  </si>
  <si>
    <t>- skupaj vsi vodovodni priključki cca. 418m</t>
  </si>
  <si>
    <t>Izdelava obvestilne table na gradbišču, vključno z odstranjitvijo.</t>
  </si>
  <si>
    <t>Izdelava varnostnega načrta in koordinacija varnosti.</t>
  </si>
  <si>
    <t>Zavarovanje gradbišča s predpisano prometno signalizacijo (postavitev in odstranitev)</t>
  </si>
  <si>
    <t>SKUPNI STROŠKI SKUPAJ</t>
  </si>
  <si>
    <t xml:space="preserve">OPOMBA: </t>
  </si>
  <si>
    <t>- kompletna izvedba</t>
  </si>
  <si>
    <t>10%</t>
  </si>
  <si>
    <t>Izvedba meritev pretokov vode na hidrantih, vključno s poročilom</t>
  </si>
  <si>
    <t>Stroški transporta vodovodnih armatur in fazonskih kosov</t>
  </si>
  <si>
    <t>Nepredvideni material</t>
  </si>
  <si>
    <t>SPLOŠNI STROŠKI ZA V7, V8, V9 IN V13</t>
  </si>
  <si>
    <t>Obračun zemeljskih del se izvaja v RAŠČENEM stanju - vsi morebitni faktorji razrahljivosti materialov so zajeti v ceni/enoto za posamezno postavko.</t>
  </si>
  <si>
    <t>Zakoličba osi cevovoda z zavarovanjem osi, oznako horizontalnih in vertikalnih lomov, oznako vozlišč, odcepov in zakoličba mesta prevezave na obstoječi cevovod ter vris v kataster in izdelava geodetskega posnetka. Obračun po dejanskih stroških.</t>
  </si>
  <si>
    <t>Priprava gradbišča, odstranitev eventuelnih ovir in ureditev delovnega platoja. Po končanih delih se gradbišče pospravi in vzpostavi v prvotno stanje</t>
  </si>
  <si>
    <t>Zavarovanje gradbišča s predpisano prometno signalizacijo, kot so letve, opozorilne vrvice, znaki, svetlobna telesa,… Po končanih delih se signalizacija odstrani.</t>
  </si>
  <si>
    <t>Zakoličba obstoječih komunalnih vodov s strani predstavnikov prizadetih komunalnih organizacij.</t>
  </si>
  <si>
    <t>Naprava provizornih dostopov do objektov preko izkopanih jarkov iz ploh debeline 5 cm z ograjo (prenosljivi). Obračun za 1 kos.</t>
  </si>
  <si>
    <t>Postavitev gradbenih profilov na vzpostavljeno os trase cevovoda ter določitev nivoja za merjenje globine izkopa in polaganje cevovoda.</t>
  </si>
  <si>
    <t>Strojni in delno ročni izkop jarka globine do 2,0 m, z začasnim odlaganjem materiala 1,0 m od roba izkopa ali na začasni deponiji oddaljeni do 5 km. Brežine se izvajajo v naklonu 60.</t>
  </si>
  <si>
    <t>Širina dna izkopa je 70 cm</t>
  </si>
  <si>
    <t>Zavarovanje ter podbetoniranje obstoječih komunalnih vodov (kanalizacija, PTT, Elektro, plin, hišnih kanalizacijskih priključkov…)</t>
  </si>
  <si>
    <t>Ročno planiranje dna jarka s točnostjo do 3 cm v projektiranem padcu</t>
  </si>
  <si>
    <t>Izdelava peščenega nasipa za izravnavo dna jarka debeline cca 10 cm, 2 x sejanim peskom.</t>
  </si>
  <si>
    <t>Nabava in transport materiala za izdelavo nasipa nad položeno cevjo. Na nasip za izravnavo jarka se izvede 3-5 cm debel nasip za poravnavo tal v katerega si cev izdela ležišče. Obsip cevi se izvaja v slojih po 15-20 cm istočasno na obeh straneh cevi. Obsip cevi je treba skrbno utrditi, da bo preprečeno poznejše posedanje terena nad izkopom. Zasipi vodovodnih cevi morajo biti sproti vibracijsko utrjevani v slojih debeline 30-40 cm. Debelina utrjevanja nikakor ne sme biti večja od 50 cm. Paziti je potrebno, da se cev ne premakne iz ležišča. Obsip in nasip se utrjujeta po standardnem Proktorjevem postopku do 90% trdnosti. Obsipni material je 2x sejani pesek.</t>
  </si>
  <si>
    <t>Zasipavanje vodovodnega jarka z izkopanim materialom (1/3) in novim materialom (2/3) s komprimiranjem zemljine v slojih po 20 cm. Obračun za 1m3 izvedenega nasipa (vključno z dobavo).</t>
  </si>
  <si>
    <t>Odvoz odkopanega materiala s kamionom kiperjem na stalno gradbeno deponijo, z nakladanjem, razkladanjem, razgrinjanjem, planiranjem in utrjevanjem v slojih po 50 cm ter plačilom taks.</t>
  </si>
  <si>
    <t>Podbetoniranje vodovodne armature, zasuni, hidranti, odcepi horizontalni in vertikalni lomi. Možna je montažna betonskih podstavkov. Obračun 0,25 m3/kos izvedenega podbetoniranja.</t>
  </si>
  <si>
    <t>Izdelava ter polaganje provizorija za začasno oskrbo porabnikov z sanitarno pitno vodo iz cevi PE100d32/10 z začasnimi navrtnimi zasuni ter vso potrebno vodovodno armaturo. V primeru, da se dela izvajajo pri nižjih temperaturah, je potebno cevovod ustrezno zaščititi proti zmrzovanju. Začasni cevovod je potrebno zavarovati tudi od morebitnih mehanskih poškodb.Dolžina enega provizorija je cca 60 m. Iz omenjenega provizorija je možno oskrbovati do 15 stanovanjskih objektov.</t>
  </si>
  <si>
    <t>Izdelava ter polaganje provizorija za začasno oskrbo porabnikov z sanitarno pitno vodo iz cevi PE100d32/10 z začasnimi navrtnimi zasuni ter vso potrebno vodovodno armaturo. V primeru, da se dela izvajajo pri nižjih temperaturah, je potebno cevovod ustrezno zaščititi proti zmrzovanju. Začasni cevovod je potrebno zavarovati tudi od morebitnih mehanskih poškodb.Dolžina enega provizorija je cca 60 m. Iz omenjenega provizorija je možno oskrbovati do 15 stanovanjskih objektov - kompletna dela (zemeljska, montažna in nabava materiala) vključno z odstranitvijo</t>
  </si>
  <si>
    <t>Postavitev cestnih kap vodovodne armature (Z, H, …) na končno niveleto cestišča.</t>
  </si>
  <si>
    <t>Priprava gradbišča, (deponija vodovodnih cevi in zavarovanje vodovodnega materiala). V % od vrednosti vodovodnega materiala</t>
  </si>
  <si>
    <t>Prevoz in prenos vodovodnega materiala iz deponije do mesta vgradnje. V % od vrednosti vodovodnega materiala.</t>
  </si>
  <si>
    <t>Prenos spuščanje in polaganje cevi v pripravljen jarek, ter poravnanje v vertikalni in horizontalni smeri</t>
  </si>
  <si>
    <t>Prenos spuščanje in polaganje fazonskih komadov in armatur, v pripravljen jarek, ter poravnanje v vertikalni in horizontalni smeri</t>
  </si>
  <si>
    <t>Montaža vodovodnih cevi na položeno in utrjeno peščeno posteljico debeline 10 cm.</t>
  </si>
  <si>
    <t>Montaža fazonskih kosov po priloženih montažnih shemah ter dokončna obdelava in zaščita spojev.</t>
  </si>
  <si>
    <t>Montaža podtalnega (nadtalnega) hidranta DN80 z podbetoniranjem telesa hidranta.</t>
  </si>
  <si>
    <t>Montaža zasunov z vgradbeno garnituro in cestno kapo z montažo betonskih podložk za cestne kape.</t>
  </si>
  <si>
    <t>Dobava in montaža tablic za označevanje hidrantov in zasunov na ustrezne drogove.</t>
  </si>
  <si>
    <t>Dobava in montaža drogov za montažo tablic iz zgornje točke.</t>
  </si>
  <si>
    <t>Odstranitev (demontaža) obstoječih cestnih kap zasunov, hidrantov, tablic.</t>
  </si>
  <si>
    <t>Nabava in polaganje signalnega in opozorilnega traku nad vodovodnimi cevmi.</t>
  </si>
  <si>
    <t>Tlačni preizkus položenega cevovoda po standardu SIST EN 805</t>
  </si>
  <si>
    <t>Cevi DUCTIL GS DN100, PN10 (standard spoj) komplet s tesnili (DIN 28610 T1, K9), dolžina cevi l=6,0 m/kos. Dolžina cevi je povečana za 2% zaradi obdelave.</t>
  </si>
  <si>
    <t>DUCTIL fazonski kosi za tlačno stopnjo PN10 komplet s tesnili (armatura po DIN 28610 T1, K9) za vsako prirobnico DN80 se naroči 8 vijakov M16; L/X 85/57 ves tesnilni ter pritrdilni material se dobavlja v kompletu z fazonskimi kosi vsi MMK in MMQ kosi so tesnjeni z VI tesnilom</t>
  </si>
  <si>
    <t>DUCTIL zasun z vgradbeno garnituro in cestno kapo (Euro 20; tip 23) z prirobničnim PAM tesnilom in vijaki</t>
  </si>
  <si>
    <t>Kompletna zemeljska in gradbena dela pri izvedbi obnove hišnih priključkov  od prevezave na novi vodovod do vodomernega mesta (rušenje ovir na trasi, strojno – ročni izkop, izvedba peščene posteljice in obsipa priključka, zasip vodovodnega jarka z izkopanim in novim materialom, utrjevanje zasipa in odvozom viška materiala, preboji in sanacija do vodomernih mest, postavitev cestnih kap HP na niveleto terena in vzpostavitev v prvotno stanje po izvedbi obnove hišnih priključkov. (OBRAČUN po tekočem metru obnove HP)</t>
  </si>
  <si>
    <t>Kompletna montažna dela pri izvedbi obnove hišnih priključkov od prevezave na novi vodovod do vodomernega mesta (montaža vodovodne in zaščitne cevi, polaganje signalnega traku, montaža navrtnega zasuna,  montažna dela na vodomernih mestih, izvedba tlačnega preizkusa in izpiranje). (OBRAČUN po tekočem metru obnove HP)</t>
  </si>
  <si>
    <t>Kompletni material  pri izvedbi obnove hišnih priključkov od prevezave na novi vodovod do vodomernega mesta (vodovodna in zaščitna cev, signalni trak, navrtni zasun s cestno kapo,  vključno z vsem potrebnim drobnim materialom – vodovodna armatura, kosi, ločne spojke,  nosilec za vodomer, betonski podstavek, fitingi, tesnila  ……………  itd.). (OBRAČUN po tekočem metru obnove HP)</t>
  </si>
  <si>
    <t>vodovod "V9"</t>
  </si>
  <si>
    <t>Širina dna izkopa je 70 cm.</t>
  </si>
  <si>
    <t>Izdelava ter polaganje provizorija za začasno oskrbo porabnikov z sanitarno pitno vodo iz cevi PE100d32/10 z začasnimi navrtnimi zasuni ter vso potrebno vodovodno armaturo. V primeru, da se dela izvajajo pri nižjih temperaturah, je potebno cevovod ustrezno zaščititi proti zmrzovanju. Začasni cevovod je potrebno zavarovati tudi od morebitnih mehanskih poškodb.Dolžina enega provizorija je cca 60 m. Iz omenjenega provizorija je možno oskrbovati do 15 stanovanjskih objektov - kompletna dela (zemeljska, montažna in nabava materiala) vključno z odstranitvijo.</t>
  </si>
  <si>
    <t>Nabava in polaganje signalnega in opozorilnega traku nad vodovodnimi cevmi</t>
  </si>
  <si>
    <t>165,70 = 28,169 = 29 kos - DN 100</t>
  </si>
  <si>
    <t>Nepredvidena dela</t>
  </si>
  <si>
    <t xml:space="preserve">2.5.4.       </t>
  </si>
  <si>
    <t xml:space="preserve">1.5.4.       </t>
  </si>
  <si>
    <t>DN 80                                                                               kos</t>
  </si>
  <si>
    <t>DN 100                                                                            kos</t>
  </si>
  <si>
    <t>Zr DN50                                                                           kos</t>
  </si>
  <si>
    <t>3.1. ZEMELJSKA DELA</t>
  </si>
  <si>
    <t xml:space="preserve">3.1.1. </t>
  </si>
  <si>
    <t xml:space="preserve">3.1.2. </t>
  </si>
  <si>
    <t xml:space="preserve">3.1.3. </t>
  </si>
  <si>
    <t xml:space="preserve">3.1.4. </t>
  </si>
  <si>
    <t xml:space="preserve">3.1.5. </t>
  </si>
  <si>
    <t xml:space="preserve">3.1.6. </t>
  </si>
  <si>
    <t xml:space="preserve">3.1.7. </t>
  </si>
  <si>
    <t xml:space="preserve">3.1.8. </t>
  </si>
  <si>
    <t xml:space="preserve">3.1.9. </t>
  </si>
  <si>
    <t xml:space="preserve">3.1.10. </t>
  </si>
  <si>
    <t xml:space="preserve">3.1.11. </t>
  </si>
  <si>
    <t xml:space="preserve">3.1.12. </t>
  </si>
  <si>
    <t xml:space="preserve">3.1.13. </t>
  </si>
  <si>
    <t xml:space="preserve">3.1.14. </t>
  </si>
  <si>
    <t xml:space="preserve">3.1.15. </t>
  </si>
  <si>
    <t>3.1.16.</t>
  </si>
  <si>
    <t>3.1.17.</t>
  </si>
  <si>
    <t>3.1.18.</t>
  </si>
  <si>
    <t>3.2. MONTAŽNA DELA</t>
  </si>
  <si>
    <t xml:space="preserve">3.2.1. </t>
  </si>
  <si>
    <t xml:space="preserve">3.2.2. </t>
  </si>
  <si>
    <t xml:space="preserve">3.2.3. </t>
  </si>
  <si>
    <t xml:space="preserve">3.2.4. </t>
  </si>
  <si>
    <t xml:space="preserve">3.2.5. </t>
  </si>
  <si>
    <t xml:space="preserve">3.2.6. </t>
  </si>
  <si>
    <t xml:space="preserve">3.2.7. </t>
  </si>
  <si>
    <t xml:space="preserve">3.2.8. </t>
  </si>
  <si>
    <t xml:space="preserve">3.2.9. </t>
  </si>
  <si>
    <t xml:space="preserve">3.2.10. </t>
  </si>
  <si>
    <t xml:space="preserve">3.2.11. </t>
  </si>
  <si>
    <t xml:space="preserve">3.2.12. </t>
  </si>
  <si>
    <t xml:space="preserve">3.2.13. </t>
  </si>
  <si>
    <t xml:space="preserve">3.2.14. </t>
  </si>
  <si>
    <t>3.2.15.</t>
  </si>
  <si>
    <t xml:space="preserve">3.2.16. </t>
  </si>
  <si>
    <t xml:space="preserve">3.2.17. </t>
  </si>
  <si>
    <t>3.3. VODOVODNI MATERIAL</t>
  </si>
  <si>
    <t xml:space="preserve">3.3.1. </t>
  </si>
  <si>
    <t xml:space="preserve">3.3.2. </t>
  </si>
  <si>
    <t xml:space="preserve">3.3.3. </t>
  </si>
  <si>
    <t xml:space="preserve">3.3.4. </t>
  </si>
  <si>
    <t>3.3.5.</t>
  </si>
  <si>
    <t xml:space="preserve">3.3.6. </t>
  </si>
  <si>
    <t>3.3.7.</t>
  </si>
  <si>
    <t>3.5. Obnova hišnih vodovodnih priključkov na vodovod ''V9''</t>
  </si>
  <si>
    <r>
      <t xml:space="preserve">3.5.1.       </t>
    </r>
    <r>
      <rPr>
        <u/>
        <sz val="10"/>
        <rFont val="Arial CE"/>
        <charset val="238"/>
      </rPr>
      <t>Zemeljska in gradbena dela -  HP:</t>
    </r>
  </si>
  <si>
    <r>
      <t xml:space="preserve">3.5.2.       </t>
    </r>
    <r>
      <rPr>
        <u/>
        <sz val="10"/>
        <rFont val="Arial CE"/>
        <charset val="238"/>
      </rPr>
      <t>Montažna dela - HP:</t>
    </r>
  </si>
  <si>
    <r>
      <t xml:space="preserve">3.5.3.       </t>
    </r>
    <r>
      <rPr>
        <u/>
        <sz val="10"/>
        <rFont val="Arial CE"/>
        <charset val="238"/>
      </rPr>
      <t>Material - HP:</t>
    </r>
  </si>
  <si>
    <t>3.5.4.</t>
  </si>
  <si>
    <t xml:space="preserve"> vodovod "V13"</t>
  </si>
  <si>
    <t>Prevezava novozgrajenega cevovoda na obstoječe vodovodno omrežje z obdelavo prereza.</t>
  </si>
  <si>
    <t>208,75 = 35,488 = 36 kos - DN100</t>
  </si>
  <si>
    <t>DN 100                                                                       kos</t>
  </si>
  <si>
    <t>4.1. ZEMELJSKA DELA</t>
  </si>
  <si>
    <t xml:space="preserve">4.1.1. </t>
  </si>
  <si>
    <t xml:space="preserve">4.1.2. </t>
  </si>
  <si>
    <t xml:space="preserve">4.1.3. </t>
  </si>
  <si>
    <t xml:space="preserve">4.1.4. </t>
  </si>
  <si>
    <t xml:space="preserve">4.1.5. </t>
  </si>
  <si>
    <t xml:space="preserve">4.1.6. </t>
  </si>
  <si>
    <t xml:space="preserve">4.1.7. </t>
  </si>
  <si>
    <t xml:space="preserve">4.1.8. </t>
  </si>
  <si>
    <t xml:space="preserve">4.1.9. </t>
  </si>
  <si>
    <t xml:space="preserve">4.1.10. </t>
  </si>
  <si>
    <t xml:space="preserve">4.1.11. </t>
  </si>
  <si>
    <t xml:space="preserve">4.1.12. </t>
  </si>
  <si>
    <t xml:space="preserve">4.1.13. </t>
  </si>
  <si>
    <t xml:space="preserve">4.1.14. </t>
  </si>
  <si>
    <t xml:space="preserve">4.1.15. </t>
  </si>
  <si>
    <t>4.1.16.</t>
  </si>
  <si>
    <t>4.1.17.</t>
  </si>
  <si>
    <t>4.1.18.</t>
  </si>
  <si>
    <t>4.2. MONTAŽNA DELA</t>
  </si>
  <si>
    <t xml:space="preserve">4.2.1. </t>
  </si>
  <si>
    <t xml:space="preserve">4.2.2. </t>
  </si>
  <si>
    <t xml:space="preserve">4.2.3. </t>
  </si>
  <si>
    <t xml:space="preserve">4.2.4. </t>
  </si>
  <si>
    <t xml:space="preserve">4.2.5. </t>
  </si>
  <si>
    <t xml:space="preserve">4.2.6. </t>
  </si>
  <si>
    <t xml:space="preserve">4.2.7. </t>
  </si>
  <si>
    <t xml:space="preserve">4.2.8. </t>
  </si>
  <si>
    <t xml:space="preserve">4.2.9. </t>
  </si>
  <si>
    <t xml:space="preserve">4.2.10. </t>
  </si>
  <si>
    <t xml:space="preserve">4.2.11. </t>
  </si>
  <si>
    <t xml:space="preserve">4.2.12. </t>
  </si>
  <si>
    <t xml:space="preserve">4.2.13. </t>
  </si>
  <si>
    <t xml:space="preserve">4.2.14. </t>
  </si>
  <si>
    <t>4.2.15.</t>
  </si>
  <si>
    <t>4.2.16.</t>
  </si>
  <si>
    <t xml:space="preserve">4.2.17. </t>
  </si>
  <si>
    <t xml:space="preserve">4.2.18. </t>
  </si>
  <si>
    <t>4.3. VODOVODNI MATERIAL</t>
  </si>
  <si>
    <t xml:space="preserve">4.3.1. </t>
  </si>
  <si>
    <t xml:space="preserve">4.3.2. </t>
  </si>
  <si>
    <t xml:space="preserve">4.3.3. </t>
  </si>
  <si>
    <t xml:space="preserve">4.3.4. </t>
  </si>
  <si>
    <t>4.3.5.</t>
  </si>
  <si>
    <t xml:space="preserve">4.3.6. </t>
  </si>
  <si>
    <t>4.3.7.</t>
  </si>
  <si>
    <t>4.5. Obnova hišnih vodovodnih priključkov na vodovod ''V13''</t>
  </si>
  <si>
    <r>
      <t>4.5.1.</t>
    </r>
    <r>
      <rPr>
        <sz val="10"/>
        <rFont val="Times New Roman"/>
        <family val="1"/>
        <charset val="238"/>
      </rPr>
      <t xml:space="preserve">       </t>
    </r>
    <r>
      <rPr>
        <u/>
        <sz val="10"/>
        <rFont val="Arial Narrow"/>
        <family val="2"/>
        <charset val="238"/>
      </rPr>
      <t>Zemeljska in gradbena dela -  HP:</t>
    </r>
  </si>
  <si>
    <r>
      <t>4.5.2.</t>
    </r>
    <r>
      <rPr>
        <sz val="10"/>
        <rFont val="Times New Roman"/>
        <family val="1"/>
        <charset val="238"/>
      </rPr>
      <t xml:space="preserve">       </t>
    </r>
    <r>
      <rPr>
        <u/>
        <sz val="10"/>
        <rFont val="Arial Narrow"/>
        <family val="2"/>
        <charset val="238"/>
      </rPr>
      <t>Montažna dela - HP:</t>
    </r>
  </si>
  <si>
    <r>
      <t>4.5.3.</t>
    </r>
    <r>
      <rPr>
        <sz val="10"/>
        <rFont val="Times New Roman"/>
        <family val="1"/>
        <charset val="238"/>
      </rPr>
      <t xml:space="preserve">       </t>
    </r>
    <r>
      <rPr>
        <u/>
        <sz val="10"/>
        <rFont val="Arial Narrow"/>
        <family val="2"/>
        <charset val="238"/>
      </rPr>
      <t>Material - HP:</t>
    </r>
  </si>
  <si>
    <r>
      <t>4.5.4.</t>
    </r>
    <r>
      <rPr>
        <sz val="10"/>
        <rFont val="Times New Roman"/>
        <family val="1"/>
        <charset val="238"/>
      </rPr>
      <t xml:space="preserve">       </t>
    </r>
    <r>
      <rPr>
        <sz val="10"/>
        <rFont val="Arial Narrow"/>
        <family val="2"/>
        <charset val="238"/>
      </rPr>
      <t>Nepredvidena dela  - 10% od pozicije 1, 2 in 3.</t>
    </r>
  </si>
  <si>
    <t>SKUPAJ javni vodovod + splošni stroški (brez DDV):</t>
  </si>
  <si>
    <t>1.4. Obnova asfaltnega cestišča (20% delež investicije):</t>
  </si>
  <si>
    <t>2.4. Obnova asfaltnega cestišča (20% delež investicije):</t>
  </si>
  <si>
    <t>3.4. Obnova asfaltnega cestišča (20% delež investicije):</t>
  </si>
  <si>
    <t>4.4. Obnova asfaltnega vozišča (20% delež investicije):</t>
  </si>
  <si>
    <t>4.4. Obnova asfaltnega cestišča (20% delež investicije):</t>
  </si>
  <si>
    <t>Število HP  8, povprečna dolžina HP 20,00 m'                                                    </t>
  </si>
  <si>
    <t>1.5. Obnova hišnih vodovodnih priključkov (8 kos):</t>
  </si>
  <si>
    <t>2.5. Obnova hišnih vodovodnih priključkov (9 kos):</t>
  </si>
  <si>
    <t>Prevezava novozgrajenega cevovoda na obstoječe vodovodno omrežje vključno z vsemi zemeljskimi in gradbenimi deli</t>
  </si>
  <si>
    <t>Število HP  9, povprečna dolžina HP 20,00 m'                                                    </t>
  </si>
  <si>
    <t>3.5. Obnova hišnih vodovodnih priključkov (17 kos):</t>
  </si>
  <si>
    <t>Število HP  17 , povprečna dolžina HP 20,00 m'                                                    </t>
  </si>
  <si>
    <t>4.5. Obnova hišnih vodovodnih priključkov (16 kos):</t>
  </si>
  <si>
    <t>4.1.19.</t>
  </si>
  <si>
    <t>Število HP  16 , povprečna dolžina HP 20,00 m'                                                    </t>
  </si>
  <si>
    <t>2.1.20.</t>
  </si>
  <si>
    <t>3.1.19.</t>
  </si>
  <si>
    <t>1.5. Obnova hišnih vodovodnih priključkov - vodovod "V7"(8 kos):</t>
  </si>
  <si>
    <t>2.5. Obnova hišnih vodovodnih priključkov - vodovod "V8" (9 kos):</t>
  </si>
  <si>
    <t>3.5. Obnova hišnih vodovodnih priključkov - vodovod "V9" (17 kos):</t>
  </si>
  <si>
    <t>4.5. Obnova hišnih vodovodnih priključkov - vodovod "V13" (16 kos):</t>
  </si>
  <si>
    <t>SKUPAJ VODOVODNI PRIKLJUČKI (50 kom)</t>
  </si>
</sst>
</file>

<file path=xl/styles.xml><?xml version="1.0" encoding="utf-8"?>
<styleSheet xmlns="http://schemas.openxmlformats.org/spreadsheetml/2006/main">
  <numFmts count="2">
    <numFmt numFmtId="43" formatCode="_-* #,##0.00\ _S_I_T_-;\-* #,##0.00\ _S_I_T_-;_-* &quot;-&quot;??\ _S_I_T_-;_-@_-"/>
    <numFmt numFmtId="164" formatCode="_-* #,##0.00\ _S_I_T_-;\-* #,##0.00\ _S_I_T_-;_-* \-??\ _S_I_T_-;_-@_-"/>
  </numFmts>
  <fonts count="29">
    <font>
      <sz val="10"/>
      <name val="Arial CE"/>
      <charset val="238"/>
    </font>
    <font>
      <sz val="10"/>
      <name val="Arial CE"/>
      <charset val="238"/>
    </font>
    <font>
      <sz val="16"/>
      <name val="Arial CE"/>
      <family val="2"/>
      <charset val="238"/>
    </font>
    <font>
      <sz val="12"/>
      <name val="Arial CE"/>
      <family val="2"/>
      <charset val="238"/>
    </font>
    <font>
      <sz val="10"/>
      <color indexed="8"/>
      <name val="Arial CE"/>
      <family val="2"/>
      <charset val="238"/>
    </font>
    <font>
      <sz val="10"/>
      <name val="Symbol"/>
      <family val="1"/>
      <charset val="2"/>
    </font>
    <font>
      <sz val="11"/>
      <color indexed="8"/>
      <name val="Calibri"/>
      <family val="2"/>
      <charset val="238"/>
    </font>
    <font>
      <sz val="11"/>
      <color indexed="8"/>
      <name val="Arial"/>
      <family val="2"/>
      <charset val="238"/>
    </font>
    <font>
      <sz val="16"/>
      <name val="Arial"/>
      <family val="2"/>
      <charset val="238"/>
    </font>
    <font>
      <b/>
      <sz val="12"/>
      <name val="Arial"/>
      <family val="2"/>
      <charset val="238"/>
    </font>
    <font>
      <b/>
      <sz val="10"/>
      <name val="Arial"/>
      <family val="2"/>
      <charset val="238"/>
    </font>
    <font>
      <b/>
      <sz val="12"/>
      <color indexed="8"/>
      <name val="Arial"/>
      <family val="2"/>
      <charset val="238"/>
    </font>
    <font>
      <b/>
      <sz val="11"/>
      <name val="Arial"/>
      <family val="2"/>
      <charset val="238"/>
    </font>
    <font>
      <sz val="12"/>
      <name val="Arial"/>
      <family val="2"/>
      <charset val="238"/>
    </font>
    <font>
      <sz val="11"/>
      <name val="Arial"/>
      <family val="2"/>
      <charset val="238"/>
    </font>
    <font>
      <sz val="8"/>
      <name val="Arial"/>
      <family val="2"/>
      <charset val="238"/>
    </font>
    <font>
      <sz val="10"/>
      <name val="Arial"/>
      <family val="2"/>
      <charset val="238"/>
    </font>
    <font>
      <b/>
      <sz val="11"/>
      <color indexed="8"/>
      <name val="Arial"/>
      <family val="2"/>
      <charset val="238"/>
    </font>
    <font>
      <i/>
      <sz val="10"/>
      <name val="Arial CE"/>
      <charset val="238"/>
    </font>
    <font>
      <sz val="11"/>
      <name val="Arial Narrow"/>
      <family val="2"/>
      <charset val="238"/>
    </font>
    <font>
      <sz val="8"/>
      <name val="Arial CE"/>
      <charset val="238"/>
    </font>
    <font>
      <u/>
      <sz val="10"/>
      <name val="Arial CE"/>
      <charset val="238"/>
    </font>
    <font>
      <sz val="10"/>
      <name val="Arial Narrow"/>
      <family val="2"/>
      <charset val="238"/>
    </font>
    <font>
      <sz val="10"/>
      <name val="Arial CE"/>
      <charset val="238"/>
    </font>
    <font>
      <sz val="10"/>
      <name val="Times New Roman"/>
      <family val="1"/>
      <charset val="238"/>
    </font>
    <font>
      <u/>
      <sz val="10"/>
      <name val="Arial Narrow"/>
      <family val="2"/>
      <charset val="238"/>
    </font>
    <font>
      <b/>
      <sz val="10"/>
      <name val="Arial CE"/>
      <charset val="238"/>
    </font>
    <font>
      <sz val="10"/>
      <color indexed="8"/>
      <name val="Arial CE"/>
      <charset val="238"/>
    </font>
    <font>
      <sz val="10"/>
      <name val="Arial CE"/>
      <charset val="238"/>
    </font>
  </fonts>
  <fills count="5">
    <fill>
      <patternFill patternType="none"/>
    </fill>
    <fill>
      <patternFill patternType="gray125"/>
    </fill>
    <fill>
      <patternFill patternType="solid">
        <fgColor indexed="9"/>
        <bgColor indexed="26"/>
      </patternFill>
    </fill>
    <fill>
      <patternFill patternType="solid">
        <fgColor indexed="9"/>
        <bgColor indexed="64"/>
      </patternFill>
    </fill>
    <fill>
      <patternFill patternType="solid">
        <fgColor indexed="47"/>
        <bgColor indexed="22"/>
      </patternFill>
    </fill>
  </fills>
  <borders count="12">
    <border>
      <left/>
      <right/>
      <top/>
      <bottom/>
      <diagonal/>
    </border>
    <border>
      <left/>
      <right/>
      <top style="thick">
        <color indexed="8"/>
      </top>
      <bottom style="thick">
        <color indexed="8"/>
      </bottom>
      <diagonal/>
    </border>
    <border>
      <left/>
      <right/>
      <top style="thick">
        <color indexed="8"/>
      </top>
      <bottom/>
      <diagonal/>
    </border>
    <border>
      <left/>
      <right/>
      <top/>
      <bottom style="thick">
        <color indexed="8"/>
      </bottom>
      <diagonal/>
    </border>
    <border>
      <left/>
      <right/>
      <top/>
      <bottom style="thick">
        <color indexed="64"/>
      </bottom>
      <diagonal/>
    </border>
    <border>
      <left/>
      <right/>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ck">
        <color indexed="8"/>
      </left>
      <right/>
      <top/>
      <bottom style="thick">
        <color indexed="8"/>
      </bottom>
      <diagonal/>
    </border>
  </borders>
  <cellStyleXfs count="3">
    <xf numFmtId="0" fontId="0" fillId="0" borderId="0"/>
    <xf numFmtId="0" fontId="6" fillId="0" borderId="0"/>
    <xf numFmtId="43" fontId="1" fillId="0" borderId="0" applyFont="0" applyFill="0" applyBorder="0" applyAlignment="0" applyProtection="0"/>
  </cellStyleXfs>
  <cellXfs count="202">
    <xf numFmtId="0" fontId="0" fillId="0" borderId="0" xfId="0"/>
    <xf numFmtId="0" fontId="7" fillId="0" borderId="0" xfId="1" applyFont="1" applyProtection="1"/>
    <xf numFmtId="0" fontId="8" fillId="0" borderId="0" xfId="1" applyFont="1" applyProtection="1"/>
    <xf numFmtId="0" fontId="9" fillId="0" borderId="0" xfId="1" applyFont="1" applyProtection="1"/>
    <xf numFmtId="0" fontId="7" fillId="0" borderId="0" xfId="1" applyFont="1" applyAlignment="1" applyProtection="1">
      <alignment horizontal="center"/>
    </xf>
    <xf numFmtId="0" fontId="0" fillId="0" borderId="0" xfId="1" applyFont="1" applyProtection="1"/>
    <xf numFmtId="164" fontId="0" fillId="0" borderId="0" xfId="1" applyNumberFormat="1" applyFont="1" applyProtection="1"/>
    <xf numFmtId="0" fontId="0" fillId="0" borderId="0" xfId="1" applyFont="1" applyBorder="1" applyProtection="1"/>
    <xf numFmtId="0" fontId="10" fillId="0" borderId="1" xfId="1" applyFont="1" applyBorder="1" applyProtection="1"/>
    <xf numFmtId="0" fontId="7" fillId="0" borderId="1" xfId="1" applyFont="1" applyBorder="1" applyAlignment="1" applyProtection="1">
      <alignment horizontal="center"/>
    </xf>
    <xf numFmtId="0" fontId="10" fillId="0" borderId="0" xfId="1" applyFont="1" applyBorder="1" applyProtection="1"/>
    <xf numFmtId="0" fontId="7" fillId="0" borderId="0" xfId="1" applyFont="1" applyBorder="1" applyProtection="1"/>
    <xf numFmtId="0" fontId="7" fillId="0" borderId="0" xfId="1" applyFont="1" applyBorder="1" applyAlignment="1" applyProtection="1">
      <alignment horizontal="center"/>
    </xf>
    <xf numFmtId="0" fontId="10" fillId="0" borderId="2" xfId="1" applyFont="1" applyBorder="1" applyProtection="1"/>
    <xf numFmtId="0" fontId="7" fillId="0" borderId="2" xfId="1" applyFont="1" applyBorder="1" applyAlignment="1" applyProtection="1">
      <alignment horizontal="center"/>
    </xf>
    <xf numFmtId="0" fontId="11" fillId="2" borderId="0" xfId="1" applyFont="1" applyFill="1" applyBorder="1" applyProtection="1"/>
    <xf numFmtId="0" fontId="9" fillId="0" borderId="0" xfId="1" applyFont="1" applyBorder="1" applyAlignment="1" applyProtection="1">
      <alignment horizontal="center"/>
    </xf>
    <xf numFmtId="0" fontId="9" fillId="0" borderId="0" xfId="1" applyFont="1" applyBorder="1" applyProtection="1"/>
    <xf numFmtId="0" fontId="9" fillId="0" borderId="3" xfId="1" applyFont="1" applyBorder="1" applyProtection="1"/>
    <xf numFmtId="0" fontId="9" fillId="0" borderId="3" xfId="1" applyFont="1" applyBorder="1" applyAlignment="1" applyProtection="1">
      <alignment horizontal="center"/>
    </xf>
    <xf numFmtId="0" fontId="7" fillId="0" borderId="0" xfId="1" quotePrefix="1" applyFont="1" applyBorder="1" applyProtection="1"/>
    <xf numFmtId="0" fontId="10" fillId="0" borderId="4" xfId="1" applyFont="1" applyBorder="1" applyProtection="1"/>
    <xf numFmtId="0" fontId="0" fillId="0" borderId="4" xfId="1" applyFont="1" applyBorder="1" applyProtection="1"/>
    <xf numFmtId="0" fontId="7" fillId="0" borderId="4" xfId="1" applyFont="1" applyBorder="1" applyAlignment="1" applyProtection="1">
      <alignment horizontal="center"/>
    </xf>
    <xf numFmtId="0" fontId="12" fillId="0" borderId="0" xfId="1" applyFont="1" applyBorder="1" applyAlignment="1" applyProtection="1">
      <alignment horizontal="center"/>
    </xf>
    <xf numFmtId="4" fontId="7" fillId="0" borderId="0" xfId="1" applyNumberFormat="1" applyFont="1" applyProtection="1"/>
    <xf numFmtId="4" fontId="7" fillId="0" borderId="1" xfId="1" applyNumberFormat="1" applyFont="1" applyBorder="1" applyProtection="1"/>
    <xf numFmtId="4" fontId="7" fillId="0" borderId="0" xfId="1" applyNumberFormat="1" applyFont="1" applyBorder="1" applyProtection="1"/>
    <xf numFmtId="4" fontId="7" fillId="0" borderId="2" xfId="1" applyNumberFormat="1" applyFont="1" applyBorder="1" applyProtection="1"/>
    <xf numFmtId="4" fontId="12" fillId="0" borderId="0" xfId="1" applyNumberFormat="1" applyFont="1" applyProtection="1"/>
    <xf numFmtId="4" fontId="7" fillId="0" borderId="4" xfId="1" applyNumberFormat="1" applyFont="1" applyBorder="1" applyProtection="1"/>
    <xf numFmtId="4" fontId="12" fillId="0" borderId="0" xfId="1" applyNumberFormat="1" applyFont="1" applyBorder="1" applyProtection="1"/>
    <xf numFmtId="4" fontId="10" fillId="0" borderId="0" xfId="1" applyNumberFormat="1" applyFont="1" applyBorder="1" applyProtection="1"/>
    <xf numFmtId="4" fontId="12" fillId="0" borderId="3" xfId="1" applyNumberFormat="1" applyFont="1" applyBorder="1" applyProtection="1"/>
    <xf numFmtId="4" fontId="7" fillId="0" borderId="5" xfId="1" applyNumberFormat="1" applyFont="1" applyBorder="1" applyProtection="1"/>
    <xf numFmtId="4" fontId="14" fillId="0" borderId="3" xfId="1" applyNumberFormat="1" applyFont="1" applyBorder="1" applyProtection="1"/>
    <xf numFmtId="4" fontId="0" fillId="0" borderId="0" xfId="1" applyNumberFormat="1" applyFont="1" applyProtection="1"/>
    <xf numFmtId="4" fontId="15" fillId="0" borderId="0" xfId="1" applyNumberFormat="1" applyFont="1" applyProtection="1"/>
    <xf numFmtId="4" fontId="12" fillId="0" borderId="1" xfId="1" applyNumberFormat="1" applyFont="1" applyBorder="1" applyProtection="1"/>
    <xf numFmtId="0" fontId="11" fillId="2" borderId="0" xfId="1" applyFont="1" applyFill="1" applyBorder="1" applyAlignment="1" applyProtection="1">
      <alignment wrapText="1"/>
    </xf>
    <xf numFmtId="4" fontId="17" fillId="0" borderId="0" xfId="1" applyNumberFormat="1" applyFont="1" applyProtection="1"/>
    <xf numFmtId="0" fontId="0" fillId="0" borderId="3" xfId="0" applyBorder="1" applyAlignment="1" applyProtection="1"/>
    <xf numFmtId="0" fontId="0" fillId="0" borderId="0" xfId="0" applyProtection="1">
      <protection locked="0"/>
    </xf>
    <xf numFmtId="4" fontId="0" fillId="0" borderId="0" xfId="0" applyNumberFormat="1" applyAlignment="1" applyProtection="1">
      <alignment horizontal="center"/>
      <protection locked="0"/>
    </xf>
    <xf numFmtId="0" fontId="0" fillId="0" borderId="0" xfId="0" applyAlignment="1" applyProtection="1">
      <alignment wrapText="1"/>
      <protection locked="0"/>
    </xf>
    <xf numFmtId="4" fontId="0" fillId="0" borderId="0" xfId="2" applyNumberFormat="1" applyFont="1" applyAlignment="1" applyProtection="1">
      <alignment horizontal="center"/>
      <protection locked="0"/>
    </xf>
    <xf numFmtId="2" fontId="0" fillId="0" borderId="0" xfId="0" applyNumberFormat="1" applyProtection="1">
      <protection locked="0"/>
    </xf>
    <xf numFmtId="0" fontId="0" fillId="0" borderId="0" xfId="0" applyFill="1" applyProtection="1">
      <protection locked="0"/>
    </xf>
    <xf numFmtId="4" fontId="1" fillId="0" borderId="0" xfId="2" applyNumberFormat="1" applyFont="1" applyAlignment="1" applyProtection="1">
      <alignment horizontal="center"/>
      <protection locked="0"/>
    </xf>
    <xf numFmtId="43" fontId="0" fillId="0" borderId="0" xfId="2" applyNumberFormat="1" applyFont="1" applyAlignment="1" applyProtection="1">
      <alignment horizontal="right"/>
      <protection locked="0"/>
    </xf>
    <xf numFmtId="0" fontId="1" fillId="0" borderId="0" xfId="0" applyFont="1" applyProtection="1">
      <protection locked="0"/>
    </xf>
    <xf numFmtId="0" fontId="1" fillId="0" borderId="0" xfId="0" applyFont="1" applyAlignment="1" applyProtection="1">
      <alignment wrapText="1"/>
      <protection locked="0"/>
    </xf>
    <xf numFmtId="4" fontId="1" fillId="0" borderId="0" xfId="0" applyNumberFormat="1" applyFont="1" applyAlignment="1" applyProtection="1">
      <alignment horizontal="center"/>
      <protection locked="0"/>
    </xf>
    <xf numFmtId="0" fontId="1" fillId="0" borderId="0" xfId="0" applyFont="1" applyFill="1" applyProtection="1">
      <protection locked="0"/>
    </xf>
    <xf numFmtId="2" fontId="1" fillId="0" borderId="0" xfId="0" applyNumberFormat="1" applyFont="1" applyProtection="1">
      <protection locked="0"/>
    </xf>
    <xf numFmtId="0" fontId="0" fillId="0" borderId="0" xfId="0" applyProtection="1"/>
    <xf numFmtId="0" fontId="2" fillId="0" borderId="0" xfId="0" applyFont="1" applyAlignment="1" applyProtection="1">
      <alignment wrapText="1"/>
    </xf>
    <xf numFmtId="4" fontId="0" fillId="0" borderId="0" xfId="0" applyNumberFormat="1" applyAlignment="1" applyProtection="1">
      <alignment horizontal="center"/>
    </xf>
    <xf numFmtId="0" fontId="0" fillId="0" borderId="0" xfId="0" applyAlignment="1" applyProtection="1">
      <alignment wrapText="1"/>
    </xf>
    <xf numFmtId="0" fontId="3" fillId="0" borderId="0" xfId="0" applyFont="1" applyAlignment="1" applyProtection="1">
      <alignment wrapText="1"/>
    </xf>
    <xf numFmtId="0" fontId="0" fillId="0" borderId="5" xfId="0" applyBorder="1" applyAlignment="1" applyProtection="1">
      <alignment wrapText="1"/>
    </xf>
    <xf numFmtId="4" fontId="0" fillId="0" borderId="5" xfId="0" applyNumberFormat="1" applyBorder="1" applyAlignment="1" applyProtection="1">
      <alignment horizontal="center"/>
    </xf>
    <xf numFmtId="0" fontId="0" fillId="0" borderId="5" xfId="0" applyBorder="1" applyProtection="1"/>
    <xf numFmtId="0" fontId="4" fillId="3" borderId="0" xfId="0" applyFont="1" applyFill="1" applyBorder="1" applyAlignment="1" applyProtection="1">
      <alignment wrapText="1"/>
    </xf>
    <xf numFmtId="4" fontId="4" fillId="3" borderId="0" xfId="0" applyNumberFormat="1" applyFont="1" applyFill="1" applyBorder="1" applyAlignment="1" applyProtection="1">
      <alignment horizontal="center"/>
    </xf>
    <xf numFmtId="0" fontId="4" fillId="3" borderId="0" xfId="0" applyFont="1" applyFill="1" applyBorder="1" applyProtection="1"/>
    <xf numFmtId="0" fontId="0" fillId="0" borderId="0" xfId="0" applyBorder="1" applyProtection="1"/>
    <xf numFmtId="0" fontId="0" fillId="0" borderId="0" xfId="0" applyBorder="1" applyAlignment="1" applyProtection="1">
      <alignment wrapText="1"/>
    </xf>
    <xf numFmtId="4" fontId="0" fillId="0" borderId="0" xfId="2" applyNumberFormat="1" applyFont="1" applyBorder="1" applyAlignment="1" applyProtection="1">
      <alignment horizontal="center"/>
    </xf>
    <xf numFmtId="4" fontId="0" fillId="0" borderId="0" xfId="0" applyNumberFormat="1" applyBorder="1" applyAlignment="1" applyProtection="1">
      <alignment horizontal="center" wrapText="1"/>
    </xf>
    <xf numFmtId="0" fontId="0" fillId="0" borderId="0" xfId="0" applyFill="1" applyBorder="1" applyProtection="1"/>
    <xf numFmtId="4" fontId="0" fillId="0" borderId="0" xfId="2" applyNumberFormat="1" applyFont="1" applyFill="1" applyBorder="1" applyAlignment="1" applyProtection="1">
      <alignment horizontal="center"/>
    </xf>
    <xf numFmtId="0" fontId="0" fillId="0" borderId="6" xfId="0" applyBorder="1" applyAlignment="1" applyProtection="1">
      <alignment wrapText="1"/>
    </xf>
    <xf numFmtId="4" fontId="0" fillId="0" borderId="6" xfId="0" applyNumberFormat="1" applyBorder="1" applyAlignment="1" applyProtection="1">
      <alignment horizontal="center" wrapText="1"/>
    </xf>
    <xf numFmtId="4" fontId="0" fillId="0" borderId="6" xfId="2" applyNumberFormat="1" applyFont="1" applyBorder="1" applyAlignment="1" applyProtection="1">
      <alignment horizontal="center"/>
    </xf>
    <xf numFmtId="0" fontId="0" fillId="0" borderId="6" xfId="0" applyBorder="1" applyProtection="1"/>
    <xf numFmtId="0" fontId="18" fillId="0" borderId="0" xfId="0" applyFont="1" applyAlignment="1" applyProtection="1">
      <alignment wrapText="1"/>
    </xf>
    <xf numFmtId="0" fontId="0" fillId="0" borderId="0" xfId="0" quotePrefix="1" applyAlignment="1" applyProtection="1">
      <alignment wrapText="1"/>
    </xf>
    <xf numFmtId="4" fontId="0" fillId="0" borderId="0" xfId="0" applyNumberFormat="1" applyAlignment="1" applyProtection="1">
      <alignment horizontal="center" wrapText="1"/>
    </xf>
    <xf numFmtId="4" fontId="0" fillId="0" borderId="0" xfId="0" quotePrefix="1" applyNumberFormat="1" applyAlignment="1" applyProtection="1">
      <alignment horizontal="center"/>
    </xf>
    <xf numFmtId="4" fontId="0" fillId="0" borderId="6" xfId="0" applyNumberFormat="1" applyBorder="1" applyAlignment="1" applyProtection="1">
      <alignment horizontal="center"/>
    </xf>
    <xf numFmtId="0" fontId="26" fillId="0" borderId="7" xfId="0" applyFont="1" applyBorder="1" applyAlignment="1" applyProtection="1">
      <alignment wrapText="1"/>
    </xf>
    <xf numFmtId="4" fontId="26" fillId="0" borderId="8" xfId="0" applyNumberFormat="1" applyFont="1" applyBorder="1" applyAlignment="1" applyProtection="1">
      <alignment horizontal="center"/>
    </xf>
    <xf numFmtId="4" fontId="0" fillId="0" borderId="0" xfId="0" applyNumberFormat="1" applyBorder="1" applyAlignment="1" applyProtection="1">
      <alignment horizontal="center"/>
    </xf>
    <xf numFmtId="9" fontId="0" fillId="0" borderId="0" xfId="0" applyNumberFormat="1" applyAlignment="1" applyProtection="1">
      <alignment horizontal="center"/>
    </xf>
    <xf numFmtId="43" fontId="0" fillId="0" borderId="0" xfId="2" applyNumberFormat="1" applyFont="1" applyAlignment="1" applyProtection="1">
      <alignment horizontal="right" wrapText="1"/>
    </xf>
    <xf numFmtId="4" fontId="0" fillId="0" borderId="0" xfId="2" applyNumberFormat="1" applyFont="1" applyAlignment="1" applyProtection="1">
      <alignment horizontal="center"/>
    </xf>
    <xf numFmtId="0" fontId="1" fillId="0" borderId="0" xfId="0" applyFont="1" applyProtection="1"/>
    <xf numFmtId="0" fontId="1" fillId="0" borderId="0" xfId="0" applyFont="1" applyAlignment="1" applyProtection="1">
      <alignment wrapText="1"/>
    </xf>
    <xf numFmtId="4" fontId="1" fillId="0" borderId="0" xfId="0" applyNumberFormat="1" applyFont="1" applyAlignment="1" applyProtection="1">
      <alignment horizontal="center"/>
    </xf>
    <xf numFmtId="0" fontId="1" fillId="0" borderId="0" xfId="0" applyFont="1" applyAlignment="1" applyProtection="1">
      <alignment vertical="center" wrapText="1"/>
    </xf>
    <xf numFmtId="0" fontId="1" fillId="0" borderId="0" xfId="0" applyFont="1" applyAlignment="1" applyProtection="1">
      <alignment horizontal="left" vertical="center"/>
    </xf>
    <xf numFmtId="0" fontId="1" fillId="0" borderId="0" xfId="0" applyFont="1" applyAlignment="1" applyProtection="1">
      <alignment horizontal="left" vertical="center" wrapText="1"/>
    </xf>
    <xf numFmtId="0" fontId="1" fillId="0" borderId="0" xfId="0" applyFont="1" applyAlignment="1" applyProtection="1">
      <alignment vertical="center"/>
    </xf>
    <xf numFmtId="4" fontId="1" fillId="0" borderId="0" xfId="2" applyNumberFormat="1" applyFont="1" applyAlignment="1" applyProtection="1">
      <alignment horizontal="center"/>
    </xf>
    <xf numFmtId="0" fontId="1" fillId="0" borderId="0" xfId="0" applyFont="1" applyAlignment="1" applyProtection="1">
      <alignment horizontal="left" vertical="center" indent="8"/>
    </xf>
    <xf numFmtId="2" fontId="0" fillId="0" borderId="0" xfId="0" applyNumberFormat="1" applyProtection="1"/>
    <xf numFmtId="4" fontId="1" fillId="0" borderId="0" xfId="2" applyNumberFormat="1" applyAlignment="1" applyProtection="1">
      <alignment horizontal="center"/>
    </xf>
    <xf numFmtId="4" fontId="26" fillId="0" borderId="8" xfId="2" applyNumberFormat="1" applyFont="1" applyBorder="1" applyAlignment="1" applyProtection="1">
      <alignment horizontal="center"/>
    </xf>
    <xf numFmtId="0" fontId="26" fillId="0" borderId="9" xfId="0" applyFont="1" applyBorder="1" applyProtection="1"/>
    <xf numFmtId="0" fontId="0" fillId="0" borderId="0" xfId="0" applyFont="1" applyProtection="1"/>
    <xf numFmtId="4" fontId="0" fillId="0" borderId="0" xfId="0" applyNumberFormat="1" applyFont="1" applyAlignment="1" applyProtection="1">
      <alignment horizontal="center"/>
      <protection locked="0"/>
    </xf>
    <xf numFmtId="0" fontId="26" fillId="0" borderId="0" xfId="0" applyFont="1" applyFill="1" applyProtection="1">
      <protection locked="0"/>
    </xf>
    <xf numFmtId="4" fontId="0" fillId="0" borderId="0" xfId="0" applyNumberFormat="1" applyFont="1" applyAlignment="1" applyProtection="1">
      <alignment horizontal="center"/>
    </xf>
    <xf numFmtId="4" fontId="0" fillId="0" borderId="5" xfId="0" applyNumberFormat="1" applyFont="1" applyBorder="1" applyAlignment="1" applyProtection="1">
      <alignment horizontal="center"/>
    </xf>
    <xf numFmtId="4" fontId="0" fillId="0" borderId="10" xfId="0" applyNumberFormat="1" applyBorder="1" applyAlignment="1" applyProtection="1">
      <alignment horizontal="center"/>
    </xf>
    <xf numFmtId="4" fontId="0" fillId="3" borderId="0" xfId="0" applyNumberFormat="1" applyFont="1" applyFill="1" applyBorder="1" applyAlignment="1" applyProtection="1">
      <alignment horizontal="center"/>
    </xf>
    <xf numFmtId="4" fontId="0" fillId="0" borderId="0" xfId="0" applyNumberFormat="1" applyFont="1" applyBorder="1" applyAlignment="1" applyProtection="1">
      <alignment horizontal="center" wrapText="1"/>
    </xf>
    <xf numFmtId="4" fontId="0" fillId="0" borderId="6" xfId="0" applyNumberFormat="1" applyFont="1" applyBorder="1" applyAlignment="1" applyProtection="1">
      <alignment horizontal="center" wrapText="1"/>
    </xf>
    <xf numFmtId="4" fontId="0" fillId="0" borderId="0" xfId="0" applyNumberFormat="1" applyFont="1" applyAlignment="1" applyProtection="1">
      <alignment horizontal="center" wrapText="1"/>
    </xf>
    <xf numFmtId="4" fontId="0" fillId="0" borderId="6" xfId="0" applyNumberFormat="1" applyFont="1" applyBorder="1" applyAlignment="1" applyProtection="1">
      <alignment horizontal="center"/>
    </xf>
    <xf numFmtId="4" fontId="0" fillId="0" borderId="0" xfId="0" applyNumberFormat="1" applyFont="1" applyBorder="1" applyAlignment="1" applyProtection="1">
      <alignment horizontal="center"/>
    </xf>
    <xf numFmtId="43" fontId="0" fillId="0" borderId="0" xfId="2" applyNumberFormat="1" applyFont="1" applyAlignment="1" applyProtection="1">
      <alignment horizontal="left" wrapText="1"/>
    </xf>
    <xf numFmtId="0" fontId="0" fillId="0" borderId="0" xfId="0" applyAlignment="1" applyProtection="1">
      <alignment horizontal="left" wrapText="1"/>
    </xf>
    <xf numFmtId="0" fontId="2" fillId="0" borderId="0" xfId="0" applyFont="1" applyProtection="1"/>
    <xf numFmtId="0" fontId="3" fillId="0" borderId="0" xfId="0" applyFont="1" applyProtection="1"/>
    <xf numFmtId="0" fontId="18" fillId="0" borderId="0" xfId="0" applyFont="1" applyProtection="1"/>
    <xf numFmtId="0" fontId="0" fillId="0" borderId="0" xfId="0" quotePrefix="1" applyProtection="1"/>
    <xf numFmtId="0" fontId="26" fillId="0" borderId="7" xfId="0" applyFont="1" applyBorder="1" applyProtection="1"/>
    <xf numFmtId="43" fontId="0" fillId="0" borderId="0" xfId="2" applyNumberFormat="1" applyFont="1" applyAlignment="1" applyProtection="1">
      <alignment horizontal="left"/>
    </xf>
    <xf numFmtId="0" fontId="0" fillId="0" borderId="0" xfId="0" applyBorder="1" applyAlignment="1" applyProtection="1">
      <alignment horizontal="right"/>
    </xf>
    <xf numFmtId="0" fontId="19" fillId="0" borderId="0" xfId="0" applyFont="1" applyAlignment="1" applyProtection="1">
      <alignment vertical="center"/>
    </xf>
    <xf numFmtId="0" fontId="19" fillId="0" borderId="0" xfId="0" applyFont="1" applyAlignment="1" applyProtection="1">
      <alignment horizontal="left" vertical="center" indent="8"/>
    </xf>
    <xf numFmtId="4" fontId="0" fillId="0" borderId="0" xfId="0" applyNumberFormat="1" applyAlignment="1" applyProtection="1">
      <protection locked="0"/>
    </xf>
    <xf numFmtId="4" fontId="0" fillId="0" borderId="0" xfId="2" applyNumberFormat="1" applyFont="1" applyAlignment="1" applyProtection="1">
      <protection locked="0"/>
    </xf>
    <xf numFmtId="0" fontId="23" fillId="0" borderId="0" xfId="0" applyFont="1" applyProtection="1">
      <protection locked="0"/>
    </xf>
    <xf numFmtId="4" fontId="0" fillId="0" borderId="0" xfId="0" applyNumberFormat="1" applyAlignment="1" applyProtection="1"/>
    <xf numFmtId="4" fontId="0" fillId="0" borderId="5" xfId="0" applyNumberFormat="1" applyBorder="1" applyAlignment="1" applyProtection="1"/>
    <xf numFmtId="4" fontId="4" fillId="3" borderId="0" xfId="0" applyNumberFormat="1" applyFont="1" applyFill="1" applyBorder="1" applyAlignment="1" applyProtection="1"/>
    <xf numFmtId="4" fontId="0" fillId="0" borderId="0" xfId="2" applyNumberFormat="1" applyFont="1" applyBorder="1" applyAlignment="1" applyProtection="1"/>
    <xf numFmtId="4" fontId="0" fillId="0" borderId="0" xfId="0" applyNumberFormat="1" applyBorder="1" applyAlignment="1" applyProtection="1">
      <alignment wrapText="1"/>
    </xf>
    <xf numFmtId="4" fontId="0" fillId="0" borderId="6" xfId="0" applyNumberFormat="1" applyBorder="1" applyAlignment="1" applyProtection="1">
      <alignment wrapText="1"/>
    </xf>
    <xf numFmtId="4" fontId="0" fillId="0" borderId="6" xfId="2" applyNumberFormat="1" applyFont="1" applyBorder="1" applyAlignment="1" applyProtection="1"/>
    <xf numFmtId="9" fontId="0" fillId="0" borderId="0" xfId="0" applyNumberFormat="1" applyAlignment="1" applyProtection="1"/>
    <xf numFmtId="4" fontId="0" fillId="0" borderId="6" xfId="0" applyNumberFormat="1" applyBorder="1" applyAlignment="1" applyProtection="1"/>
    <xf numFmtId="4" fontId="26" fillId="0" borderId="8" xfId="0" applyNumberFormat="1" applyFont="1" applyBorder="1" applyAlignment="1" applyProtection="1"/>
    <xf numFmtId="4" fontId="0" fillId="0" borderId="0" xfId="0" applyNumberFormat="1" applyBorder="1" applyAlignment="1" applyProtection="1"/>
    <xf numFmtId="0" fontId="26" fillId="0" borderId="0" xfId="0" applyFont="1" applyProtection="1"/>
    <xf numFmtId="4" fontId="0" fillId="0" borderId="0" xfId="2" applyNumberFormat="1" applyFont="1" applyAlignment="1" applyProtection="1"/>
    <xf numFmtId="0" fontId="0" fillId="0" borderId="0" xfId="0" applyAlignment="1" applyProtection="1">
      <alignment horizontal="right"/>
    </xf>
    <xf numFmtId="0" fontId="22" fillId="0" borderId="0" xfId="0" applyFont="1" applyAlignment="1" applyProtection="1">
      <alignment vertical="center"/>
    </xf>
    <xf numFmtId="0" fontId="23" fillId="0" borderId="0" xfId="0" applyFont="1" applyProtection="1"/>
    <xf numFmtId="0" fontId="22" fillId="0" borderId="0" xfId="0" applyFont="1" applyAlignment="1" applyProtection="1">
      <alignment horizontal="left" vertical="center"/>
    </xf>
    <xf numFmtId="0" fontId="23" fillId="0" borderId="0" xfId="0" applyFont="1" applyAlignment="1" applyProtection="1">
      <alignment horizontal="left" vertical="center" wrapText="1"/>
    </xf>
    <xf numFmtId="0" fontId="22" fillId="0" borderId="0" xfId="0" applyFont="1" applyAlignment="1" applyProtection="1">
      <alignment horizontal="left" vertical="center" indent="8"/>
    </xf>
    <xf numFmtId="4" fontId="0" fillId="0" borderId="0" xfId="0" quotePrefix="1" applyNumberFormat="1" applyAlignment="1" applyProtection="1">
      <alignment horizontal="right"/>
    </xf>
    <xf numFmtId="4" fontId="1" fillId="0" borderId="0" xfId="2" applyNumberFormat="1" applyAlignment="1" applyProtection="1"/>
    <xf numFmtId="4" fontId="26" fillId="0" borderId="8" xfId="2" applyNumberFormat="1" applyFont="1" applyBorder="1" applyAlignment="1" applyProtection="1"/>
    <xf numFmtId="4" fontId="0" fillId="0" borderId="0" xfId="0" applyNumberFormat="1" applyAlignment="1" applyProtection="1">
      <alignment wrapText="1"/>
    </xf>
    <xf numFmtId="4" fontId="1" fillId="4" borderId="0" xfId="1" applyNumberFormat="1" applyFont="1" applyFill="1" applyProtection="1">
      <protection locked="0"/>
    </xf>
    <xf numFmtId="4" fontId="16" fillId="0" borderId="0" xfId="1" applyNumberFormat="1" applyFont="1" applyProtection="1"/>
    <xf numFmtId="4" fontId="1" fillId="4" borderId="5" xfId="1" applyNumberFormat="1" applyFont="1" applyFill="1" applyBorder="1" applyProtection="1">
      <protection locked="0"/>
    </xf>
    <xf numFmtId="4" fontId="16" fillId="0" borderId="0" xfId="1" applyNumberFormat="1" applyFont="1" applyAlignment="1" applyProtection="1">
      <alignment wrapText="1"/>
    </xf>
    <xf numFmtId="4" fontId="0" fillId="0" borderId="0" xfId="1" applyNumberFormat="1" applyFont="1" applyAlignment="1" applyProtection="1">
      <alignment wrapText="1"/>
    </xf>
    <xf numFmtId="4" fontId="1" fillId="0" borderId="0" xfId="1" applyNumberFormat="1" applyFont="1" applyProtection="1"/>
    <xf numFmtId="4" fontId="7" fillId="0" borderId="0" xfId="1" applyNumberFormat="1" applyFont="1" applyAlignment="1" applyProtection="1">
      <alignment horizontal="center"/>
    </xf>
    <xf numFmtId="4" fontId="1" fillId="0" borderId="0" xfId="1" applyNumberFormat="1" applyFont="1" applyAlignment="1" applyProtection="1">
      <alignment wrapText="1"/>
    </xf>
    <xf numFmtId="4" fontId="16" fillId="0" borderId="0" xfId="1" applyNumberFormat="1" applyFont="1" applyBorder="1" applyAlignment="1" applyProtection="1">
      <alignment wrapText="1"/>
    </xf>
    <xf numFmtId="4" fontId="16" fillId="0" borderId="0" xfId="1" applyNumberFormat="1" applyFont="1" applyBorder="1" applyProtection="1"/>
    <xf numFmtId="4" fontId="0" fillId="0" borderId="0" xfId="1" applyNumberFormat="1" applyFont="1" applyBorder="1" applyAlignment="1" applyProtection="1">
      <alignment wrapText="1"/>
    </xf>
    <xf numFmtId="4" fontId="1" fillId="0" borderId="0" xfId="1" applyNumberFormat="1" applyFont="1" applyBorder="1" applyProtection="1"/>
    <xf numFmtId="4" fontId="1" fillId="0" borderId="0" xfId="1" applyNumberFormat="1" applyFont="1" applyBorder="1" applyAlignment="1" applyProtection="1">
      <alignment wrapText="1"/>
    </xf>
    <xf numFmtId="4" fontId="7" fillId="0" borderId="0" xfId="1" applyNumberFormat="1" applyFont="1" applyBorder="1" applyAlignment="1" applyProtection="1">
      <alignment wrapText="1"/>
    </xf>
    <xf numFmtId="4" fontId="0" fillId="0" borderId="5" xfId="1" applyNumberFormat="1" applyFont="1" applyBorder="1" applyAlignment="1" applyProtection="1">
      <alignment wrapText="1"/>
    </xf>
    <xf numFmtId="4" fontId="1" fillId="0" borderId="5" xfId="1" applyNumberFormat="1" applyFont="1" applyBorder="1" applyProtection="1"/>
    <xf numFmtId="4" fontId="7" fillId="0" borderId="5" xfId="1" applyNumberFormat="1" applyFont="1" applyBorder="1" applyAlignment="1" applyProtection="1">
      <alignment horizontal="center"/>
    </xf>
    <xf numFmtId="4" fontId="0" fillId="0" borderId="0" xfId="1" applyNumberFormat="1" applyFont="1" applyBorder="1" applyProtection="1"/>
    <xf numFmtId="4" fontId="0" fillId="0" borderId="0" xfId="1" applyNumberFormat="1" applyFont="1" applyFill="1" applyProtection="1"/>
    <xf numFmtId="4" fontId="17" fillId="0" borderId="0" xfId="1" applyNumberFormat="1" applyFont="1" applyBorder="1" applyProtection="1"/>
    <xf numFmtId="4" fontId="17" fillId="0" borderId="0" xfId="1" applyNumberFormat="1" applyFont="1" applyAlignment="1" applyProtection="1">
      <alignment horizontal="center"/>
    </xf>
    <xf numFmtId="4" fontId="0" fillId="0" borderId="5" xfId="1" applyNumberFormat="1" applyFont="1" applyBorder="1" applyProtection="1"/>
    <xf numFmtId="4" fontId="0" fillId="0" borderId="5" xfId="1" applyNumberFormat="1" applyFont="1" applyFill="1" applyBorder="1" applyProtection="1"/>
    <xf numFmtId="4" fontId="9" fillId="0" borderId="11" xfId="1" applyNumberFormat="1" applyFont="1" applyBorder="1" applyAlignment="1" applyProtection="1">
      <alignment wrapText="1"/>
    </xf>
    <xf numFmtId="4" fontId="13" fillId="0" borderId="3" xfId="1" applyNumberFormat="1" applyFont="1" applyBorder="1" applyProtection="1"/>
    <xf numFmtId="4" fontId="13" fillId="0" borderId="3" xfId="1" applyNumberFormat="1" applyFont="1" applyBorder="1" applyAlignment="1" applyProtection="1">
      <alignment horizontal="center"/>
    </xf>
    <xf numFmtId="4" fontId="0" fillId="0" borderId="0" xfId="1" applyNumberFormat="1" applyFont="1" applyAlignment="1" applyProtection="1">
      <alignment horizontal="center"/>
    </xf>
    <xf numFmtId="4" fontId="15" fillId="0" borderId="0" xfId="1" applyNumberFormat="1" applyFont="1" applyAlignment="1" applyProtection="1">
      <alignment horizontal="center"/>
    </xf>
    <xf numFmtId="4" fontId="9" fillId="0" borderId="1" xfId="1" applyNumberFormat="1" applyFont="1" applyBorder="1" applyProtection="1"/>
    <xf numFmtId="4" fontId="9" fillId="0" borderId="1" xfId="1" applyNumberFormat="1" applyFont="1" applyBorder="1" applyAlignment="1" applyProtection="1">
      <alignment horizontal="center"/>
    </xf>
    <xf numFmtId="0" fontId="26" fillId="0" borderId="0" xfId="0" applyFont="1" applyAlignment="1" applyProtection="1">
      <alignment vertical="center" wrapText="1"/>
    </xf>
    <xf numFmtId="14" fontId="0" fillId="0" borderId="0" xfId="0" applyNumberFormat="1" applyProtection="1"/>
    <xf numFmtId="0" fontId="0" fillId="0" borderId="0" xfId="0" applyFill="1" applyAlignment="1" applyProtection="1">
      <alignment wrapText="1"/>
    </xf>
    <xf numFmtId="4" fontId="0" fillId="0" borderId="0" xfId="0" applyNumberFormat="1" applyFill="1" applyAlignment="1" applyProtection="1">
      <alignment horizontal="center"/>
    </xf>
    <xf numFmtId="4" fontId="0" fillId="0" borderId="0" xfId="0" applyNumberFormat="1" applyFill="1" applyAlignment="1" applyProtection="1">
      <alignment horizontal="center" wrapText="1"/>
    </xf>
    <xf numFmtId="4" fontId="0" fillId="0" borderId="0" xfId="0" applyNumberFormat="1" applyFill="1" applyAlignment="1" applyProtection="1">
      <alignment horizontal="center"/>
      <protection locked="0"/>
    </xf>
    <xf numFmtId="4" fontId="0" fillId="0" borderId="0" xfId="2" applyNumberFormat="1" applyFont="1" applyFill="1" applyAlignment="1" applyProtection="1">
      <alignment horizontal="center"/>
    </xf>
    <xf numFmtId="0" fontId="0" fillId="0" borderId="0" xfId="0" applyFill="1" applyProtection="1"/>
    <xf numFmtId="4" fontId="28" fillId="0" borderId="0" xfId="0" applyNumberFormat="1" applyFont="1" applyAlignment="1" applyProtection="1">
      <alignment horizontal="center"/>
      <protection locked="0"/>
    </xf>
    <xf numFmtId="4" fontId="1" fillId="0" borderId="5" xfId="0" applyNumberFormat="1" applyFont="1" applyBorder="1" applyAlignment="1" applyProtection="1">
      <alignment horizontal="center"/>
    </xf>
    <xf numFmtId="4" fontId="27" fillId="3" borderId="0" xfId="0" applyNumberFormat="1" applyFont="1" applyFill="1" applyBorder="1" applyAlignment="1" applyProtection="1">
      <alignment horizontal="center"/>
    </xf>
    <xf numFmtId="4" fontId="28" fillId="0" borderId="0" xfId="0" applyNumberFormat="1" applyFont="1" applyAlignment="1" applyProtection="1">
      <alignment horizontal="center"/>
    </xf>
    <xf numFmtId="4" fontId="28" fillId="0" borderId="0" xfId="0" applyNumberFormat="1" applyFont="1" applyBorder="1" applyAlignment="1" applyProtection="1">
      <alignment horizontal="center" wrapText="1"/>
    </xf>
    <xf numFmtId="4" fontId="28" fillId="0" borderId="6" xfId="0" applyNumberFormat="1" applyFont="1" applyBorder="1" applyAlignment="1" applyProtection="1">
      <alignment horizontal="center" wrapText="1"/>
    </xf>
    <xf numFmtId="4" fontId="28" fillId="0" borderId="0" xfId="0" quotePrefix="1" applyNumberFormat="1" applyFont="1" applyAlignment="1" applyProtection="1">
      <alignment horizontal="center"/>
    </xf>
    <xf numFmtId="4" fontId="28" fillId="0" borderId="6" xfId="0" applyNumberFormat="1" applyFont="1" applyBorder="1" applyAlignment="1" applyProtection="1">
      <alignment horizontal="center"/>
    </xf>
    <xf numFmtId="4" fontId="28" fillId="0" borderId="8" xfId="0" applyNumberFormat="1" applyFont="1" applyBorder="1" applyAlignment="1" applyProtection="1">
      <alignment horizontal="center"/>
    </xf>
    <xf numFmtId="4" fontId="28" fillId="0" borderId="0" xfId="0" applyNumberFormat="1" applyFont="1" applyBorder="1" applyAlignment="1" applyProtection="1">
      <alignment horizontal="center"/>
    </xf>
    <xf numFmtId="9" fontId="28" fillId="0" borderId="0" xfId="0" applyNumberFormat="1" applyFont="1" applyAlignment="1" applyProtection="1">
      <alignment horizontal="center"/>
    </xf>
    <xf numFmtId="4" fontId="28" fillId="0" borderId="0" xfId="2" applyNumberFormat="1" applyFont="1" applyAlignment="1" applyProtection="1">
      <alignment horizontal="center"/>
    </xf>
    <xf numFmtId="4" fontId="1" fillId="2" borderId="0" xfId="1" applyNumberFormat="1" applyFont="1" applyFill="1" applyProtection="1"/>
    <xf numFmtId="0" fontId="0" fillId="0" borderId="0" xfId="0" applyBorder="1" applyAlignment="1" applyProtection="1">
      <alignment wrapText="1"/>
    </xf>
    <xf numFmtId="0" fontId="0" fillId="0" borderId="0" xfId="0" applyFill="1" applyBorder="1" applyAlignment="1" applyProtection="1">
      <alignment wrapText="1"/>
    </xf>
  </cellXfs>
  <cellStyles count="3">
    <cellStyle name="Excel Built-in Normal" xfId="1"/>
    <cellStyle name="Normal" xfId="0" builtinId="0"/>
    <cellStyle name="Vejica 2"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20popisi%20obnova%20cest%20-%20dele&#382;%20JP%20VO-KA.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kapitulacija"/>
      <sheetName val="Cesta XVII"/>
      <sheetName val="Cesta XVIII"/>
      <sheetName val="Cesta XVIII - odcep A"/>
      <sheetName val="Cesta XIX"/>
    </sheetNames>
    <sheetDataSet>
      <sheetData sheetId="0"/>
      <sheetData sheetId="1">
        <row r="23">
          <cell r="C23">
            <v>0</v>
          </cell>
        </row>
      </sheetData>
      <sheetData sheetId="2">
        <row r="23">
          <cell r="C23">
            <v>0</v>
          </cell>
        </row>
      </sheetData>
      <sheetData sheetId="3">
        <row r="23">
          <cell r="C23">
            <v>0</v>
          </cell>
        </row>
      </sheetData>
      <sheetData sheetId="4">
        <row r="23">
          <cell r="C23">
            <v>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E87"/>
  <sheetViews>
    <sheetView showZeros="0" tabSelected="1" view="pageBreakPreview" workbookViewId="0">
      <selection activeCell="C50" sqref="C50"/>
    </sheetView>
  </sheetViews>
  <sheetFormatPr defaultRowHeight="12.75"/>
  <cols>
    <col min="1" max="1" width="56.28515625" style="42" customWidth="1"/>
    <col min="2" max="2" width="5.5703125" style="42" customWidth="1"/>
    <col min="3" max="3" width="12.42578125" style="42" customWidth="1"/>
    <col min="4" max="4" width="14.28515625" style="42" customWidth="1"/>
    <col min="5" max="5" width="6.28515625" style="42" customWidth="1"/>
    <col min="6" max="16384" width="9.140625" style="42"/>
  </cols>
  <sheetData>
    <row r="1" spans="1:5" ht="20.25">
      <c r="A1" s="2" t="s">
        <v>4</v>
      </c>
      <c r="B1" s="1"/>
      <c r="C1" s="1"/>
      <c r="D1" s="1"/>
      <c r="E1" s="25"/>
    </row>
    <row r="2" spans="1:5" ht="14.25">
      <c r="A2" s="1"/>
      <c r="B2" s="1"/>
      <c r="C2" s="1"/>
      <c r="D2" s="1"/>
      <c r="E2" s="25"/>
    </row>
    <row r="3" spans="1:5" ht="14.25">
      <c r="A3" s="1"/>
      <c r="B3" s="1"/>
      <c r="C3" s="1"/>
      <c r="D3" s="1"/>
      <c r="E3" s="25"/>
    </row>
    <row r="4" spans="1:5" ht="15.75">
      <c r="A4" s="3" t="s">
        <v>5</v>
      </c>
      <c r="B4" s="3"/>
      <c r="C4" s="3"/>
      <c r="D4" s="1"/>
      <c r="E4" s="25"/>
    </row>
    <row r="5" spans="1:5" ht="14.25">
      <c r="A5" s="5" t="s">
        <v>9</v>
      </c>
      <c r="B5" s="5"/>
      <c r="C5" s="5"/>
      <c r="D5" s="25">
        <f ca="1">'V7'!F6</f>
        <v>0</v>
      </c>
      <c r="E5" s="4" t="s">
        <v>169</v>
      </c>
    </row>
    <row r="6" spans="1:5" ht="14.25">
      <c r="A6" s="5" t="s">
        <v>10</v>
      </c>
      <c r="B6" s="5"/>
      <c r="C6" s="5"/>
      <c r="D6" s="25">
        <f ca="1">'V7'!F8</f>
        <v>0</v>
      </c>
      <c r="E6" s="4" t="s">
        <v>169</v>
      </c>
    </row>
    <row r="7" spans="1:5" ht="14.25">
      <c r="A7" s="7" t="s">
        <v>11</v>
      </c>
      <c r="B7" s="7"/>
      <c r="C7" s="7"/>
      <c r="D7" s="25">
        <f ca="1">'V7'!F10</f>
        <v>0</v>
      </c>
      <c r="E7" s="4" t="s">
        <v>169</v>
      </c>
    </row>
    <row r="8" spans="1:5" ht="15" thickBot="1">
      <c r="A8" s="41" t="s">
        <v>393</v>
      </c>
      <c r="B8" s="41"/>
      <c r="C8" s="41"/>
      <c r="D8" s="25">
        <f ca="1">'V7'!F17</f>
        <v>0</v>
      </c>
      <c r="E8" s="4" t="s">
        <v>169</v>
      </c>
    </row>
    <row r="9" spans="1:5" ht="15.75" thickTop="1" thickBot="1">
      <c r="A9" s="8" t="s">
        <v>220</v>
      </c>
      <c r="B9" s="8"/>
      <c r="C9" s="8"/>
      <c r="D9" s="26">
        <f>SUM(D5:D8)</f>
        <v>0</v>
      </c>
      <c r="E9" s="9" t="s">
        <v>169</v>
      </c>
    </row>
    <row r="10" spans="1:5" ht="15" thickTop="1">
      <c r="A10" s="7"/>
      <c r="B10" s="7"/>
      <c r="C10" s="7"/>
      <c r="D10" s="25"/>
      <c r="E10" s="4"/>
    </row>
    <row r="11" spans="1:5" ht="15.75">
      <c r="A11" s="3" t="s">
        <v>6</v>
      </c>
      <c r="B11" s="3"/>
      <c r="C11" s="3"/>
      <c r="D11" s="25"/>
      <c r="E11" s="4"/>
    </row>
    <row r="12" spans="1:5" ht="14.25">
      <c r="A12" s="5" t="s">
        <v>12</v>
      </c>
      <c r="B12" s="5"/>
      <c r="C12" s="5"/>
      <c r="D12" s="25">
        <f ca="1">'V8'!F6</f>
        <v>0</v>
      </c>
      <c r="E12" s="4" t="s">
        <v>169</v>
      </c>
    </row>
    <row r="13" spans="1:5" ht="14.25">
      <c r="A13" s="5" t="s">
        <v>13</v>
      </c>
      <c r="B13" s="5"/>
      <c r="C13" s="5"/>
      <c r="D13" s="25">
        <f ca="1">'V8'!F8</f>
        <v>0</v>
      </c>
      <c r="E13" s="4" t="s">
        <v>169</v>
      </c>
    </row>
    <row r="14" spans="1:5" ht="14.25">
      <c r="A14" s="7" t="s">
        <v>14</v>
      </c>
      <c r="B14" s="7"/>
      <c r="C14" s="7"/>
      <c r="D14" s="25">
        <f ca="1">'V8'!F10</f>
        <v>0</v>
      </c>
      <c r="E14" s="4" t="s">
        <v>169</v>
      </c>
    </row>
    <row r="15" spans="1:5" ht="15" thickBot="1">
      <c r="A15" s="41" t="s">
        <v>394</v>
      </c>
      <c r="B15" s="41"/>
      <c r="C15" s="41"/>
      <c r="D15" s="25">
        <f ca="1">'V8'!F17</f>
        <v>0</v>
      </c>
      <c r="E15" s="4" t="s">
        <v>169</v>
      </c>
    </row>
    <row r="16" spans="1:5" ht="15.75" thickTop="1" thickBot="1">
      <c r="A16" s="8" t="s">
        <v>220</v>
      </c>
      <c r="B16" s="8"/>
      <c r="C16" s="8"/>
      <c r="D16" s="26">
        <f>SUM(D12:D15)</f>
        <v>0</v>
      </c>
      <c r="E16" s="9" t="s">
        <v>169</v>
      </c>
    </row>
    <row r="17" spans="1:5" ht="15" thickTop="1">
      <c r="A17" s="10"/>
      <c r="B17" s="10"/>
      <c r="C17" s="10"/>
      <c r="D17" s="25"/>
      <c r="E17" s="4"/>
    </row>
    <row r="18" spans="1:5" ht="15.75">
      <c r="A18" s="3" t="s">
        <v>7</v>
      </c>
      <c r="B18" s="3"/>
      <c r="C18" s="3"/>
      <c r="D18" s="25"/>
      <c r="E18" s="4"/>
    </row>
    <row r="19" spans="1:5" ht="14.25">
      <c r="A19" s="5" t="s">
        <v>15</v>
      </c>
      <c r="B19" s="5"/>
      <c r="C19" s="5"/>
      <c r="D19" s="25">
        <f ca="1">'V9'!F6</f>
        <v>0</v>
      </c>
      <c r="E19" s="4" t="s">
        <v>169</v>
      </c>
    </row>
    <row r="20" spans="1:5" ht="14.25">
      <c r="A20" s="5" t="s">
        <v>16</v>
      </c>
      <c r="B20" s="5"/>
      <c r="C20" s="5"/>
      <c r="D20" s="25">
        <f ca="1">'V9'!F8</f>
        <v>0</v>
      </c>
      <c r="E20" s="4" t="s">
        <v>169</v>
      </c>
    </row>
    <row r="21" spans="1:5" ht="14.25">
      <c r="A21" s="7" t="s">
        <v>17</v>
      </c>
      <c r="B21" s="7"/>
      <c r="C21" s="7"/>
      <c r="D21" s="25">
        <f ca="1">'V9'!F10</f>
        <v>0</v>
      </c>
      <c r="E21" s="4" t="s">
        <v>169</v>
      </c>
    </row>
    <row r="22" spans="1:5" ht="15" thickBot="1">
      <c r="A22" s="41" t="s">
        <v>395</v>
      </c>
      <c r="B22" s="41"/>
      <c r="C22" s="41"/>
      <c r="D22" s="25">
        <f ca="1">'V9'!F17</f>
        <v>0</v>
      </c>
      <c r="E22" s="4" t="s">
        <v>169</v>
      </c>
    </row>
    <row r="23" spans="1:5" ht="15.75" thickTop="1" thickBot="1">
      <c r="A23" s="8" t="s">
        <v>220</v>
      </c>
      <c r="B23" s="8"/>
      <c r="C23" s="8"/>
      <c r="D23" s="26">
        <f>SUM(D19:D22)</f>
        <v>0</v>
      </c>
      <c r="E23" s="9" t="s">
        <v>169</v>
      </c>
    </row>
    <row r="24" spans="1:5" ht="15" thickTop="1">
      <c r="A24" s="10"/>
      <c r="B24" s="10"/>
      <c r="C24" s="10"/>
      <c r="D24" s="27"/>
      <c r="E24" s="12"/>
    </row>
    <row r="25" spans="1:5" ht="15.75">
      <c r="A25" s="3" t="s">
        <v>8</v>
      </c>
      <c r="B25" s="3"/>
      <c r="C25" s="3"/>
      <c r="D25" s="25"/>
      <c r="E25" s="4"/>
    </row>
    <row r="26" spans="1:5" ht="14.25">
      <c r="A26" s="5" t="s">
        <v>18</v>
      </c>
      <c r="B26" s="5"/>
      <c r="C26" s="5"/>
      <c r="D26" s="25">
        <f ca="1">'V13'!F6</f>
        <v>0</v>
      </c>
      <c r="E26" s="4" t="s">
        <v>169</v>
      </c>
    </row>
    <row r="27" spans="1:5" ht="14.25">
      <c r="A27" s="5" t="s">
        <v>19</v>
      </c>
      <c r="B27" s="5"/>
      <c r="C27" s="5"/>
      <c r="D27" s="25">
        <f ca="1">'V13'!F8</f>
        <v>0</v>
      </c>
      <c r="E27" s="4" t="s">
        <v>169</v>
      </c>
    </row>
    <row r="28" spans="1:5" ht="14.25">
      <c r="A28" s="7" t="s">
        <v>20</v>
      </c>
      <c r="B28" s="7"/>
      <c r="C28" s="7"/>
      <c r="D28" s="25">
        <f ca="1">'V13'!F10</f>
        <v>0</v>
      </c>
      <c r="E28" s="4" t="s">
        <v>169</v>
      </c>
    </row>
    <row r="29" spans="1:5" ht="15" thickBot="1">
      <c r="A29" s="41" t="s">
        <v>397</v>
      </c>
      <c r="B29" s="41"/>
      <c r="C29" s="41"/>
      <c r="D29" s="25">
        <f ca="1">'V13'!F17</f>
        <v>0</v>
      </c>
      <c r="E29" s="4" t="s">
        <v>169</v>
      </c>
    </row>
    <row r="30" spans="1:5" ht="15" thickTop="1">
      <c r="A30" s="13" t="s">
        <v>220</v>
      </c>
      <c r="B30" s="13"/>
      <c r="C30" s="13"/>
      <c r="D30" s="28">
        <f>SUM(D26:D29)</f>
        <v>0</v>
      </c>
      <c r="E30" s="14" t="s">
        <v>169</v>
      </c>
    </row>
    <row r="31" spans="1:5" ht="14.25">
      <c r="A31" s="10"/>
      <c r="B31" s="10"/>
      <c r="C31" s="10"/>
      <c r="D31" s="27"/>
      <c r="E31" s="12"/>
    </row>
    <row r="32" spans="1:5" ht="31.5">
      <c r="A32" s="39" t="s">
        <v>225</v>
      </c>
      <c r="B32" s="15"/>
      <c r="C32" s="15"/>
      <c r="D32" s="29">
        <f>D9+D16+D23+D30</f>
        <v>0</v>
      </c>
      <c r="E32" s="16" t="s">
        <v>169</v>
      </c>
    </row>
    <row r="33" spans="1:5" ht="14.25">
      <c r="A33" s="10"/>
      <c r="B33" s="1"/>
      <c r="C33" s="10"/>
      <c r="D33" s="27"/>
      <c r="E33" s="12"/>
    </row>
    <row r="34" spans="1:5" ht="14.25">
      <c r="A34" s="10"/>
      <c r="B34" s="20"/>
      <c r="C34" s="10"/>
      <c r="D34" s="27"/>
      <c r="E34" s="12"/>
    </row>
    <row r="35" spans="1:5" ht="14.25">
      <c r="A35" s="20" t="s">
        <v>226</v>
      </c>
      <c r="B35" s="1"/>
      <c r="C35" s="10"/>
      <c r="D35" s="27"/>
      <c r="E35" s="12"/>
    </row>
    <row r="36" spans="1:5" ht="14.25">
      <c r="A36" s="10" t="s">
        <v>410</v>
      </c>
      <c r="B36" s="10"/>
      <c r="C36" s="10"/>
      <c r="D36" s="27">
        <f ca="1">'V7'!F15</f>
        <v>0</v>
      </c>
      <c r="E36" s="4" t="s">
        <v>169</v>
      </c>
    </row>
    <row r="37" spans="1:5" ht="14.25">
      <c r="A37" s="10" t="s">
        <v>411</v>
      </c>
      <c r="B37" s="10"/>
      <c r="C37" s="10"/>
      <c r="D37" s="27">
        <f ca="1">'V8'!F15</f>
        <v>0</v>
      </c>
      <c r="E37" s="4" t="s">
        <v>169</v>
      </c>
    </row>
    <row r="38" spans="1:5" ht="14.25">
      <c r="A38" s="10" t="s">
        <v>412</v>
      </c>
      <c r="B38" s="10"/>
      <c r="C38" s="10"/>
      <c r="D38" s="27">
        <f ca="1">'V9'!F15</f>
        <v>0</v>
      </c>
      <c r="E38" s="4" t="s">
        <v>169</v>
      </c>
    </row>
    <row r="39" spans="1:5" ht="15" thickBot="1">
      <c r="A39" s="21" t="s">
        <v>413</v>
      </c>
      <c r="B39" s="21"/>
      <c r="C39" s="22"/>
      <c r="D39" s="30">
        <f ca="1">'V13'!F15</f>
        <v>0</v>
      </c>
      <c r="E39" s="23" t="s">
        <v>169</v>
      </c>
    </row>
    <row r="40" spans="1:5" ht="16.5" thickTop="1">
      <c r="A40" s="17" t="s">
        <v>414</v>
      </c>
      <c r="B40" s="17"/>
      <c r="C40" s="17"/>
      <c r="D40" s="31">
        <f>SUM(D36:D39)</f>
        <v>0</v>
      </c>
      <c r="E40" s="24" t="s">
        <v>169</v>
      </c>
    </row>
    <row r="41" spans="1:5" ht="14.25">
      <c r="A41" s="10"/>
      <c r="B41" s="10"/>
      <c r="C41" s="10"/>
      <c r="D41" s="32"/>
      <c r="E41" s="12"/>
    </row>
    <row r="42" spans="1:5" ht="16.5" thickBot="1">
      <c r="A42" s="18" t="s">
        <v>221</v>
      </c>
      <c r="B42" s="18"/>
      <c r="C42" s="18"/>
      <c r="D42" s="33">
        <f>+D32+D40</f>
        <v>0</v>
      </c>
      <c r="E42" s="19" t="s">
        <v>169</v>
      </c>
    </row>
    <row r="43" spans="1:5" ht="15" thickTop="1">
      <c r="A43" s="10"/>
      <c r="B43" s="10"/>
      <c r="C43" s="10"/>
      <c r="D43" s="11"/>
      <c r="E43" s="32"/>
    </row>
    <row r="44" spans="1:5" ht="14.25">
      <c r="A44" s="10"/>
      <c r="B44" s="10"/>
      <c r="C44" s="10"/>
      <c r="D44" s="11"/>
      <c r="E44" s="32"/>
    </row>
    <row r="45" spans="1:5" ht="14.25">
      <c r="A45" s="10"/>
      <c r="B45" s="10"/>
      <c r="C45" s="10"/>
      <c r="D45" s="11"/>
      <c r="E45" s="32"/>
    </row>
    <row r="46" spans="1:5" ht="15.75">
      <c r="A46" s="17" t="s">
        <v>237</v>
      </c>
      <c r="B46" s="17"/>
      <c r="C46" s="17"/>
      <c r="D46" s="25"/>
      <c r="E46" s="1"/>
    </row>
    <row r="47" spans="1:5" ht="14.25">
      <c r="A47" s="5"/>
      <c r="B47" s="5"/>
      <c r="C47" s="6"/>
      <c r="D47" s="25"/>
      <c r="E47" s="1"/>
    </row>
    <row r="48" spans="1:5" ht="14.25">
      <c r="A48" s="152" t="s">
        <v>228</v>
      </c>
      <c r="B48" s="150"/>
      <c r="C48" s="150"/>
      <c r="D48" s="25"/>
      <c r="E48" s="25"/>
    </row>
    <row r="49" spans="1:5" ht="14.25">
      <c r="A49" s="153" t="s">
        <v>189</v>
      </c>
      <c r="B49" s="154">
        <v>1</v>
      </c>
      <c r="C49" s="149"/>
      <c r="D49" s="25">
        <f>+B49*C49</f>
        <v>0</v>
      </c>
      <c r="E49" s="155" t="s">
        <v>169</v>
      </c>
    </row>
    <row r="50" spans="1:5" ht="14.25">
      <c r="A50" s="156"/>
      <c r="B50" s="154"/>
      <c r="C50" s="154"/>
      <c r="D50" s="25"/>
      <c r="E50" s="155"/>
    </row>
    <row r="51" spans="1:5" ht="25.5">
      <c r="A51" s="152" t="s">
        <v>21</v>
      </c>
      <c r="B51" s="150"/>
      <c r="C51" s="150"/>
      <c r="D51" s="25"/>
      <c r="E51" s="25"/>
    </row>
    <row r="52" spans="1:5" ht="14.25">
      <c r="A52" s="153" t="s">
        <v>189</v>
      </c>
      <c r="B52" s="154">
        <v>1</v>
      </c>
      <c r="C52" s="149"/>
      <c r="D52" s="25">
        <f>+B52*C52</f>
        <v>0</v>
      </c>
      <c r="E52" s="155" t="s">
        <v>169</v>
      </c>
    </row>
    <row r="53" spans="1:5" ht="14.25">
      <c r="A53" s="156"/>
      <c r="B53" s="154"/>
      <c r="C53" s="154"/>
      <c r="D53" s="25"/>
      <c r="E53" s="155"/>
    </row>
    <row r="54" spans="1:5" ht="25.5">
      <c r="A54" s="152" t="s">
        <v>229</v>
      </c>
      <c r="B54" s="150"/>
      <c r="C54" s="150"/>
      <c r="D54" s="25"/>
      <c r="E54" s="25"/>
    </row>
    <row r="55" spans="1:5" ht="14.25">
      <c r="A55" s="153" t="s">
        <v>189</v>
      </c>
      <c r="B55" s="154">
        <v>1</v>
      </c>
      <c r="C55" s="149"/>
      <c r="D55" s="25">
        <f>+B55*C55</f>
        <v>0</v>
      </c>
      <c r="E55" s="155" t="s">
        <v>169</v>
      </c>
    </row>
    <row r="56" spans="1:5" ht="14.25">
      <c r="A56" s="156"/>
      <c r="B56" s="154"/>
      <c r="C56" s="154"/>
      <c r="D56" s="25"/>
      <c r="E56" s="155"/>
    </row>
    <row r="57" spans="1:5" ht="25.5">
      <c r="A57" s="152" t="s">
        <v>22</v>
      </c>
      <c r="B57" s="150"/>
      <c r="C57" s="150"/>
      <c r="D57" s="25"/>
      <c r="E57" s="155"/>
    </row>
    <row r="58" spans="1:5" ht="14.25">
      <c r="A58" s="153" t="s">
        <v>189</v>
      </c>
      <c r="B58" s="154">
        <v>1</v>
      </c>
      <c r="C58" s="149"/>
      <c r="D58" s="25">
        <f>+B58*C58</f>
        <v>0</v>
      </c>
      <c r="E58" s="155" t="s">
        <v>169</v>
      </c>
    </row>
    <row r="59" spans="1:5" ht="14.25">
      <c r="A59" s="156"/>
      <c r="B59" s="154"/>
      <c r="C59" s="154"/>
      <c r="D59" s="25"/>
      <c r="E59" s="155"/>
    </row>
    <row r="60" spans="1:5" ht="14.25">
      <c r="A60" s="152" t="s">
        <v>227</v>
      </c>
      <c r="B60" s="150"/>
      <c r="C60" s="150"/>
      <c r="D60" s="25"/>
      <c r="E60" s="155"/>
    </row>
    <row r="61" spans="1:5" ht="14.25">
      <c r="A61" s="153" t="s">
        <v>189</v>
      </c>
      <c r="B61" s="154">
        <v>1</v>
      </c>
      <c r="C61" s="149"/>
      <c r="D61" s="25">
        <f>+B61*C61</f>
        <v>0</v>
      </c>
      <c r="E61" s="155" t="s">
        <v>169</v>
      </c>
    </row>
    <row r="62" spans="1:5" ht="14.25">
      <c r="A62" s="156"/>
      <c r="B62" s="154"/>
      <c r="C62" s="154"/>
      <c r="D62" s="25"/>
      <c r="E62" s="155"/>
    </row>
    <row r="63" spans="1:5" ht="38.25">
      <c r="A63" s="152" t="s">
        <v>23</v>
      </c>
      <c r="B63" s="150"/>
      <c r="C63" s="150"/>
      <c r="D63" s="25"/>
      <c r="E63" s="155"/>
    </row>
    <row r="64" spans="1:5" ht="14.25">
      <c r="A64" s="156"/>
      <c r="B64" s="154"/>
      <c r="C64" s="154"/>
      <c r="D64" s="25"/>
      <c r="E64" s="155"/>
    </row>
    <row r="65" spans="1:5" ht="38.25">
      <c r="A65" s="157" t="s">
        <v>24</v>
      </c>
      <c r="B65" s="158"/>
      <c r="C65" s="150"/>
      <c r="D65" s="25"/>
      <c r="E65" s="155"/>
    </row>
    <row r="66" spans="1:5" ht="14.25">
      <c r="A66" s="159" t="s">
        <v>189</v>
      </c>
      <c r="B66" s="160">
        <v>1</v>
      </c>
      <c r="C66" s="149"/>
      <c r="D66" s="25">
        <f>+B66*C66</f>
        <v>0</v>
      </c>
      <c r="E66" s="155" t="s">
        <v>169</v>
      </c>
    </row>
    <row r="67" spans="1:5" ht="14.25">
      <c r="A67" s="161"/>
      <c r="B67" s="160"/>
      <c r="C67" s="154"/>
      <c r="D67" s="25"/>
      <c r="E67" s="155"/>
    </row>
    <row r="68" spans="1:5" ht="14.25">
      <c r="A68" s="157" t="s">
        <v>222</v>
      </c>
      <c r="B68" s="158"/>
      <c r="C68" s="150"/>
      <c r="D68" s="25"/>
      <c r="E68" s="155"/>
    </row>
    <row r="69" spans="1:5" ht="14.25">
      <c r="A69" s="161" t="s">
        <v>188</v>
      </c>
      <c r="B69" s="160">
        <v>12</v>
      </c>
      <c r="C69" s="149"/>
      <c r="D69" s="25">
        <f>+B69*C69</f>
        <v>0</v>
      </c>
      <c r="E69" s="155" t="s">
        <v>169</v>
      </c>
    </row>
    <row r="70" spans="1:5" ht="14.25">
      <c r="A70" s="161"/>
      <c r="B70" s="160"/>
      <c r="C70" s="154"/>
      <c r="D70" s="25"/>
      <c r="E70" s="155"/>
    </row>
    <row r="71" spans="1:5" ht="25.5">
      <c r="A71" s="157" t="s">
        <v>25</v>
      </c>
      <c r="B71" s="158"/>
      <c r="C71" s="150"/>
      <c r="D71" s="25"/>
      <c r="E71" s="155"/>
    </row>
    <row r="72" spans="1:5" ht="14.25">
      <c r="A72" s="161" t="s">
        <v>188</v>
      </c>
      <c r="B72" s="160">
        <v>15</v>
      </c>
      <c r="C72" s="149"/>
      <c r="D72" s="25">
        <f>+B72*C72</f>
        <v>0</v>
      </c>
      <c r="E72" s="155" t="s">
        <v>169</v>
      </c>
    </row>
    <row r="73" spans="1:5" ht="14.25">
      <c r="A73" s="161"/>
      <c r="B73" s="160"/>
      <c r="C73" s="199"/>
      <c r="D73" s="25"/>
      <c r="E73" s="155"/>
    </row>
    <row r="74" spans="1:5" ht="51">
      <c r="A74" s="157" t="s">
        <v>26</v>
      </c>
      <c r="B74" s="160"/>
      <c r="C74" s="199"/>
      <c r="D74" s="25"/>
      <c r="E74" s="155"/>
    </row>
    <row r="75" spans="1:5" ht="14.25">
      <c r="A75" s="159" t="s">
        <v>189</v>
      </c>
      <c r="B75" s="160">
        <v>1</v>
      </c>
      <c r="C75" s="149"/>
      <c r="D75" s="25">
        <f>+B75*C75</f>
        <v>0</v>
      </c>
      <c r="E75" s="155" t="s">
        <v>169</v>
      </c>
    </row>
    <row r="76" spans="1:5" ht="14.25">
      <c r="A76" s="162"/>
      <c r="B76" s="160"/>
      <c r="C76" s="199"/>
      <c r="D76" s="25"/>
      <c r="E76" s="155"/>
    </row>
    <row r="77" spans="1:5" ht="38.25">
      <c r="A77" s="157" t="s">
        <v>27</v>
      </c>
      <c r="B77" s="160"/>
      <c r="C77" s="199"/>
      <c r="D77" s="25"/>
      <c r="E77" s="155"/>
    </row>
    <row r="78" spans="1:5" ht="14.25">
      <c r="A78" s="163" t="s">
        <v>189</v>
      </c>
      <c r="B78" s="164">
        <v>1</v>
      </c>
      <c r="C78" s="151"/>
      <c r="D78" s="34">
        <f>+B78*C78</f>
        <v>0</v>
      </c>
      <c r="E78" s="165" t="s">
        <v>169</v>
      </c>
    </row>
    <row r="79" spans="1:5" ht="14.25">
      <c r="A79" s="27"/>
      <c r="B79" s="166"/>
      <c r="C79" s="167"/>
      <c r="D79" s="25"/>
      <c r="E79" s="155"/>
    </row>
    <row r="80" spans="1:5" ht="15">
      <c r="A80" s="168" t="s">
        <v>230</v>
      </c>
      <c r="B80" s="166"/>
      <c r="C80" s="167"/>
      <c r="D80" s="40">
        <f>SUM(D49:D79)</f>
        <v>0</v>
      </c>
      <c r="E80" s="169" t="s">
        <v>169</v>
      </c>
    </row>
    <row r="81" spans="1:5" ht="14.25">
      <c r="A81" s="34"/>
      <c r="B81" s="170"/>
      <c r="C81" s="171"/>
      <c r="D81" s="34"/>
      <c r="E81" s="165"/>
    </row>
    <row r="82" spans="1:5" ht="14.25">
      <c r="A82" s="166"/>
      <c r="B82" s="27"/>
      <c r="C82" s="36"/>
      <c r="D82" s="25"/>
      <c r="E82" s="25"/>
    </row>
    <row r="83" spans="1:5" ht="32.25" thickBot="1">
      <c r="A83" s="172" t="s">
        <v>392</v>
      </c>
      <c r="B83" s="173"/>
      <c r="C83" s="173"/>
      <c r="D83" s="35">
        <f>D42+D80</f>
        <v>0</v>
      </c>
      <c r="E83" s="174" t="s">
        <v>169</v>
      </c>
    </row>
    <row r="84" spans="1:5" ht="13.5" thickTop="1">
      <c r="A84" s="36" t="s">
        <v>223</v>
      </c>
      <c r="B84" s="36"/>
      <c r="C84" s="36"/>
      <c r="D84" s="36">
        <f>D83*0.2</f>
        <v>0</v>
      </c>
      <c r="E84" s="175" t="s">
        <v>169</v>
      </c>
    </row>
    <row r="85" spans="1:5" ht="13.5" thickBot="1">
      <c r="A85" s="37"/>
      <c r="B85" s="37"/>
      <c r="C85" s="37"/>
      <c r="D85" s="37"/>
      <c r="E85" s="176"/>
    </row>
    <row r="86" spans="1:5" ht="17.25" thickTop="1" thickBot="1">
      <c r="A86" s="177" t="s">
        <v>224</v>
      </c>
      <c r="B86" s="177"/>
      <c r="C86" s="177"/>
      <c r="D86" s="38">
        <f>D84+D83</f>
        <v>0</v>
      </c>
      <c r="E86" s="178" t="s">
        <v>169</v>
      </c>
    </row>
    <row r="87" spans="1:5" ht="13.5" thickTop="1"/>
  </sheetData>
  <sheetProtection password="CCBE" sheet="1" objects="1" scenarios="1"/>
  <phoneticPr fontId="20" type="noConversion"/>
  <printOptions horizontalCentered="1"/>
  <pageMargins left="0.75" right="0.75" top="0.98425196850393704" bottom="0.98425196850393704" header="0" footer="0"/>
  <pageSetup paperSize="9" scale="85" orientation="portrait" verticalDpi="0" r:id="rId1"/>
  <headerFooter alignWithMargins="0"/>
</worksheet>
</file>

<file path=xl/worksheets/sheet2.xml><?xml version="1.0" encoding="utf-8"?>
<worksheet xmlns="http://schemas.openxmlformats.org/spreadsheetml/2006/main" xmlns:r="http://schemas.openxmlformats.org/officeDocument/2006/relationships">
  <dimension ref="A1:Q290"/>
  <sheetViews>
    <sheetView showZeros="0" view="pageBreakPreview" zoomScaleSheetLayoutView="100" workbookViewId="0">
      <selection activeCell="B10" sqref="B10"/>
    </sheetView>
  </sheetViews>
  <sheetFormatPr defaultRowHeight="12.75"/>
  <cols>
    <col min="1" max="1" width="5.7109375" style="42" customWidth="1"/>
    <col min="2" max="2" width="45.28515625" style="44" customWidth="1"/>
    <col min="3" max="3" width="8.5703125" style="187" customWidth="1"/>
    <col min="4" max="4" width="8" style="43" customWidth="1"/>
    <col min="5" max="6" width="12.7109375" style="43" customWidth="1"/>
    <col min="7" max="7" width="6.85546875" style="42" customWidth="1"/>
    <col min="8" max="8" width="8.5703125" style="42" customWidth="1"/>
    <col min="9" max="9" width="7.42578125" style="42" customWidth="1"/>
    <col min="10" max="10" width="18.5703125" style="42" customWidth="1"/>
    <col min="11" max="11" width="7.140625" style="42" customWidth="1"/>
    <col min="12" max="12" width="9.140625" style="42"/>
    <col min="13" max="13" width="7.140625" style="42" customWidth="1"/>
    <col min="14" max="14" width="13.28515625" style="42" customWidth="1"/>
    <col min="15" max="15" width="15.28515625" style="42" customWidth="1"/>
    <col min="16" max="16384" width="9.140625" style="42"/>
  </cols>
  <sheetData>
    <row r="1" spans="1:7" ht="23.25" customHeight="1">
      <c r="A1" s="55"/>
      <c r="B1" s="56" t="s">
        <v>214</v>
      </c>
      <c r="C1" s="89"/>
      <c r="D1" s="57"/>
      <c r="E1" s="57"/>
      <c r="F1" s="57"/>
      <c r="G1" s="55"/>
    </row>
    <row r="2" spans="1:7">
      <c r="A2" s="55"/>
      <c r="B2" s="58"/>
      <c r="C2" s="89"/>
      <c r="D2" s="57"/>
      <c r="E2" s="57"/>
      <c r="F2" s="57"/>
      <c r="G2" s="55"/>
    </row>
    <row r="3" spans="1:7">
      <c r="A3" s="55"/>
      <c r="B3" s="58"/>
      <c r="C3" s="89"/>
      <c r="D3" s="57"/>
      <c r="E3" s="57"/>
      <c r="F3" s="57"/>
      <c r="G3" s="55"/>
    </row>
    <row r="4" spans="1:7" ht="30">
      <c r="A4" s="55"/>
      <c r="B4" s="59" t="s">
        <v>5</v>
      </c>
      <c r="C4" s="89"/>
      <c r="D4" s="57"/>
      <c r="E4" s="57"/>
      <c r="F4" s="57"/>
      <c r="G4" s="55"/>
    </row>
    <row r="5" spans="1:7">
      <c r="A5" s="55"/>
      <c r="B5" s="58"/>
      <c r="C5" s="89"/>
      <c r="D5" s="57"/>
      <c r="E5" s="57"/>
      <c r="F5" s="57"/>
      <c r="G5" s="55"/>
    </row>
    <row r="6" spans="1:7">
      <c r="A6" s="55"/>
      <c r="B6" s="58" t="s">
        <v>9</v>
      </c>
      <c r="C6" s="89"/>
      <c r="D6" s="57"/>
      <c r="E6" s="57"/>
      <c r="F6" s="57">
        <f>F101</f>
        <v>0</v>
      </c>
      <c r="G6" s="55" t="s">
        <v>169</v>
      </c>
    </row>
    <row r="7" spans="1:7">
      <c r="A7" s="55"/>
      <c r="B7" s="58"/>
      <c r="C7" s="89"/>
      <c r="D7" s="57"/>
      <c r="E7" s="57"/>
      <c r="F7" s="57"/>
      <c r="G7" s="55"/>
    </row>
    <row r="8" spans="1:7">
      <c r="A8" s="55"/>
      <c r="B8" s="58" t="s">
        <v>10</v>
      </c>
      <c r="C8" s="89"/>
      <c r="D8" s="57"/>
      <c r="E8" s="57"/>
      <c r="F8" s="57">
        <f>F156</f>
        <v>0</v>
      </c>
      <c r="G8" s="55" t="s">
        <v>169</v>
      </c>
    </row>
    <row r="9" spans="1:7">
      <c r="A9" s="55"/>
      <c r="B9" s="58"/>
      <c r="C9" s="89"/>
      <c r="D9" s="57"/>
      <c r="E9" s="57"/>
      <c r="F9" s="57"/>
      <c r="G9" s="55"/>
    </row>
    <row r="10" spans="1:7">
      <c r="A10" s="55"/>
      <c r="B10" s="60" t="s">
        <v>11</v>
      </c>
      <c r="C10" s="188"/>
      <c r="D10" s="61"/>
      <c r="E10" s="61"/>
      <c r="F10" s="61">
        <f>F188</f>
        <v>0</v>
      </c>
      <c r="G10" s="62" t="s">
        <v>169</v>
      </c>
    </row>
    <row r="11" spans="1:7">
      <c r="A11" s="55"/>
      <c r="B11" s="58"/>
      <c r="C11" s="89"/>
      <c r="D11" s="57"/>
      <c r="E11" s="57"/>
      <c r="F11" s="57"/>
      <c r="G11" s="55"/>
    </row>
    <row r="12" spans="1:7">
      <c r="A12" s="55"/>
      <c r="B12" s="63" t="s">
        <v>185</v>
      </c>
      <c r="C12" s="189"/>
      <c r="D12" s="64"/>
      <c r="E12" s="64"/>
      <c r="F12" s="64">
        <f>SUM(F6:F10)</f>
        <v>0</v>
      </c>
      <c r="G12" s="65" t="s">
        <v>169</v>
      </c>
    </row>
    <row r="13" spans="1:7">
      <c r="A13" s="55"/>
      <c r="B13" s="58"/>
      <c r="C13" s="190"/>
      <c r="D13" s="57"/>
      <c r="E13" s="57"/>
      <c r="F13" s="57"/>
      <c r="G13" s="55"/>
    </row>
    <row r="14" spans="1:7">
      <c r="A14" s="55"/>
      <c r="B14" s="58"/>
      <c r="C14" s="190"/>
      <c r="D14" s="57"/>
      <c r="E14" s="57"/>
      <c r="F14" s="57"/>
      <c r="G14" s="55"/>
    </row>
    <row r="15" spans="1:7">
      <c r="A15" s="66"/>
      <c r="B15" s="200" t="s">
        <v>399</v>
      </c>
      <c r="C15" s="200"/>
      <c r="D15" s="200"/>
      <c r="E15" s="200"/>
      <c r="F15" s="68">
        <f>F211</f>
        <v>0</v>
      </c>
      <c r="G15" s="66" t="s">
        <v>169</v>
      </c>
    </row>
    <row r="16" spans="1:7">
      <c r="A16" s="66"/>
      <c r="B16" s="67"/>
      <c r="C16" s="191"/>
      <c r="D16" s="69"/>
      <c r="E16" s="69"/>
      <c r="F16" s="68"/>
      <c r="G16" s="66"/>
    </row>
    <row r="17" spans="1:11">
      <c r="A17" s="70"/>
      <c r="B17" s="201" t="s">
        <v>393</v>
      </c>
      <c r="C17" s="201"/>
      <c r="D17" s="201"/>
      <c r="E17" s="201"/>
      <c r="F17" s="71">
        <f>'[1]Cesta XVIII - odcep A'!$C$23</f>
        <v>0</v>
      </c>
      <c r="G17" s="70" t="s">
        <v>169</v>
      </c>
    </row>
    <row r="18" spans="1:11" ht="13.5" thickBot="1">
      <c r="A18" s="66"/>
      <c r="B18" s="72"/>
      <c r="C18" s="192"/>
      <c r="D18" s="73"/>
      <c r="E18" s="73"/>
      <c r="F18" s="74"/>
      <c r="G18" s="75"/>
    </row>
    <row r="19" spans="1:11">
      <c r="A19" s="55"/>
      <c r="B19" s="58"/>
      <c r="C19" s="190"/>
      <c r="D19" s="57"/>
      <c r="E19" s="57"/>
      <c r="F19" s="57"/>
      <c r="G19" s="55"/>
    </row>
    <row r="20" spans="1:11">
      <c r="A20" s="55"/>
      <c r="B20" s="58" t="s">
        <v>215</v>
      </c>
      <c r="C20" s="190"/>
      <c r="D20" s="57"/>
      <c r="E20" s="57"/>
      <c r="F20" s="57">
        <f>SUM(F12:F18)</f>
        <v>0</v>
      </c>
      <c r="G20" s="55" t="s">
        <v>169</v>
      </c>
    </row>
    <row r="21" spans="1:11">
      <c r="A21" s="55"/>
      <c r="B21" s="58"/>
      <c r="C21" s="190"/>
      <c r="D21" s="57"/>
      <c r="E21" s="57"/>
      <c r="F21" s="57"/>
      <c r="G21" s="55"/>
    </row>
    <row r="22" spans="1:11">
      <c r="A22" s="55"/>
      <c r="B22" s="58"/>
      <c r="C22" s="190"/>
      <c r="D22" s="57"/>
      <c r="E22" s="57"/>
      <c r="F22" s="57"/>
      <c r="G22" s="55"/>
    </row>
    <row r="23" spans="1:11" ht="51">
      <c r="A23" s="55"/>
      <c r="B23" s="58" t="s">
        <v>0</v>
      </c>
      <c r="C23" s="190"/>
      <c r="D23" s="57"/>
      <c r="E23" s="57"/>
      <c r="F23" s="57"/>
      <c r="G23" s="55"/>
    </row>
    <row r="24" spans="1:11">
      <c r="A24" s="55"/>
      <c r="B24" s="58"/>
      <c r="C24" s="190"/>
      <c r="D24" s="57"/>
      <c r="E24" s="57"/>
      <c r="F24" s="57"/>
      <c r="G24" s="55"/>
    </row>
    <row r="25" spans="1:11">
      <c r="A25" s="55"/>
      <c r="B25" s="58"/>
      <c r="C25" s="190"/>
      <c r="D25" s="57"/>
      <c r="E25" s="57"/>
      <c r="F25" s="57"/>
      <c r="G25" s="55"/>
    </row>
    <row r="26" spans="1:11">
      <c r="A26" s="55" t="s">
        <v>28</v>
      </c>
      <c r="B26" s="58"/>
      <c r="C26" s="190" t="s">
        <v>1</v>
      </c>
      <c r="D26" s="57"/>
      <c r="E26" s="57" t="s">
        <v>2</v>
      </c>
      <c r="F26" s="57" t="s">
        <v>3</v>
      </c>
      <c r="G26" s="55"/>
    </row>
    <row r="27" spans="1:11">
      <c r="A27" s="55"/>
      <c r="B27" s="76" t="s">
        <v>231</v>
      </c>
      <c r="C27" s="190"/>
      <c r="D27" s="57"/>
      <c r="E27" s="57"/>
      <c r="F27" s="57"/>
      <c r="G27" s="55"/>
    </row>
    <row r="28" spans="1:11" ht="51">
      <c r="A28" s="55"/>
      <c r="B28" s="76" t="s">
        <v>238</v>
      </c>
      <c r="C28" s="190"/>
      <c r="D28" s="57"/>
      <c r="E28" s="57"/>
      <c r="F28" s="57"/>
      <c r="G28" s="55"/>
    </row>
    <row r="29" spans="1:11">
      <c r="A29" s="55"/>
      <c r="B29" s="76"/>
      <c r="C29" s="190"/>
      <c r="D29" s="57"/>
      <c r="E29" s="57"/>
      <c r="F29" s="57"/>
      <c r="G29" s="55"/>
    </row>
    <row r="30" spans="1:11">
      <c r="A30" s="55"/>
      <c r="B30" s="58"/>
      <c r="C30" s="190"/>
      <c r="D30" s="57"/>
      <c r="E30" s="57"/>
      <c r="F30" s="57"/>
      <c r="G30" s="55"/>
    </row>
    <row r="31" spans="1:11" ht="63.75">
      <c r="A31" s="55" t="s">
        <v>114</v>
      </c>
      <c r="B31" s="58" t="s">
        <v>239</v>
      </c>
      <c r="C31" s="190"/>
      <c r="D31" s="57"/>
      <c r="E31" s="57"/>
      <c r="F31" s="57"/>
      <c r="G31" s="55"/>
    </row>
    <row r="32" spans="1:11">
      <c r="A32" s="55"/>
      <c r="B32" s="58" t="s">
        <v>209</v>
      </c>
      <c r="C32" s="190">
        <v>1</v>
      </c>
      <c r="D32" s="57"/>
      <c r="F32" s="86">
        <f>C32*E32</f>
        <v>0</v>
      </c>
      <c r="G32" s="55" t="s">
        <v>169</v>
      </c>
      <c r="K32" s="46"/>
    </row>
    <row r="33" spans="1:11">
      <c r="A33" s="55"/>
      <c r="B33" s="58"/>
      <c r="C33" s="190"/>
      <c r="D33" s="57"/>
      <c r="E33" s="57"/>
      <c r="F33" s="57"/>
      <c r="G33" s="55"/>
      <c r="K33" s="46"/>
    </row>
    <row r="34" spans="1:11" ht="38.25">
      <c r="A34" s="55" t="s">
        <v>115</v>
      </c>
      <c r="B34" s="58" t="s">
        <v>240</v>
      </c>
      <c r="C34" s="190"/>
      <c r="D34" s="57"/>
      <c r="E34" s="57"/>
      <c r="F34" s="57"/>
      <c r="G34" s="55"/>
      <c r="K34" s="46"/>
    </row>
    <row r="35" spans="1:11">
      <c r="A35" s="55"/>
      <c r="B35" s="58" t="s">
        <v>209</v>
      </c>
      <c r="C35" s="190">
        <v>1</v>
      </c>
      <c r="D35" s="57"/>
      <c r="F35" s="86">
        <f>C35*E35</f>
        <v>0</v>
      </c>
      <c r="G35" s="55" t="s">
        <v>169</v>
      </c>
      <c r="H35" s="47"/>
      <c r="K35" s="46"/>
    </row>
    <row r="36" spans="1:11">
      <c r="A36" s="55"/>
      <c r="B36" s="58"/>
      <c r="C36" s="190"/>
      <c r="D36" s="57"/>
      <c r="E36" s="57"/>
      <c r="F36" s="86"/>
      <c r="G36" s="55"/>
      <c r="H36" s="47"/>
      <c r="K36" s="46"/>
    </row>
    <row r="37" spans="1:11" ht="51">
      <c r="A37" s="55" t="s">
        <v>116</v>
      </c>
      <c r="B37" s="58" t="s">
        <v>241</v>
      </c>
      <c r="C37" s="190"/>
      <c r="D37" s="57"/>
      <c r="E37" s="57"/>
      <c r="F37" s="57"/>
      <c r="G37" s="55"/>
      <c r="H37" s="47"/>
      <c r="K37" s="46"/>
    </row>
    <row r="38" spans="1:11">
      <c r="A38" s="55"/>
      <c r="B38" s="58" t="s">
        <v>186</v>
      </c>
      <c r="C38" s="190">
        <v>110.9</v>
      </c>
      <c r="D38" s="57" t="s">
        <v>187</v>
      </c>
      <c r="F38" s="86">
        <f>C38*E38</f>
        <v>0</v>
      </c>
      <c r="G38" s="55" t="s">
        <v>169</v>
      </c>
      <c r="H38" s="47"/>
      <c r="K38" s="46"/>
    </row>
    <row r="39" spans="1:11">
      <c r="A39" s="55"/>
      <c r="B39" s="58"/>
      <c r="C39" s="190"/>
      <c r="D39" s="57"/>
      <c r="E39" s="57"/>
      <c r="F39" s="86"/>
      <c r="G39" s="55"/>
      <c r="H39" s="47"/>
      <c r="K39" s="46"/>
    </row>
    <row r="40" spans="1:11" ht="25.5">
      <c r="A40" s="55" t="s">
        <v>117</v>
      </c>
      <c r="B40" s="58" t="s">
        <v>242</v>
      </c>
      <c r="C40" s="190"/>
      <c r="D40" s="57"/>
      <c r="E40" s="57"/>
      <c r="F40" s="86"/>
      <c r="G40" s="55"/>
      <c r="H40" s="47"/>
      <c r="K40" s="46"/>
    </row>
    <row r="41" spans="1:11">
      <c r="A41" s="55"/>
      <c r="B41" s="58" t="s">
        <v>188</v>
      </c>
      <c r="C41" s="190">
        <v>10</v>
      </c>
      <c r="D41" s="57" t="s">
        <v>187</v>
      </c>
      <c r="F41" s="86">
        <f>C41*E41</f>
        <v>0</v>
      </c>
      <c r="G41" s="55" t="s">
        <v>169</v>
      </c>
      <c r="H41" s="47"/>
      <c r="K41" s="46"/>
    </row>
    <row r="42" spans="1:11">
      <c r="A42" s="55"/>
      <c r="B42" s="58"/>
      <c r="C42" s="190"/>
      <c r="D42" s="57"/>
      <c r="E42" s="57"/>
      <c r="F42" s="86"/>
      <c r="G42" s="55"/>
      <c r="H42" s="47"/>
      <c r="K42" s="46"/>
    </row>
    <row r="43" spans="1:11" ht="38.25">
      <c r="A43" s="55" t="s">
        <v>118</v>
      </c>
      <c r="B43" s="58" t="s">
        <v>243</v>
      </c>
      <c r="C43" s="190"/>
      <c r="D43" s="57"/>
      <c r="E43" s="57"/>
      <c r="F43" s="57"/>
      <c r="G43" s="55"/>
      <c r="H43" s="47"/>
      <c r="K43" s="46"/>
    </row>
    <row r="44" spans="1:11">
      <c r="A44" s="55"/>
      <c r="B44" s="58" t="s">
        <v>209</v>
      </c>
      <c r="C44" s="190">
        <v>3</v>
      </c>
      <c r="D44" s="57" t="s">
        <v>187</v>
      </c>
      <c r="F44" s="86">
        <f>C44*E44</f>
        <v>0</v>
      </c>
      <c r="G44" s="55" t="s">
        <v>169</v>
      </c>
      <c r="H44" s="47"/>
      <c r="K44" s="46"/>
    </row>
    <row r="45" spans="1:11">
      <c r="A45" s="55"/>
      <c r="B45" s="58"/>
      <c r="C45" s="190"/>
      <c r="D45" s="57"/>
      <c r="E45" s="57"/>
      <c r="F45" s="86"/>
      <c r="G45" s="55"/>
      <c r="H45" s="47"/>
      <c r="K45" s="46"/>
    </row>
    <row r="46" spans="1:11" ht="38.25">
      <c r="A46" s="55" t="s">
        <v>119</v>
      </c>
      <c r="B46" s="58" t="s">
        <v>244</v>
      </c>
      <c r="C46" s="190"/>
      <c r="D46" s="57"/>
      <c r="E46" s="57"/>
      <c r="F46" s="57"/>
      <c r="G46" s="55"/>
      <c r="H46" s="47"/>
      <c r="K46" s="46"/>
    </row>
    <row r="47" spans="1:11">
      <c r="A47" s="55"/>
      <c r="B47" s="58" t="s">
        <v>209</v>
      </c>
      <c r="C47" s="190">
        <v>5</v>
      </c>
      <c r="D47" s="57" t="s">
        <v>187</v>
      </c>
      <c r="F47" s="86">
        <f>C47*E47</f>
        <v>0</v>
      </c>
      <c r="G47" s="55" t="s">
        <v>169</v>
      </c>
      <c r="H47" s="47"/>
      <c r="K47" s="46"/>
    </row>
    <row r="48" spans="1:11">
      <c r="A48" s="55"/>
      <c r="B48" s="58"/>
      <c r="C48" s="190"/>
      <c r="D48" s="57"/>
      <c r="E48" s="57"/>
      <c r="F48" s="86"/>
      <c r="G48" s="55"/>
      <c r="H48" s="47"/>
      <c r="K48" s="46"/>
    </row>
    <row r="49" spans="1:11" ht="51">
      <c r="A49" s="55" t="s">
        <v>120</v>
      </c>
      <c r="B49" s="58" t="s">
        <v>245</v>
      </c>
      <c r="C49" s="190"/>
      <c r="D49" s="57"/>
      <c r="E49" s="57"/>
      <c r="F49" s="57"/>
      <c r="G49" s="55"/>
      <c r="H49" s="47"/>
      <c r="K49" s="46"/>
    </row>
    <row r="50" spans="1:11">
      <c r="A50" s="55"/>
      <c r="B50" s="58" t="s">
        <v>246</v>
      </c>
      <c r="C50" s="190"/>
      <c r="D50" s="57"/>
      <c r="E50" s="57"/>
      <c r="F50" s="57"/>
      <c r="G50" s="55"/>
      <c r="H50" s="47"/>
      <c r="K50" s="46"/>
    </row>
    <row r="51" spans="1:11">
      <c r="A51" s="55"/>
      <c r="B51" s="58" t="s">
        <v>190</v>
      </c>
      <c r="C51" s="190"/>
      <c r="D51" s="57"/>
      <c r="E51" s="57"/>
      <c r="F51" s="57"/>
      <c r="G51" s="55"/>
      <c r="H51" s="47"/>
      <c r="K51" s="46"/>
    </row>
    <row r="52" spans="1:11">
      <c r="A52" s="55"/>
      <c r="B52" s="58" t="s">
        <v>191</v>
      </c>
      <c r="C52" s="190">
        <v>232.26563753213497</v>
      </c>
      <c r="D52" s="57" t="s">
        <v>187</v>
      </c>
      <c r="F52" s="86">
        <f>C52*E52</f>
        <v>0</v>
      </c>
      <c r="G52" s="55" t="s">
        <v>169</v>
      </c>
      <c r="H52" s="47"/>
      <c r="K52" s="46"/>
    </row>
    <row r="53" spans="1:11">
      <c r="A53" s="55"/>
      <c r="B53" s="58" t="s">
        <v>192</v>
      </c>
      <c r="C53" s="190"/>
      <c r="D53" s="57"/>
      <c r="E53" s="57"/>
      <c r="F53" s="57"/>
      <c r="G53" s="55"/>
      <c r="H53" s="47"/>
      <c r="K53" s="46"/>
    </row>
    <row r="54" spans="1:11">
      <c r="A54" s="55"/>
      <c r="B54" s="58" t="s">
        <v>191</v>
      </c>
      <c r="C54" s="190">
        <v>25.80729305912611</v>
      </c>
      <c r="D54" s="57" t="s">
        <v>187</v>
      </c>
      <c r="F54" s="86">
        <f>C54*E54</f>
        <v>0</v>
      </c>
      <c r="G54" s="55" t="s">
        <v>169</v>
      </c>
      <c r="H54" s="47"/>
      <c r="K54" s="46"/>
    </row>
    <row r="55" spans="1:11" ht="25.5">
      <c r="A55" s="55"/>
      <c r="B55" s="58" t="s">
        <v>157</v>
      </c>
      <c r="C55" s="190"/>
      <c r="D55" s="57"/>
      <c r="E55" s="57"/>
      <c r="F55" s="86"/>
      <c r="G55" s="55"/>
      <c r="H55" s="47"/>
      <c r="K55" s="46"/>
    </row>
    <row r="56" spans="1:11">
      <c r="A56" s="55"/>
      <c r="B56" s="77" t="s">
        <v>232</v>
      </c>
      <c r="C56" s="190"/>
      <c r="D56" s="57"/>
      <c r="E56" s="57"/>
      <c r="F56" s="86"/>
      <c r="G56" s="55"/>
      <c r="H56" s="47"/>
      <c r="K56" s="46"/>
    </row>
    <row r="57" spans="1:11">
      <c r="A57" s="55"/>
      <c r="B57" s="58" t="s">
        <v>191</v>
      </c>
      <c r="C57" s="190">
        <v>65</v>
      </c>
      <c r="D57" s="57" t="s">
        <v>187</v>
      </c>
      <c r="F57" s="86">
        <f>C57*E57</f>
        <v>0</v>
      </c>
      <c r="G57" s="55" t="s">
        <v>169</v>
      </c>
      <c r="H57" s="47"/>
      <c r="K57" s="46"/>
    </row>
    <row r="58" spans="1:11">
      <c r="A58" s="55"/>
      <c r="B58" s="58"/>
      <c r="C58" s="190"/>
      <c r="D58" s="57"/>
      <c r="E58" s="57"/>
      <c r="F58" s="86"/>
      <c r="G58" s="55"/>
      <c r="H58" s="47"/>
      <c r="K58" s="46"/>
    </row>
    <row r="59" spans="1:11" ht="38.25">
      <c r="A59" s="55" t="s">
        <v>121</v>
      </c>
      <c r="B59" s="58" t="s">
        <v>247</v>
      </c>
      <c r="C59" s="190"/>
      <c r="D59" s="57"/>
      <c r="E59" s="57"/>
      <c r="F59" s="86"/>
      <c r="G59" s="55"/>
      <c r="H59" s="47"/>
      <c r="K59" s="46"/>
    </row>
    <row r="60" spans="1:11">
      <c r="A60" s="55"/>
      <c r="B60" s="58" t="s">
        <v>209</v>
      </c>
      <c r="C60" s="190">
        <v>5</v>
      </c>
      <c r="D60" s="57" t="s">
        <v>187</v>
      </c>
      <c r="F60" s="86">
        <f>C60*E60</f>
        <v>0</v>
      </c>
      <c r="G60" s="55" t="s">
        <v>169</v>
      </c>
      <c r="H60" s="47"/>
      <c r="K60" s="46"/>
    </row>
    <row r="61" spans="1:11">
      <c r="A61" s="55"/>
      <c r="B61" s="58"/>
      <c r="C61" s="190"/>
      <c r="D61" s="57"/>
      <c r="E61" s="57"/>
      <c r="F61" s="86"/>
      <c r="G61" s="55"/>
      <c r="H61" s="47"/>
      <c r="K61" s="46"/>
    </row>
    <row r="62" spans="1:11" ht="25.5">
      <c r="A62" s="55" t="s">
        <v>122</v>
      </c>
      <c r="B62" s="58" t="s">
        <v>248</v>
      </c>
      <c r="C62" s="190"/>
      <c r="D62" s="57"/>
      <c r="E62" s="57"/>
      <c r="F62" s="57"/>
      <c r="G62" s="55"/>
      <c r="H62" s="47"/>
      <c r="K62" s="46"/>
    </row>
    <row r="63" spans="1:11">
      <c r="A63" s="55"/>
      <c r="B63" s="58" t="s">
        <v>193</v>
      </c>
      <c r="C63" s="190">
        <v>77.63</v>
      </c>
      <c r="D63" s="57" t="s">
        <v>187</v>
      </c>
      <c r="F63" s="86">
        <f>C63*E63</f>
        <v>0</v>
      </c>
      <c r="G63" s="55" t="s">
        <v>169</v>
      </c>
      <c r="H63" s="47"/>
      <c r="K63" s="46"/>
    </row>
    <row r="64" spans="1:11">
      <c r="A64" s="55"/>
      <c r="B64" s="58"/>
      <c r="C64" s="190"/>
      <c r="D64" s="57"/>
      <c r="E64" s="57"/>
      <c r="F64" s="86"/>
      <c r="G64" s="55"/>
      <c r="H64" s="47"/>
      <c r="K64" s="46"/>
    </row>
    <row r="65" spans="1:11" ht="25.5">
      <c r="A65" s="55" t="s">
        <v>123</v>
      </c>
      <c r="B65" s="58" t="s">
        <v>249</v>
      </c>
      <c r="C65" s="190"/>
      <c r="D65" s="57"/>
      <c r="E65" s="57"/>
      <c r="F65" s="57"/>
      <c r="G65" s="55"/>
      <c r="H65" s="47"/>
      <c r="K65" s="46"/>
    </row>
    <row r="66" spans="1:11">
      <c r="A66" s="55"/>
      <c r="B66" s="58" t="s">
        <v>191</v>
      </c>
      <c r="C66" s="190">
        <v>8.4032814485312954</v>
      </c>
      <c r="D66" s="57" t="s">
        <v>187</v>
      </c>
      <c r="F66" s="86">
        <f>C66*E66</f>
        <v>0</v>
      </c>
      <c r="G66" s="55" t="s">
        <v>169</v>
      </c>
      <c r="H66" s="47"/>
      <c r="K66" s="46"/>
    </row>
    <row r="67" spans="1:11">
      <c r="A67" s="55"/>
      <c r="B67" s="58"/>
      <c r="C67" s="190"/>
      <c r="D67" s="57"/>
      <c r="E67" s="57"/>
      <c r="F67" s="86"/>
      <c r="G67" s="55"/>
      <c r="H67" s="47"/>
      <c r="K67" s="46"/>
    </row>
    <row r="68" spans="1:11" ht="178.5">
      <c r="A68" s="55" t="s">
        <v>124</v>
      </c>
      <c r="B68" s="58" t="s">
        <v>250</v>
      </c>
      <c r="C68" s="190"/>
      <c r="D68" s="57"/>
      <c r="E68" s="57"/>
      <c r="F68" s="57"/>
      <c r="G68" s="55"/>
      <c r="H68" s="47"/>
      <c r="K68" s="46"/>
    </row>
    <row r="69" spans="1:11">
      <c r="A69" s="55"/>
      <c r="B69" s="58" t="s">
        <v>191</v>
      </c>
      <c r="C69" s="190">
        <v>46.418754764751085</v>
      </c>
      <c r="D69" s="57" t="s">
        <v>187</v>
      </c>
      <c r="F69" s="86">
        <f>C69*E69</f>
        <v>0</v>
      </c>
      <c r="G69" s="55" t="s">
        <v>169</v>
      </c>
      <c r="H69" s="47"/>
      <c r="K69" s="46"/>
    </row>
    <row r="70" spans="1:11">
      <c r="A70" s="55"/>
      <c r="B70" s="58"/>
      <c r="C70" s="190"/>
      <c r="D70" s="57"/>
      <c r="E70" s="57"/>
      <c r="F70" s="86"/>
      <c r="G70" s="55"/>
      <c r="H70" s="47"/>
      <c r="K70" s="46"/>
    </row>
    <row r="71" spans="1:11" ht="51">
      <c r="A71" s="55" t="s">
        <v>125</v>
      </c>
      <c r="B71" s="58" t="s">
        <v>251</v>
      </c>
      <c r="C71" s="190"/>
      <c r="D71" s="57"/>
      <c r="E71" s="57"/>
      <c r="F71" s="57"/>
      <c r="G71" s="55"/>
      <c r="H71" s="47"/>
      <c r="K71" s="46"/>
    </row>
    <row r="72" spans="1:11">
      <c r="A72" s="55"/>
      <c r="B72" s="77" t="s">
        <v>217</v>
      </c>
      <c r="C72" s="190">
        <v>67.460109792659566</v>
      </c>
      <c r="D72" s="57" t="s">
        <v>187</v>
      </c>
      <c r="F72" s="86">
        <f>C72*E72</f>
        <v>0</v>
      </c>
      <c r="G72" s="55" t="s">
        <v>169</v>
      </c>
      <c r="H72" s="47"/>
      <c r="K72" s="46"/>
    </row>
    <row r="73" spans="1:11">
      <c r="A73" s="55"/>
      <c r="B73" s="77" t="s">
        <v>218</v>
      </c>
      <c r="C73" s="190">
        <v>134.92021958531913</v>
      </c>
      <c r="D73" s="57" t="s">
        <v>187</v>
      </c>
      <c r="F73" s="86">
        <f>C73*E73</f>
        <v>0</v>
      </c>
      <c r="G73" s="55" t="s">
        <v>169</v>
      </c>
      <c r="H73" s="47"/>
      <c r="K73" s="46"/>
    </row>
    <row r="74" spans="1:11">
      <c r="A74" s="55"/>
      <c r="B74" s="58"/>
      <c r="C74" s="190"/>
      <c r="D74" s="57"/>
      <c r="E74" s="57"/>
      <c r="F74" s="86"/>
      <c r="G74" s="55"/>
      <c r="H74" s="47"/>
      <c r="K74" s="46"/>
    </row>
    <row r="75" spans="1:11" ht="51">
      <c r="A75" s="55" t="s">
        <v>29</v>
      </c>
      <c r="B75" s="58" t="s">
        <v>252</v>
      </c>
      <c r="C75" s="190"/>
      <c r="D75" s="57"/>
      <c r="E75" s="57"/>
      <c r="F75" s="57"/>
      <c r="G75" s="55"/>
      <c r="H75" s="47"/>
      <c r="K75" s="46"/>
    </row>
    <row r="76" spans="1:11">
      <c r="A76" s="55"/>
      <c r="B76" s="58" t="s">
        <v>194</v>
      </c>
      <c r="C76" s="190"/>
      <c r="D76" s="57">
        <v>258.07293059126107</v>
      </c>
      <c r="E76" s="57"/>
      <c r="F76" s="57"/>
      <c r="G76" s="55"/>
      <c r="H76" s="47"/>
      <c r="K76" s="46"/>
    </row>
    <row r="77" spans="1:11">
      <c r="A77" s="55"/>
      <c r="B77" s="58" t="s">
        <v>195</v>
      </c>
      <c r="C77" s="190"/>
      <c r="D77" s="57"/>
      <c r="E77" s="57"/>
      <c r="F77" s="57"/>
      <c r="G77" s="96"/>
      <c r="H77" s="47"/>
      <c r="K77" s="46"/>
    </row>
    <row r="78" spans="1:11">
      <c r="A78" s="55"/>
      <c r="B78" s="58"/>
      <c r="C78" s="190" t="s">
        <v>158</v>
      </c>
      <c r="D78" s="57">
        <v>134.92021958531913</v>
      </c>
      <c r="E78" s="57"/>
      <c r="F78" s="57"/>
      <c r="G78" s="96"/>
      <c r="H78" s="47"/>
      <c r="K78" s="46"/>
    </row>
    <row r="79" spans="1:11">
      <c r="A79" s="55"/>
      <c r="B79" s="58"/>
      <c r="C79" s="190" t="s">
        <v>196</v>
      </c>
      <c r="D79" s="57">
        <v>46.418754764751085</v>
      </c>
      <c r="E79" s="57"/>
      <c r="F79" s="57"/>
      <c r="G79" s="55"/>
      <c r="H79" s="47"/>
      <c r="K79" s="46"/>
    </row>
    <row r="80" spans="1:11">
      <c r="A80" s="55"/>
      <c r="B80" s="58"/>
      <c r="C80" s="190" t="s">
        <v>197</v>
      </c>
      <c r="D80" s="57">
        <v>8.4032814485312954</v>
      </c>
      <c r="E80" s="57"/>
      <c r="F80" s="57"/>
      <c r="G80" s="55"/>
      <c r="H80" s="47"/>
      <c r="K80" s="46"/>
    </row>
    <row r="81" spans="1:11">
      <c r="A81" s="55"/>
      <c r="B81" s="58"/>
      <c r="C81" s="190" t="s">
        <v>198</v>
      </c>
      <c r="D81" s="57">
        <v>0.87056500000000014</v>
      </c>
      <c r="E81" s="57"/>
      <c r="F81" s="57"/>
      <c r="G81" s="55"/>
      <c r="H81" s="47"/>
      <c r="K81" s="46"/>
    </row>
    <row r="82" spans="1:11">
      <c r="A82" s="55"/>
      <c r="B82" s="58" t="s">
        <v>199</v>
      </c>
      <c r="C82" s="190"/>
      <c r="D82" s="57">
        <v>190.61282079860149</v>
      </c>
      <c r="E82" s="57"/>
      <c r="F82" s="57"/>
      <c r="G82" s="55"/>
      <c r="H82" s="47"/>
      <c r="K82" s="46"/>
    </row>
    <row r="83" spans="1:11">
      <c r="A83" s="55"/>
      <c r="B83" s="58"/>
      <c r="C83" s="190"/>
      <c r="D83" s="57"/>
      <c r="E83" s="57"/>
      <c r="F83" s="57"/>
      <c r="G83" s="55"/>
      <c r="H83" s="47"/>
      <c r="K83" s="46"/>
    </row>
    <row r="84" spans="1:11">
      <c r="A84" s="55"/>
      <c r="B84" s="58" t="s">
        <v>191</v>
      </c>
      <c r="C84" s="190">
        <v>70.833115282292567</v>
      </c>
      <c r="D84" s="57" t="s">
        <v>187</v>
      </c>
      <c r="F84" s="86">
        <f>C84*E84</f>
        <v>0</v>
      </c>
      <c r="G84" s="55" t="s">
        <v>169</v>
      </c>
      <c r="H84" s="47"/>
      <c r="K84" s="46"/>
    </row>
    <row r="85" spans="1:11">
      <c r="A85" s="55"/>
      <c r="B85" s="58"/>
      <c r="C85" s="190"/>
      <c r="D85" s="57"/>
      <c r="E85" s="57"/>
      <c r="F85" s="86"/>
      <c r="G85" s="55"/>
      <c r="H85" s="47"/>
      <c r="K85" s="46"/>
    </row>
    <row r="86" spans="1:11" ht="51">
      <c r="A86" s="55" t="s">
        <v>30</v>
      </c>
      <c r="B86" s="58" t="s">
        <v>253</v>
      </c>
      <c r="C86" s="190"/>
      <c r="D86" s="57"/>
      <c r="E86" s="57"/>
      <c r="F86" s="57"/>
      <c r="G86" s="55"/>
      <c r="H86" s="47"/>
      <c r="K86" s="46"/>
    </row>
    <row r="87" spans="1:11">
      <c r="A87" s="55"/>
      <c r="B87" s="58" t="s">
        <v>209</v>
      </c>
      <c r="C87" s="190">
        <v>4</v>
      </c>
      <c r="D87" s="57" t="s">
        <v>187</v>
      </c>
      <c r="F87" s="86">
        <f>C87*E87</f>
        <v>0</v>
      </c>
      <c r="G87" s="55" t="s">
        <v>169</v>
      </c>
      <c r="H87" s="47"/>
      <c r="K87" s="46"/>
    </row>
    <row r="88" spans="1:11">
      <c r="A88" s="55"/>
      <c r="B88" s="58"/>
      <c r="C88" s="190"/>
      <c r="D88" s="57"/>
      <c r="E88" s="57"/>
      <c r="F88" s="86"/>
      <c r="G88" s="55"/>
      <c r="H88" s="47"/>
      <c r="K88" s="46"/>
    </row>
    <row r="89" spans="1:11" ht="25.5">
      <c r="A89" s="55" t="s">
        <v>31</v>
      </c>
      <c r="B89" s="58" t="s">
        <v>200</v>
      </c>
      <c r="C89" s="190"/>
      <c r="D89" s="57"/>
      <c r="E89" s="57"/>
      <c r="F89" s="57"/>
      <c r="G89" s="55"/>
      <c r="H89" s="47"/>
      <c r="K89" s="46"/>
    </row>
    <row r="90" spans="1:11">
      <c r="A90" s="55"/>
      <c r="B90" s="58" t="s">
        <v>193</v>
      </c>
      <c r="C90" s="190">
        <v>332.7</v>
      </c>
      <c r="D90" s="57" t="s">
        <v>187</v>
      </c>
      <c r="F90" s="86">
        <f>C90*E90</f>
        <v>0</v>
      </c>
      <c r="G90" s="55" t="s">
        <v>169</v>
      </c>
      <c r="H90" s="47"/>
      <c r="K90" s="46"/>
    </row>
    <row r="91" spans="1:11">
      <c r="A91" s="55"/>
      <c r="B91" s="58"/>
      <c r="C91" s="190"/>
      <c r="D91" s="57"/>
      <c r="E91" s="57"/>
      <c r="F91" s="86"/>
      <c r="G91" s="55"/>
      <c r="H91" s="47"/>
      <c r="K91" s="46"/>
    </row>
    <row r="92" spans="1:11" ht="153">
      <c r="A92" s="55" t="s">
        <v>32</v>
      </c>
      <c r="B92" s="58" t="s">
        <v>255</v>
      </c>
      <c r="C92" s="190"/>
      <c r="D92" s="57"/>
      <c r="E92" s="57"/>
      <c r="F92" s="97"/>
      <c r="G92" s="55"/>
      <c r="H92" s="47"/>
      <c r="K92" s="46"/>
    </row>
    <row r="93" spans="1:11">
      <c r="A93" s="55"/>
      <c r="B93" s="58" t="s">
        <v>186</v>
      </c>
      <c r="C93" s="190">
        <v>120</v>
      </c>
      <c r="D93" s="78" t="s">
        <v>187</v>
      </c>
      <c r="F93" s="86">
        <f>C93*E93</f>
        <v>0</v>
      </c>
      <c r="G93" s="55" t="s">
        <v>169</v>
      </c>
      <c r="H93" s="47"/>
      <c r="K93" s="46"/>
    </row>
    <row r="94" spans="1:11">
      <c r="A94" s="55"/>
      <c r="B94" s="58"/>
      <c r="C94" s="190"/>
      <c r="D94" s="78"/>
      <c r="E94" s="57"/>
      <c r="F94" s="86"/>
      <c r="G94" s="55"/>
      <c r="H94" s="47"/>
      <c r="K94" s="46"/>
    </row>
    <row r="95" spans="1:11" ht="25.5">
      <c r="A95" s="55" t="s">
        <v>33</v>
      </c>
      <c r="B95" s="58" t="s">
        <v>256</v>
      </c>
      <c r="C95" s="190"/>
      <c r="D95" s="78"/>
      <c r="E95" s="57"/>
      <c r="F95" s="86"/>
      <c r="G95" s="55"/>
      <c r="H95" s="47"/>
      <c r="K95" s="46"/>
    </row>
    <row r="96" spans="1:11">
      <c r="A96" s="55"/>
      <c r="B96" s="58" t="s">
        <v>189</v>
      </c>
      <c r="C96" s="190">
        <v>4</v>
      </c>
      <c r="D96" s="78" t="s">
        <v>187</v>
      </c>
      <c r="F96" s="86">
        <f>C96*E96</f>
        <v>0</v>
      </c>
      <c r="G96" s="55" t="s">
        <v>169</v>
      </c>
      <c r="H96" s="47"/>
      <c r="K96" s="46"/>
    </row>
    <row r="97" spans="1:11">
      <c r="A97" s="55"/>
      <c r="B97" s="58"/>
      <c r="C97" s="190"/>
      <c r="D97" s="78"/>
      <c r="E97" s="78"/>
      <c r="F97" s="86"/>
      <c r="G97" s="55"/>
      <c r="H97" s="47"/>
      <c r="K97" s="46"/>
    </row>
    <row r="98" spans="1:11">
      <c r="A98" s="55" t="s">
        <v>34</v>
      </c>
      <c r="B98" s="58" t="s">
        <v>208</v>
      </c>
      <c r="C98" s="190"/>
      <c r="D98" s="57"/>
      <c r="E98" s="57"/>
      <c r="F98" s="57"/>
      <c r="G98" s="55"/>
      <c r="H98" s="47"/>
      <c r="K98" s="46"/>
    </row>
    <row r="99" spans="1:11">
      <c r="A99" s="55"/>
      <c r="B99" s="58" t="s">
        <v>216</v>
      </c>
      <c r="C99" s="193" t="s">
        <v>233</v>
      </c>
      <c r="D99" s="57"/>
      <c r="E99" s="94">
        <f>SUM(F31:F96)</f>
        <v>0</v>
      </c>
      <c r="F99" s="86">
        <f>+E99*C99</f>
        <v>0</v>
      </c>
      <c r="G99" s="55" t="s">
        <v>169</v>
      </c>
      <c r="H99" s="47"/>
      <c r="K99" s="46"/>
    </row>
    <row r="100" spans="1:11" ht="13.5" thickBot="1">
      <c r="A100" s="75"/>
      <c r="B100" s="72"/>
      <c r="C100" s="194"/>
      <c r="D100" s="80"/>
      <c r="E100" s="74"/>
      <c r="F100" s="74"/>
      <c r="G100" s="75"/>
      <c r="H100" s="47"/>
      <c r="K100" s="46"/>
    </row>
    <row r="101" spans="1:11">
      <c r="A101" s="55"/>
      <c r="B101" s="81" t="s">
        <v>201</v>
      </c>
      <c r="C101" s="195"/>
      <c r="D101" s="82"/>
      <c r="E101" s="98"/>
      <c r="F101" s="98">
        <f>SUM(F31:F100)</f>
        <v>0</v>
      </c>
      <c r="G101" s="99" t="s">
        <v>169</v>
      </c>
      <c r="H101" s="47"/>
      <c r="K101" s="46"/>
    </row>
    <row r="102" spans="1:11">
      <c r="A102" s="55"/>
      <c r="B102" s="67"/>
      <c r="C102" s="196"/>
      <c r="D102" s="83"/>
      <c r="E102" s="68"/>
      <c r="F102" s="68"/>
      <c r="G102" s="66"/>
      <c r="H102" s="47"/>
      <c r="K102" s="46"/>
    </row>
    <row r="103" spans="1:11">
      <c r="A103" s="55"/>
      <c r="B103" s="67"/>
      <c r="C103" s="196"/>
      <c r="D103" s="83"/>
      <c r="E103" s="68"/>
      <c r="F103" s="68"/>
      <c r="G103" s="66"/>
      <c r="H103" s="47"/>
      <c r="K103" s="46"/>
    </row>
    <row r="104" spans="1:11">
      <c r="A104" s="55"/>
      <c r="B104" s="67"/>
      <c r="C104" s="196"/>
      <c r="D104" s="83"/>
      <c r="E104" s="68"/>
      <c r="F104" s="68"/>
      <c r="G104" s="66"/>
      <c r="H104" s="47"/>
      <c r="K104" s="46"/>
    </row>
    <row r="105" spans="1:11">
      <c r="A105" s="55" t="s">
        <v>35</v>
      </c>
      <c r="B105" s="58"/>
      <c r="C105" s="190"/>
      <c r="D105" s="57"/>
      <c r="E105" s="86"/>
      <c r="F105" s="86"/>
      <c r="G105" s="55"/>
      <c r="H105" s="47"/>
      <c r="K105" s="46"/>
    </row>
    <row r="106" spans="1:11">
      <c r="A106" s="55"/>
      <c r="B106" s="58"/>
      <c r="C106" s="190"/>
      <c r="D106" s="57"/>
      <c r="E106" s="86"/>
      <c r="F106" s="86"/>
      <c r="G106" s="55"/>
      <c r="H106" s="47"/>
      <c r="K106" s="46"/>
    </row>
    <row r="107" spans="1:11" ht="38.25">
      <c r="A107" s="55" t="s">
        <v>36</v>
      </c>
      <c r="B107" s="58" t="s">
        <v>257</v>
      </c>
      <c r="C107" s="190"/>
      <c r="D107" s="57"/>
      <c r="E107" s="57"/>
      <c r="F107" s="57"/>
      <c r="G107" s="55"/>
      <c r="H107" s="47"/>
      <c r="K107" s="46"/>
    </row>
    <row r="108" spans="1:11">
      <c r="A108" s="55"/>
      <c r="B108" s="58" t="s">
        <v>189</v>
      </c>
      <c r="C108" s="190">
        <v>1</v>
      </c>
      <c r="D108" s="78" t="s">
        <v>187</v>
      </c>
      <c r="F108" s="86">
        <f>C108*E108</f>
        <v>0</v>
      </c>
      <c r="G108" s="55" t="s">
        <v>169</v>
      </c>
      <c r="H108" s="47"/>
      <c r="K108" s="46"/>
    </row>
    <row r="109" spans="1:11">
      <c r="A109" s="55"/>
      <c r="B109" s="58"/>
      <c r="C109" s="190"/>
      <c r="D109" s="57"/>
      <c r="E109" s="86"/>
      <c r="F109" s="86"/>
      <c r="G109" s="55"/>
      <c r="H109" s="47"/>
      <c r="K109" s="46"/>
    </row>
    <row r="110" spans="1:11" ht="38.25">
      <c r="A110" s="55" t="s">
        <v>37</v>
      </c>
      <c r="B110" s="58" t="s">
        <v>258</v>
      </c>
      <c r="C110" s="190"/>
      <c r="D110" s="57"/>
      <c r="E110" s="57"/>
      <c r="F110" s="57"/>
      <c r="G110" s="55"/>
      <c r="H110" s="47"/>
      <c r="K110" s="46"/>
    </row>
    <row r="111" spans="1:11">
      <c r="A111" s="55"/>
      <c r="B111" s="58" t="s">
        <v>189</v>
      </c>
      <c r="C111" s="190">
        <v>1</v>
      </c>
      <c r="D111" s="78" t="s">
        <v>187</v>
      </c>
      <c r="F111" s="86">
        <f>C111*E111</f>
        <v>0</v>
      </c>
      <c r="G111" s="55" t="s">
        <v>169</v>
      </c>
      <c r="H111" s="47"/>
      <c r="K111" s="46"/>
    </row>
    <row r="112" spans="1:11">
      <c r="A112" s="55"/>
      <c r="B112" s="58"/>
      <c r="C112" s="190"/>
      <c r="D112" s="57"/>
      <c r="E112" s="57"/>
      <c r="F112" s="86"/>
      <c r="G112" s="55"/>
      <c r="H112" s="47"/>
      <c r="K112" s="46"/>
    </row>
    <row r="113" spans="1:11" ht="25.5">
      <c r="A113" s="55" t="s">
        <v>38</v>
      </c>
      <c r="B113" s="58" t="s">
        <v>259</v>
      </c>
      <c r="C113" s="190"/>
      <c r="D113" s="57"/>
      <c r="E113" s="86"/>
      <c r="F113" s="57"/>
      <c r="G113" s="55"/>
      <c r="H113" s="47"/>
      <c r="K113" s="46"/>
    </row>
    <row r="114" spans="1:11">
      <c r="A114" s="55"/>
      <c r="B114" s="58" t="s">
        <v>186</v>
      </c>
      <c r="C114" s="190">
        <v>110.9</v>
      </c>
      <c r="D114" s="57" t="s">
        <v>187</v>
      </c>
      <c r="F114" s="86">
        <f>C114*E114</f>
        <v>0</v>
      </c>
      <c r="G114" s="55" t="s">
        <v>169</v>
      </c>
      <c r="H114" s="47"/>
      <c r="K114" s="46"/>
    </row>
    <row r="115" spans="1:11">
      <c r="A115" s="55"/>
      <c r="B115" s="58"/>
      <c r="C115" s="190"/>
      <c r="D115" s="57"/>
      <c r="E115" s="57"/>
      <c r="F115" s="86"/>
      <c r="G115" s="55"/>
      <c r="H115" s="47"/>
      <c r="K115" s="46"/>
    </row>
    <row r="116" spans="1:11" ht="38.25">
      <c r="A116" s="55" t="s">
        <v>39</v>
      </c>
      <c r="B116" s="58" t="s">
        <v>260</v>
      </c>
      <c r="C116" s="190"/>
      <c r="D116" s="57"/>
      <c r="E116" s="57"/>
      <c r="F116" s="57"/>
      <c r="G116" s="55"/>
      <c r="H116" s="47"/>
      <c r="K116" s="46"/>
    </row>
    <row r="117" spans="1:11">
      <c r="A117" s="55"/>
      <c r="B117" s="58" t="s">
        <v>209</v>
      </c>
      <c r="C117" s="190">
        <v>9</v>
      </c>
      <c r="D117" s="57" t="s">
        <v>187</v>
      </c>
      <c r="E117" s="45"/>
      <c r="F117" s="86">
        <f>C117*E117</f>
        <v>0</v>
      </c>
      <c r="G117" s="100" t="s">
        <v>169</v>
      </c>
      <c r="H117" s="47"/>
      <c r="K117" s="46"/>
    </row>
    <row r="118" spans="1:11">
      <c r="A118" s="55"/>
      <c r="B118" s="58"/>
      <c r="C118" s="190"/>
      <c r="D118" s="57"/>
      <c r="E118" s="57"/>
      <c r="F118" s="86"/>
      <c r="G118" s="55"/>
      <c r="H118" s="47"/>
      <c r="K118" s="46"/>
    </row>
    <row r="119" spans="1:11" ht="25.5">
      <c r="A119" s="55" t="s">
        <v>40</v>
      </c>
      <c r="B119" s="58" t="s">
        <v>261</v>
      </c>
      <c r="C119" s="190"/>
      <c r="D119" s="57"/>
      <c r="E119" s="57"/>
      <c r="F119" s="57"/>
      <c r="G119" s="55"/>
      <c r="H119" s="47"/>
      <c r="K119" s="46"/>
    </row>
    <row r="120" spans="1:11">
      <c r="A120" s="55"/>
      <c r="B120" s="58" t="s">
        <v>186</v>
      </c>
      <c r="C120" s="190">
        <v>110.9</v>
      </c>
      <c r="D120" s="57" t="s">
        <v>187</v>
      </c>
      <c r="F120" s="86">
        <f>C120*E120</f>
        <v>0</v>
      </c>
      <c r="G120" s="55" t="s">
        <v>169</v>
      </c>
      <c r="H120" s="47"/>
      <c r="K120" s="46"/>
    </row>
    <row r="121" spans="1:11">
      <c r="A121" s="55"/>
      <c r="B121" s="58"/>
      <c r="C121" s="190"/>
      <c r="D121" s="57"/>
      <c r="E121" s="86"/>
      <c r="F121" s="86"/>
      <c r="G121" s="55"/>
      <c r="H121" s="47"/>
      <c r="K121" s="46"/>
    </row>
    <row r="122" spans="1:11" ht="25.5">
      <c r="A122" s="55" t="s">
        <v>41</v>
      </c>
      <c r="B122" s="58" t="s">
        <v>262</v>
      </c>
      <c r="C122" s="190"/>
      <c r="D122" s="57"/>
      <c r="E122" s="57"/>
      <c r="F122" s="57"/>
      <c r="G122" s="55"/>
      <c r="H122" s="47"/>
      <c r="K122" s="46"/>
    </row>
    <row r="123" spans="1:11">
      <c r="A123" s="55"/>
      <c r="B123" s="58" t="s">
        <v>209</v>
      </c>
      <c r="C123" s="190">
        <v>9</v>
      </c>
      <c r="D123" s="57" t="s">
        <v>187</v>
      </c>
      <c r="F123" s="86">
        <f>C123*E123</f>
        <v>0</v>
      </c>
      <c r="G123" s="55" t="s">
        <v>169</v>
      </c>
      <c r="H123" s="47"/>
      <c r="K123" s="46"/>
    </row>
    <row r="124" spans="1:11">
      <c r="A124" s="55"/>
      <c r="B124" s="58"/>
      <c r="C124" s="190"/>
      <c r="D124" s="57"/>
      <c r="E124" s="57"/>
      <c r="F124" s="86"/>
      <c r="G124" s="55"/>
      <c r="H124" s="47"/>
      <c r="K124" s="46"/>
    </row>
    <row r="125" spans="1:11" ht="25.5">
      <c r="A125" s="55" t="s">
        <v>42</v>
      </c>
      <c r="B125" s="58" t="s">
        <v>263</v>
      </c>
      <c r="C125" s="190"/>
      <c r="D125" s="57"/>
      <c r="E125" s="86"/>
      <c r="F125" s="57"/>
      <c r="G125" s="55"/>
      <c r="H125" s="47"/>
      <c r="K125" s="46"/>
    </row>
    <row r="126" spans="1:11">
      <c r="A126" s="55"/>
      <c r="B126" s="58" t="s">
        <v>209</v>
      </c>
      <c r="C126" s="190">
        <v>2</v>
      </c>
      <c r="D126" s="57" t="s">
        <v>187</v>
      </c>
      <c r="F126" s="86">
        <f>C126*E126</f>
        <v>0</v>
      </c>
      <c r="G126" s="55" t="s">
        <v>169</v>
      </c>
      <c r="H126" s="47"/>
      <c r="K126" s="46"/>
    </row>
    <row r="127" spans="1:11">
      <c r="A127" s="55"/>
      <c r="B127" s="58"/>
      <c r="C127" s="190"/>
      <c r="D127" s="57"/>
      <c r="E127" s="57"/>
      <c r="F127" s="86"/>
      <c r="G127" s="55"/>
      <c r="H127" s="47"/>
      <c r="K127" s="46"/>
    </row>
    <row r="128" spans="1:11" ht="25.5">
      <c r="A128" s="55" t="s">
        <v>43</v>
      </c>
      <c r="B128" s="58" t="s">
        <v>264</v>
      </c>
      <c r="C128" s="190"/>
      <c r="D128" s="57"/>
      <c r="E128" s="57"/>
      <c r="F128" s="57"/>
      <c r="G128" s="55"/>
      <c r="H128" s="47"/>
      <c r="K128" s="46"/>
    </row>
    <row r="129" spans="1:11" ht="13.5" customHeight="1">
      <c r="A129" s="55"/>
      <c r="B129" s="58" t="s">
        <v>60</v>
      </c>
      <c r="C129" s="190">
        <v>2</v>
      </c>
      <c r="D129" s="57" t="s">
        <v>187</v>
      </c>
      <c r="E129" s="45"/>
      <c r="F129" s="86">
        <f>C129*E129</f>
        <v>0</v>
      </c>
      <c r="G129" s="55" t="s">
        <v>169</v>
      </c>
      <c r="H129" s="47"/>
      <c r="K129" s="46"/>
    </row>
    <row r="130" spans="1:11" ht="13.5" customHeight="1">
      <c r="A130" s="55"/>
      <c r="B130" s="58"/>
      <c r="C130" s="190"/>
      <c r="D130" s="57"/>
      <c r="E130" s="57"/>
      <c r="F130" s="86"/>
      <c r="G130" s="55"/>
      <c r="H130" s="47"/>
      <c r="K130" s="46"/>
    </row>
    <row r="131" spans="1:11" ht="25.5">
      <c r="A131" s="55" t="s">
        <v>44</v>
      </c>
      <c r="B131" s="58" t="s">
        <v>265</v>
      </c>
      <c r="C131" s="190"/>
      <c r="D131" s="57"/>
      <c r="E131" s="57"/>
      <c r="F131" s="57"/>
      <c r="G131" s="55"/>
      <c r="H131" s="47"/>
      <c r="K131" s="46"/>
    </row>
    <row r="132" spans="1:11">
      <c r="A132" s="55"/>
      <c r="B132" s="58" t="s">
        <v>209</v>
      </c>
      <c r="C132" s="190">
        <v>4</v>
      </c>
      <c r="D132" s="57" t="s">
        <v>187</v>
      </c>
      <c r="F132" s="86">
        <f>C132*E132</f>
        <v>0</v>
      </c>
      <c r="G132" s="55" t="s">
        <v>169</v>
      </c>
      <c r="H132" s="47"/>
      <c r="K132" s="46"/>
    </row>
    <row r="133" spans="1:11">
      <c r="A133" s="55"/>
      <c r="B133" s="58"/>
      <c r="C133" s="190"/>
      <c r="D133" s="57"/>
      <c r="E133" s="86"/>
      <c r="F133" s="86"/>
      <c r="G133" s="55"/>
      <c r="H133" s="47"/>
      <c r="K133" s="46"/>
    </row>
    <row r="134" spans="1:11" ht="25.5">
      <c r="A134" s="55" t="s">
        <v>45</v>
      </c>
      <c r="B134" s="58" t="s">
        <v>266</v>
      </c>
      <c r="C134" s="190"/>
      <c r="D134" s="57"/>
      <c r="E134" s="57"/>
      <c r="F134" s="57"/>
      <c r="G134" s="55"/>
      <c r="H134" s="47"/>
      <c r="K134" s="46"/>
    </row>
    <row r="135" spans="1:11">
      <c r="A135" s="55"/>
      <c r="B135" s="58" t="s">
        <v>209</v>
      </c>
      <c r="C135" s="190">
        <v>2</v>
      </c>
      <c r="D135" s="57" t="s">
        <v>187</v>
      </c>
      <c r="F135" s="86">
        <f>C135*E135</f>
        <v>0</v>
      </c>
      <c r="G135" s="55" t="s">
        <v>169</v>
      </c>
      <c r="H135" s="47"/>
      <c r="K135" s="46"/>
    </row>
    <row r="136" spans="1:11">
      <c r="A136" s="55"/>
      <c r="B136" s="58"/>
      <c r="C136" s="190"/>
      <c r="D136" s="57"/>
      <c r="E136" s="57"/>
      <c r="F136" s="86"/>
      <c r="G136" s="55"/>
      <c r="H136" s="47"/>
      <c r="K136" s="46"/>
    </row>
    <row r="137" spans="1:11" ht="25.5">
      <c r="A137" s="55" t="s">
        <v>46</v>
      </c>
      <c r="B137" s="58" t="s">
        <v>267</v>
      </c>
      <c r="C137" s="190"/>
      <c r="D137" s="57"/>
      <c r="E137" s="86"/>
      <c r="F137" s="86"/>
      <c r="G137" s="55"/>
      <c r="H137" s="47"/>
      <c r="K137" s="46"/>
    </row>
    <row r="138" spans="1:11">
      <c r="A138" s="55"/>
      <c r="B138" s="58" t="s">
        <v>209</v>
      </c>
      <c r="C138" s="190">
        <v>6</v>
      </c>
      <c r="D138" s="57" t="s">
        <v>187</v>
      </c>
      <c r="F138" s="86">
        <f>C138*E138</f>
        <v>0</v>
      </c>
      <c r="G138" s="55" t="s">
        <v>169</v>
      </c>
      <c r="H138" s="47"/>
      <c r="K138" s="46"/>
    </row>
    <row r="139" spans="1:11">
      <c r="A139" s="55"/>
      <c r="B139" s="58"/>
      <c r="C139" s="190"/>
      <c r="D139" s="57"/>
      <c r="E139" s="57"/>
      <c r="F139" s="86"/>
      <c r="G139" s="55"/>
      <c r="H139" s="47"/>
      <c r="K139" s="46"/>
    </row>
    <row r="140" spans="1:11" ht="25.5">
      <c r="A140" s="55" t="s">
        <v>47</v>
      </c>
      <c r="B140" s="58" t="s">
        <v>268</v>
      </c>
      <c r="C140" s="190"/>
      <c r="D140" s="57"/>
      <c r="E140" s="57"/>
      <c r="F140" s="57"/>
      <c r="G140" s="55"/>
      <c r="H140" s="47"/>
      <c r="K140" s="46"/>
    </row>
    <row r="141" spans="1:11">
      <c r="A141" s="55"/>
      <c r="B141" s="58" t="s">
        <v>186</v>
      </c>
      <c r="C141" s="190">
        <v>110.9</v>
      </c>
      <c r="D141" s="57" t="s">
        <v>187</v>
      </c>
      <c r="E141" s="45"/>
      <c r="F141" s="86">
        <f>C141*E141</f>
        <v>0</v>
      </c>
      <c r="G141" s="55" t="s">
        <v>169</v>
      </c>
      <c r="H141" s="47"/>
      <c r="K141" s="46"/>
    </row>
    <row r="142" spans="1:11">
      <c r="A142" s="55"/>
      <c r="B142" s="58"/>
      <c r="C142" s="190"/>
      <c r="D142" s="57"/>
      <c r="E142" s="57"/>
      <c r="F142" s="86"/>
      <c r="G142" s="55"/>
      <c r="H142" s="47"/>
      <c r="K142" s="46"/>
    </row>
    <row r="143" spans="1:11" ht="25.5">
      <c r="A143" s="55" t="s">
        <v>48</v>
      </c>
      <c r="B143" s="58" t="s">
        <v>269</v>
      </c>
      <c r="C143" s="190"/>
      <c r="D143" s="57"/>
      <c r="E143" s="57"/>
      <c r="F143" s="57"/>
      <c r="G143" s="55"/>
      <c r="H143" s="47"/>
      <c r="K143" s="46"/>
    </row>
    <row r="144" spans="1:11">
      <c r="A144" s="55"/>
      <c r="B144" s="58" t="s">
        <v>186</v>
      </c>
      <c r="C144" s="190">
        <v>110.9</v>
      </c>
      <c r="D144" s="57" t="s">
        <v>187</v>
      </c>
      <c r="F144" s="86">
        <f>C144*E144</f>
        <v>0</v>
      </c>
      <c r="G144" s="55" t="s">
        <v>169</v>
      </c>
      <c r="H144" s="47"/>
      <c r="K144" s="46"/>
    </row>
    <row r="145" spans="1:11">
      <c r="A145" s="55"/>
      <c r="B145" s="58"/>
      <c r="C145" s="190"/>
      <c r="D145" s="57"/>
      <c r="E145" s="86"/>
      <c r="F145" s="86"/>
      <c r="G145" s="55"/>
      <c r="H145" s="47"/>
      <c r="K145" s="46"/>
    </row>
    <row r="146" spans="1:11">
      <c r="A146" s="55" t="s">
        <v>49</v>
      </c>
      <c r="B146" s="58" t="s">
        <v>204</v>
      </c>
      <c r="C146" s="190"/>
      <c r="D146" s="57"/>
      <c r="E146" s="57"/>
      <c r="F146" s="57"/>
      <c r="G146" s="55"/>
      <c r="H146" s="47"/>
      <c r="K146" s="46"/>
    </row>
    <row r="147" spans="1:11">
      <c r="A147" s="55"/>
      <c r="B147" s="58" t="s">
        <v>186</v>
      </c>
      <c r="C147" s="190">
        <v>110.9</v>
      </c>
      <c r="D147" s="57" t="s">
        <v>187</v>
      </c>
      <c r="F147" s="86">
        <f>C147*E147</f>
        <v>0</v>
      </c>
      <c r="G147" s="55" t="s">
        <v>169</v>
      </c>
      <c r="H147" s="47"/>
      <c r="K147" s="46"/>
    </row>
    <row r="148" spans="1:11">
      <c r="A148" s="55"/>
      <c r="B148" s="58"/>
      <c r="C148" s="190"/>
      <c r="D148" s="57"/>
      <c r="E148" s="57"/>
      <c r="F148" s="86"/>
      <c r="G148" s="55"/>
      <c r="H148" s="47"/>
      <c r="K148" s="46"/>
    </row>
    <row r="149" spans="1:11" ht="25.5">
      <c r="A149" s="55" t="s">
        <v>50</v>
      </c>
      <c r="B149" s="58" t="s">
        <v>234</v>
      </c>
      <c r="C149" s="190"/>
      <c r="D149" s="57"/>
      <c r="E149" s="86"/>
      <c r="F149" s="86"/>
      <c r="G149" s="55"/>
      <c r="H149" s="47"/>
      <c r="K149" s="46"/>
    </row>
    <row r="150" spans="1:11">
      <c r="A150" s="55"/>
      <c r="B150" s="58" t="s">
        <v>209</v>
      </c>
      <c r="C150" s="190">
        <v>2</v>
      </c>
      <c r="D150" s="57" t="s">
        <v>187</v>
      </c>
      <c r="F150" s="86">
        <f>C150*E150</f>
        <v>0</v>
      </c>
      <c r="G150" s="55" t="s">
        <v>169</v>
      </c>
      <c r="H150" s="47"/>
      <c r="K150" s="46"/>
    </row>
    <row r="151" spans="1:11">
      <c r="A151" s="55"/>
      <c r="B151" s="58"/>
      <c r="C151" s="190"/>
      <c r="D151" s="57"/>
      <c r="E151" s="86"/>
      <c r="F151" s="86"/>
      <c r="G151" s="55"/>
      <c r="H151" s="47"/>
      <c r="K151" s="46"/>
    </row>
    <row r="152" spans="1:11">
      <c r="A152" s="55" t="s">
        <v>51</v>
      </c>
      <c r="B152" s="58" t="s">
        <v>205</v>
      </c>
      <c r="C152" s="190"/>
      <c r="D152" s="57"/>
      <c r="E152" s="57"/>
      <c r="F152" s="57"/>
      <c r="G152" s="55"/>
      <c r="H152" s="47"/>
      <c r="K152" s="46"/>
    </row>
    <row r="153" spans="1:11">
      <c r="A153" s="55"/>
      <c r="B153" s="58" t="s">
        <v>216</v>
      </c>
      <c r="C153" s="197">
        <v>0.1</v>
      </c>
      <c r="D153" s="57"/>
      <c r="E153" s="86">
        <f>SUM(F108:F150)</f>
        <v>0</v>
      </c>
      <c r="F153" s="86">
        <f>C153*E153</f>
        <v>0</v>
      </c>
      <c r="G153" s="55" t="s">
        <v>169</v>
      </c>
      <c r="H153" s="47"/>
      <c r="K153" s="46"/>
    </row>
    <row r="154" spans="1:11" ht="13.5" thickBot="1">
      <c r="A154" s="75"/>
      <c r="B154" s="72"/>
      <c r="C154" s="194"/>
      <c r="D154" s="80"/>
      <c r="E154" s="74"/>
      <c r="F154" s="74"/>
      <c r="G154" s="75"/>
      <c r="H154" s="47"/>
      <c r="K154" s="46"/>
    </row>
    <row r="155" spans="1:11">
      <c r="A155" s="55"/>
      <c r="B155" s="58"/>
      <c r="C155" s="190"/>
      <c r="D155" s="57"/>
      <c r="E155" s="86"/>
      <c r="F155" s="86"/>
      <c r="G155" s="55"/>
      <c r="H155" s="47"/>
      <c r="K155" s="46"/>
    </row>
    <row r="156" spans="1:11">
      <c r="A156" s="55"/>
      <c r="B156" s="81" t="s">
        <v>206</v>
      </c>
      <c r="C156" s="195"/>
      <c r="D156" s="82"/>
      <c r="E156" s="98"/>
      <c r="F156" s="98">
        <f>SUM(F108:F153)</f>
        <v>0</v>
      </c>
      <c r="G156" s="99" t="s">
        <v>169</v>
      </c>
      <c r="H156" s="47"/>
      <c r="K156" s="46"/>
    </row>
    <row r="157" spans="1:11">
      <c r="A157" s="55"/>
      <c r="B157" s="58"/>
      <c r="C157" s="190"/>
      <c r="D157" s="57"/>
      <c r="E157" s="86"/>
      <c r="F157" s="86"/>
      <c r="G157" s="55"/>
      <c r="H157" s="47"/>
      <c r="K157" s="46"/>
    </row>
    <row r="158" spans="1:11">
      <c r="A158" s="55"/>
      <c r="B158" s="58"/>
      <c r="C158" s="190"/>
      <c r="D158" s="57"/>
      <c r="E158" s="86"/>
      <c r="F158" s="86"/>
      <c r="G158" s="55"/>
      <c r="H158" s="47"/>
      <c r="K158" s="46"/>
    </row>
    <row r="159" spans="1:11">
      <c r="A159" s="55" t="s">
        <v>52</v>
      </c>
      <c r="B159" s="58"/>
      <c r="C159" s="190"/>
      <c r="D159" s="57"/>
      <c r="E159" s="86"/>
      <c r="F159" s="86"/>
      <c r="G159" s="55"/>
      <c r="H159" s="47"/>
      <c r="K159" s="46"/>
    </row>
    <row r="160" spans="1:11">
      <c r="A160" s="55"/>
      <c r="B160" s="58"/>
      <c r="C160" s="190"/>
      <c r="D160" s="57"/>
      <c r="E160" s="86"/>
      <c r="F160" s="86"/>
      <c r="G160" s="55"/>
      <c r="H160" s="47"/>
      <c r="K160" s="46"/>
    </row>
    <row r="161" spans="1:17">
      <c r="A161" s="55"/>
      <c r="B161" s="58"/>
      <c r="C161" s="190"/>
      <c r="D161" s="57"/>
      <c r="E161" s="86"/>
      <c r="F161" s="86"/>
      <c r="G161" s="55"/>
      <c r="H161" s="47"/>
      <c r="K161" s="46"/>
    </row>
    <row r="162" spans="1:17" ht="53.25" customHeight="1">
      <c r="A162" s="55" t="s">
        <v>53</v>
      </c>
      <c r="B162" s="58" t="s">
        <v>270</v>
      </c>
      <c r="C162" s="190"/>
      <c r="D162" s="57"/>
      <c r="E162" s="57"/>
      <c r="F162" s="57"/>
      <c r="G162" s="55"/>
      <c r="H162" s="47"/>
      <c r="K162" s="46"/>
    </row>
    <row r="163" spans="1:17">
      <c r="A163" s="55"/>
      <c r="B163" s="85" t="s">
        <v>61</v>
      </c>
      <c r="C163" s="190"/>
      <c r="D163" s="57"/>
      <c r="E163" s="57"/>
      <c r="F163" s="57"/>
      <c r="G163" s="55"/>
      <c r="H163" s="47"/>
      <c r="K163" s="46"/>
    </row>
    <row r="164" spans="1:17">
      <c r="A164" s="55"/>
      <c r="B164" s="58"/>
      <c r="C164" s="190"/>
      <c r="D164" s="57"/>
      <c r="E164" s="57"/>
      <c r="F164" s="57"/>
      <c r="G164" s="55"/>
      <c r="H164" s="47"/>
      <c r="K164" s="46"/>
    </row>
    <row r="165" spans="1:17">
      <c r="A165" s="55"/>
      <c r="B165" s="58" t="s">
        <v>160</v>
      </c>
      <c r="C165" s="198">
        <v>114</v>
      </c>
      <c r="D165" s="57" t="s">
        <v>187</v>
      </c>
      <c r="E165" s="45"/>
      <c r="F165" s="86">
        <f>C165*E165</f>
        <v>0</v>
      </c>
      <c r="G165" s="55" t="s">
        <v>169</v>
      </c>
      <c r="H165" s="47"/>
      <c r="K165" s="46"/>
    </row>
    <row r="166" spans="1:17">
      <c r="A166" s="55"/>
      <c r="B166" s="58"/>
      <c r="C166" s="190"/>
      <c r="D166" s="57"/>
      <c r="E166" s="86"/>
      <c r="F166" s="86"/>
      <c r="G166" s="55"/>
      <c r="H166" s="47"/>
      <c r="K166" s="46"/>
    </row>
    <row r="167" spans="1:17" ht="64.5" customHeight="1">
      <c r="A167" s="55" t="s">
        <v>54</v>
      </c>
      <c r="B167" s="58" t="s">
        <v>271</v>
      </c>
      <c r="C167" s="190"/>
      <c r="D167" s="57"/>
      <c r="E167" s="86"/>
      <c r="F167" s="86"/>
      <c r="G167" s="55"/>
      <c r="H167" s="47"/>
      <c r="K167" s="46"/>
      <c r="Q167" s="49"/>
    </row>
    <row r="168" spans="1:17" ht="14.25" customHeight="1">
      <c r="A168" s="55"/>
      <c r="B168" s="58" t="s">
        <v>62</v>
      </c>
      <c r="C168" s="190">
        <v>1</v>
      </c>
      <c r="D168" s="57" t="s">
        <v>187</v>
      </c>
      <c r="E168" s="45"/>
      <c r="F168" s="86">
        <f>C168*E168</f>
        <v>0</v>
      </c>
      <c r="G168" s="55" t="s">
        <v>169</v>
      </c>
      <c r="H168" s="47"/>
      <c r="K168" s="46"/>
    </row>
    <row r="169" spans="1:17" ht="12.75" customHeight="1">
      <c r="A169" s="55"/>
      <c r="B169" s="58" t="s">
        <v>63</v>
      </c>
      <c r="C169" s="190">
        <v>1</v>
      </c>
      <c r="D169" s="57" t="s">
        <v>187</v>
      </c>
      <c r="E169" s="45"/>
      <c r="F169" s="86">
        <f>C169*E169</f>
        <v>0</v>
      </c>
      <c r="G169" s="55" t="s">
        <v>169</v>
      </c>
      <c r="H169" s="47"/>
      <c r="K169" s="46"/>
    </row>
    <row r="170" spans="1:17" ht="15" customHeight="1">
      <c r="A170" s="55"/>
      <c r="B170" s="58" t="s">
        <v>64</v>
      </c>
      <c r="C170" s="190">
        <v>1</v>
      </c>
      <c r="D170" s="57" t="s">
        <v>187</v>
      </c>
      <c r="E170" s="45"/>
      <c r="F170" s="86">
        <f>C170*E170</f>
        <v>0</v>
      </c>
      <c r="G170" s="55" t="s">
        <v>169</v>
      </c>
      <c r="H170" s="47"/>
      <c r="K170" s="46"/>
    </row>
    <row r="171" spans="1:17" ht="14.25" customHeight="1">
      <c r="A171" s="55"/>
      <c r="B171" s="58" t="s">
        <v>65</v>
      </c>
      <c r="C171" s="190">
        <v>2</v>
      </c>
      <c r="D171" s="57" t="s">
        <v>187</v>
      </c>
      <c r="E171" s="45"/>
      <c r="F171" s="86">
        <f>C171*E171</f>
        <v>0</v>
      </c>
      <c r="G171" s="55" t="s">
        <v>169</v>
      </c>
      <c r="H171" s="47"/>
      <c r="K171" s="46"/>
    </row>
    <row r="172" spans="1:17" ht="14.25" customHeight="1">
      <c r="A172" s="55"/>
      <c r="B172" s="58" t="s">
        <v>66</v>
      </c>
      <c r="C172" s="190">
        <v>2</v>
      </c>
      <c r="D172" s="57" t="s">
        <v>187</v>
      </c>
      <c r="E172" s="45"/>
      <c r="F172" s="86">
        <f>C172*E172</f>
        <v>0</v>
      </c>
      <c r="G172" s="55" t="s">
        <v>169</v>
      </c>
      <c r="H172" s="47"/>
      <c r="K172" s="46"/>
    </row>
    <row r="173" spans="1:17" ht="12" customHeight="1">
      <c r="A173" s="55"/>
      <c r="B173" s="58" t="s">
        <v>67</v>
      </c>
      <c r="C173" s="190"/>
      <c r="D173" s="57"/>
      <c r="E173" s="86"/>
      <c r="F173" s="86"/>
      <c r="G173" s="55"/>
      <c r="H173" s="47"/>
      <c r="K173" s="46"/>
    </row>
    <row r="174" spans="1:17" ht="15" customHeight="1">
      <c r="A174" s="55"/>
      <c r="B174" s="58" t="s">
        <v>68</v>
      </c>
      <c r="C174" s="190">
        <v>2</v>
      </c>
      <c r="D174" s="57" t="s">
        <v>187</v>
      </c>
      <c r="E174" s="45"/>
      <c r="F174" s="86">
        <f>C174*E174</f>
        <v>0</v>
      </c>
      <c r="G174" s="55" t="s">
        <v>169</v>
      </c>
      <c r="H174" s="47"/>
      <c r="K174" s="46"/>
    </row>
    <row r="175" spans="1:17">
      <c r="A175" s="55"/>
      <c r="B175" s="58"/>
      <c r="C175" s="190"/>
      <c r="D175" s="57"/>
      <c r="E175" s="86"/>
      <c r="F175" s="86"/>
      <c r="G175" s="55"/>
      <c r="H175" s="47"/>
      <c r="K175" s="46"/>
    </row>
    <row r="176" spans="1:17" ht="38.25">
      <c r="A176" s="55" t="s">
        <v>55</v>
      </c>
      <c r="B176" s="58" t="s">
        <v>272</v>
      </c>
      <c r="C176" s="190"/>
      <c r="D176" s="57"/>
      <c r="E176" s="86"/>
      <c r="F176" s="86"/>
      <c r="G176" s="55"/>
      <c r="H176" s="47"/>
      <c r="K176" s="46"/>
    </row>
    <row r="177" spans="1:11" ht="14.25" customHeight="1">
      <c r="A177" s="55"/>
      <c r="B177" s="58" t="s">
        <v>69</v>
      </c>
      <c r="C177" s="190">
        <v>2</v>
      </c>
      <c r="D177" s="57" t="s">
        <v>187</v>
      </c>
      <c r="E177" s="45"/>
      <c r="F177" s="86">
        <f>C177*E177</f>
        <v>0</v>
      </c>
      <c r="G177" s="55" t="s">
        <v>169</v>
      </c>
      <c r="H177" s="47"/>
      <c r="K177" s="46"/>
    </row>
    <row r="178" spans="1:11">
      <c r="A178" s="55"/>
      <c r="B178" s="58"/>
      <c r="C178" s="190"/>
      <c r="D178" s="57"/>
      <c r="E178" s="86"/>
      <c r="F178" s="86"/>
      <c r="G178" s="55"/>
      <c r="H178" s="47"/>
      <c r="K178" s="46"/>
    </row>
    <row r="179" spans="1:11" ht="25.5">
      <c r="A179" s="55" t="s">
        <v>56</v>
      </c>
      <c r="B179" s="58" t="s">
        <v>166</v>
      </c>
      <c r="C179" s="190"/>
      <c r="D179" s="57"/>
      <c r="E179" s="86"/>
      <c r="F179" s="86"/>
      <c r="G179" s="55"/>
      <c r="H179" s="47"/>
      <c r="K179" s="46"/>
    </row>
    <row r="180" spans="1:11" ht="12" customHeight="1">
      <c r="A180" s="55"/>
      <c r="B180" s="58" t="s">
        <v>69</v>
      </c>
      <c r="C180" s="190">
        <v>2</v>
      </c>
      <c r="D180" s="57" t="s">
        <v>187</v>
      </c>
      <c r="E180" s="45"/>
      <c r="F180" s="86">
        <f>C180*E180</f>
        <v>0</v>
      </c>
      <c r="G180" s="55" t="s">
        <v>169</v>
      </c>
      <c r="H180" s="47"/>
      <c r="K180" s="46"/>
    </row>
    <row r="181" spans="1:11">
      <c r="A181" s="55"/>
      <c r="B181" s="58"/>
      <c r="C181" s="190"/>
      <c r="D181" s="57"/>
      <c r="E181" s="86"/>
      <c r="F181" s="86"/>
      <c r="G181" s="55"/>
      <c r="H181" s="47"/>
      <c r="K181" s="46"/>
    </row>
    <row r="182" spans="1:11" ht="12" customHeight="1">
      <c r="A182" s="55" t="s">
        <v>57</v>
      </c>
      <c r="B182" s="58" t="s">
        <v>235</v>
      </c>
      <c r="C182" s="190"/>
      <c r="D182" s="57"/>
      <c r="E182" s="86"/>
      <c r="F182" s="86"/>
      <c r="G182" s="55"/>
      <c r="H182" s="47"/>
      <c r="K182" s="46"/>
    </row>
    <row r="183" spans="1:11">
      <c r="A183" s="55"/>
      <c r="B183" s="58" t="s">
        <v>189</v>
      </c>
      <c r="C183" s="190">
        <v>1</v>
      </c>
      <c r="D183" s="57" t="s">
        <v>187</v>
      </c>
      <c r="E183" s="45"/>
      <c r="F183" s="86">
        <f>C183*E183</f>
        <v>0</v>
      </c>
      <c r="G183" s="55" t="s">
        <v>169</v>
      </c>
      <c r="H183" s="47"/>
      <c r="K183" s="46"/>
    </row>
    <row r="184" spans="1:11">
      <c r="A184" s="55"/>
      <c r="B184" s="58"/>
      <c r="C184" s="190"/>
      <c r="D184" s="57"/>
      <c r="E184" s="86"/>
      <c r="F184" s="86"/>
      <c r="G184" s="55"/>
      <c r="H184" s="47"/>
      <c r="K184" s="46"/>
    </row>
    <row r="185" spans="1:11">
      <c r="A185" s="55" t="s">
        <v>58</v>
      </c>
      <c r="B185" s="58" t="s">
        <v>236</v>
      </c>
      <c r="C185" s="190"/>
      <c r="D185" s="57"/>
      <c r="E185" s="86"/>
      <c r="F185" s="86"/>
      <c r="G185" s="55"/>
      <c r="H185" s="47"/>
      <c r="K185" s="46"/>
    </row>
    <row r="186" spans="1:11">
      <c r="A186" s="55"/>
      <c r="B186" s="58" t="s">
        <v>216</v>
      </c>
      <c r="C186" s="197">
        <v>0.1</v>
      </c>
      <c r="D186" s="57"/>
      <c r="E186" s="86">
        <f>SUM(F164:F184)</f>
        <v>0</v>
      </c>
      <c r="F186" s="86">
        <f>C186*E186</f>
        <v>0</v>
      </c>
      <c r="G186" s="55" t="s">
        <v>169</v>
      </c>
      <c r="H186" s="47"/>
      <c r="K186" s="46"/>
    </row>
    <row r="187" spans="1:11">
      <c r="A187" s="55"/>
      <c r="B187" s="58"/>
      <c r="C187" s="190"/>
      <c r="D187" s="57"/>
      <c r="E187" s="86"/>
      <c r="F187" s="86"/>
      <c r="G187" s="55"/>
      <c r="H187" s="47"/>
      <c r="K187" s="46"/>
    </row>
    <row r="188" spans="1:11">
      <c r="A188" s="55"/>
      <c r="B188" s="81" t="s">
        <v>207</v>
      </c>
      <c r="C188" s="195"/>
      <c r="D188" s="82"/>
      <c r="E188" s="98"/>
      <c r="F188" s="98">
        <f>SUM(F165:F186)</f>
        <v>0</v>
      </c>
      <c r="G188" s="99" t="s">
        <v>169</v>
      </c>
      <c r="H188" s="47"/>
      <c r="K188" s="46"/>
    </row>
    <row r="189" spans="1:11">
      <c r="A189" s="55"/>
      <c r="B189" s="67"/>
      <c r="C189" s="196"/>
      <c r="D189" s="83"/>
      <c r="E189" s="68"/>
      <c r="F189" s="68"/>
      <c r="G189" s="66"/>
      <c r="H189" s="47"/>
      <c r="K189" s="46"/>
    </row>
    <row r="190" spans="1:11">
      <c r="A190" s="55"/>
      <c r="B190" s="67"/>
      <c r="C190" s="196"/>
      <c r="D190" s="83"/>
      <c r="E190" s="68"/>
      <c r="F190" s="68"/>
      <c r="G190" s="66"/>
      <c r="H190" s="47"/>
      <c r="K190" s="46"/>
    </row>
    <row r="191" spans="1:11" s="50" customFormat="1">
      <c r="A191" s="87"/>
      <c r="B191" s="88"/>
      <c r="C191" s="190"/>
      <c r="D191" s="89"/>
      <c r="E191" s="94"/>
      <c r="F191" s="94"/>
      <c r="G191" s="87"/>
      <c r="H191" s="53"/>
      <c r="K191" s="54"/>
    </row>
    <row r="192" spans="1:11" s="50" customFormat="1">
      <c r="A192" s="87" t="s">
        <v>59</v>
      </c>
      <c r="B192" s="88"/>
      <c r="C192" s="190"/>
      <c r="D192" s="89"/>
      <c r="E192" s="94"/>
      <c r="F192" s="89"/>
      <c r="G192" s="87"/>
      <c r="K192" s="54"/>
    </row>
    <row r="193" spans="1:8" s="50" customFormat="1">
      <c r="A193" s="87"/>
      <c r="B193" s="88"/>
      <c r="C193" s="190"/>
      <c r="D193" s="89"/>
      <c r="E193" s="89"/>
      <c r="F193" s="89"/>
      <c r="G193" s="87"/>
    </row>
    <row r="194" spans="1:8" s="50" customFormat="1" ht="25.5">
      <c r="A194" s="87"/>
      <c r="B194" s="179" t="s">
        <v>398</v>
      </c>
      <c r="C194" s="190"/>
      <c r="D194" s="89"/>
      <c r="E194" s="89"/>
      <c r="F194" s="89"/>
      <c r="G194" s="87"/>
      <c r="H194" s="53"/>
    </row>
    <row r="195" spans="1:8" s="50" customFormat="1">
      <c r="A195" s="87"/>
      <c r="B195" s="88"/>
      <c r="C195" s="190"/>
      <c r="D195" s="89"/>
      <c r="E195" s="89"/>
      <c r="F195" s="89"/>
      <c r="G195" s="87"/>
      <c r="H195" s="53"/>
    </row>
    <row r="196" spans="1:8" s="50" customFormat="1">
      <c r="A196" s="91" t="s">
        <v>70</v>
      </c>
      <c r="B196" s="88"/>
      <c r="C196" s="190"/>
      <c r="D196" s="89"/>
      <c r="E196" s="89"/>
      <c r="F196" s="89"/>
      <c r="G196" s="87"/>
      <c r="H196" s="53"/>
    </row>
    <row r="197" spans="1:8" s="50" customFormat="1" ht="141.75" customHeight="1">
      <c r="A197" s="87"/>
      <c r="B197" s="92" t="s">
        <v>273</v>
      </c>
      <c r="C197" s="190"/>
      <c r="D197" s="89"/>
      <c r="E197" s="89"/>
      <c r="F197" s="89"/>
      <c r="G197" s="87"/>
      <c r="H197" s="53"/>
    </row>
    <row r="198" spans="1:8" s="50" customFormat="1">
      <c r="A198" s="93"/>
      <c r="B198" s="88" t="s">
        <v>186</v>
      </c>
      <c r="C198" s="198">
        <v>160</v>
      </c>
      <c r="D198" s="89" t="s">
        <v>187</v>
      </c>
      <c r="E198" s="48"/>
      <c r="F198" s="94">
        <f>C198*E198</f>
        <v>0</v>
      </c>
      <c r="G198" s="87" t="s">
        <v>169</v>
      </c>
      <c r="H198" s="53"/>
    </row>
    <row r="199" spans="1:8" s="50" customFormat="1">
      <c r="A199" s="95"/>
      <c r="B199" s="88"/>
      <c r="C199" s="190"/>
      <c r="D199" s="89"/>
      <c r="E199" s="89"/>
      <c r="F199" s="89"/>
      <c r="G199" s="87"/>
      <c r="H199" s="53"/>
    </row>
    <row r="200" spans="1:8" s="50" customFormat="1">
      <c r="A200" s="91" t="s">
        <v>71</v>
      </c>
      <c r="B200" s="88"/>
      <c r="C200" s="190"/>
      <c r="D200" s="89"/>
      <c r="E200" s="94"/>
      <c r="F200" s="89"/>
      <c r="G200" s="87"/>
      <c r="H200" s="53"/>
    </row>
    <row r="201" spans="1:8" s="50" customFormat="1" ht="89.25">
      <c r="A201" s="87"/>
      <c r="B201" s="92" t="s">
        <v>274</v>
      </c>
      <c r="C201" s="190"/>
      <c r="D201" s="89"/>
      <c r="E201" s="89"/>
      <c r="F201" s="89"/>
      <c r="G201" s="87"/>
      <c r="H201" s="53"/>
    </row>
    <row r="202" spans="1:8" s="50" customFormat="1">
      <c r="A202" s="93"/>
      <c r="B202" s="88" t="s">
        <v>186</v>
      </c>
      <c r="C202" s="198">
        <v>160</v>
      </c>
      <c r="D202" s="89" t="s">
        <v>187</v>
      </c>
      <c r="E202" s="48"/>
      <c r="F202" s="94">
        <f>C202*E202</f>
        <v>0</v>
      </c>
      <c r="G202" s="87" t="s">
        <v>169</v>
      </c>
      <c r="H202" s="53"/>
    </row>
    <row r="203" spans="1:8" s="50" customFormat="1">
      <c r="A203" s="95"/>
      <c r="B203" s="88"/>
      <c r="C203" s="190"/>
      <c r="D203" s="89"/>
      <c r="E203" s="89"/>
      <c r="F203" s="89"/>
      <c r="G203" s="87"/>
      <c r="H203" s="53"/>
    </row>
    <row r="204" spans="1:8" s="50" customFormat="1">
      <c r="A204" s="91" t="s">
        <v>72</v>
      </c>
      <c r="B204" s="88"/>
      <c r="C204" s="190"/>
      <c r="D204" s="89"/>
      <c r="E204" s="94"/>
      <c r="F204" s="89"/>
      <c r="G204" s="87"/>
      <c r="H204" s="53"/>
    </row>
    <row r="205" spans="1:8" s="50" customFormat="1" ht="102">
      <c r="A205" s="87"/>
      <c r="B205" s="92" t="s">
        <v>275</v>
      </c>
      <c r="C205" s="190"/>
      <c r="D205" s="89"/>
      <c r="E205" s="89"/>
      <c r="F205" s="89"/>
      <c r="G205" s="87"/>
      <c r="H205" s="53"/>
    </row>
    <row r="206" spans="1:8" s="50" customFormat="1">
      <c r="A206" s="93"/>
      <c r="B206" s="88" t="s">
        <v>186</v>
      </c>
      <c r="C206" s="198">
        <v>160</v>
      </c>
      <c r="D206" s="89" t="s">
        <v>187</v>
      </c>
      <c r="E206" s="48"/>
      <c r="F206" s="94">
        <f>C206*E206</f>
        <v>0</v>
      </c>
      <c r="G206" s="87" t="s">
        <v>169</v>
      </c>
      <c r="H206" s="53"/>
    </row>
    <row r="207" spans="1:8" s="50" customFormat="1">
      <c r="A207" s="95"/>
      <c r="B207" s="88"/>
      <c r="C207" s="190"/>
      <c r="D207" s="89"/>
      <c r="E207" s="89"/>
      <c r="F207" s="89"/>
      <c r="G207" s="87"/>
      <c r="H207" s="53"/>
    </row>
    <row r="208" spans="1:8" s="50" customFormat="1">
      <c r="A208" s="91" t="s">
        <v>283</v>
      </c>
      <c r="B208" s="88" t="s">
        <v>281</v>
      </c>
      <c r="C208" s="190"/>
      <c r="D208" s="89"/>
      <c r="E208" s="89"/>
      <c r="F208" s="89"/>
      <c r="G208" s="87"/>
      <c r="H208" s="53"/>
    </row>
    <row r="209" spans="1:11" s="50" customFormat="1">
      <c r="A209" s="87"/>
      <c r="B209" s="88"/>
      <c r="C209" s="193" t="s">
        <v>233</v>
      </c>
      <c r="D209" s="89"/>
      <c r="E209" s="94">
        <f>SUM(F197:F206)</f>
        <v>0</v>
      </c>
      <c r="F209" s="94">
        <f>+C209*E209</f>
        <v>0</v>
      </c>
      <c r="G209" s="87" t="s">
        <v>169</v>
      </c>
      <c r="H209" s="53"/>
    </row>
    <row r="210" spans="1:11" s="50" customFormat="1" ht="14.25" customHeight="1">
      <c r="A210" s="87"/>
      <c r="B210" s="88"/>
      <c r="C210" s="190"/>
      <c r="D210" s="89"/>
      <c r="E210" s="94"/>
      <c r="F210" s="89"/>
      <c r="G210" s="87"/>
      <c r="K210" s="54"/>
    </row>
    <row r="211" spans="1:11" s="50" customFormat="1" ht="14.25" customHeight="1">
      <c r="A211" s="87"/>
      <c r="B211" s="81" t="s">
        <v>156</v>
      </c>
      <c r="C211" s="195"/>
      <c r="D211" s="82"/>
      <c r="E211" s="98"/>
      <c r="F211" s="98">
        <f>SUM(F198:F210)</f>
        <v>0</v>
      </c>
      <c r="G211" s="99" t="s">
        <v>169</v>
      </c>
      <c r="K211" s="54"/>
    </row>
    <row r="212" spans="1:11" s="50" customFormat="1">
      <c r="B212" s="51"/>
      <c r="C212" s="187"/>
      <c r="D212" s="52"/>
      <c r="E212" s="52"/>
      <c r="F212" s="52"/>
    </row>
    <row r="213" spans="1:11" s="50" customFormat="1">
      <c r="B213" s="51"/>
      <c r="C213" s="187"/>
      <c r="D213" s="52"/>
      <c r="E213" s="52"/>
      <c r="F213" s="52"/>
      <c r="H213" s="53"/>
    </row>
    <row r="214" spans="1:11" s="50" customFormat="1">
      <c r="B214" s="51"/>
      <c r="C214" s="187"/>
      <c r="D214" s="52"/>
      <c r="E214" s="52"/>
      <c r="F214" s="52"/>
      <c r="H214" s="53"/>
    </row>
    <row r="215" spans="1:11" s="50" customFormat="1">
      <c r="B215" s="51"/>
      <c r="C215" s="187"/>
      <c r="D215" s="52"/>
      <c r="E215" s="52"/>
      <c r="F215" s="52"/>
      <c r="H215" s="53"/>
    </row>
    <row r="216" spans="1:11" s="50" customFormat="1">
      <c r="B216" s="51"/>
      <c r="C216" s="187"/>
      <c r="D216" s="52"/>
      <c r="E216" s="52"/>
      <c r="F216" s="52"/>
      <c r="H216" s="53"/>
    </row>
    <row r="217" spans="1:11" s="50" customFormat="1">
      <c r="B217" s="51"/>
      <c r="C217" s="187"/>
      <c r="D217" s="52"/>
      <c r="E217" s="52"/>
      <c r="F217" s="52"/>
      <c r="H217" s="53"/>
    </row>
    <row r="218" spans="1:11" s="50" customFormat="1">
      <c r="B218" s="51"/>
      <c r="C218" s="187"/>
      <c r="D218" s="52"/>
      <c r="E218" s="52"/>
      <c r="F218" s="52"/>
      <c r="H218" s="53"/>
    </row>
    <row r="219" spans="1:11" s="50" customFormat="1">
      <c r="B219" s="51"/>
      <c r="C219" s="187"/>
      <c r="D219" s="52"/>
      <c r="E219" s="52"/>
      <c r="F219" s="52"/>
      <c r="H219" s="53"/>
    </row>
    <row r="220" spans="1:11" s="50" customFormat="1">
      <c r="B220" s="51"/>
      <c r="C220" s="187"/>
      <c r="D220" s="52"/>
      <c r="E220" s="52"/>
      <c r="F220" s="52"/>
      <c r="H220" s="53"/>
    </row>
    <row r="221" spans="1:11" s="50" customFormat="1">
      <c r="B221" s="51"/>
      <c r="C221" s="187"/>
      <c r="D221" s="52"/>
      <c r="E221" s="52"/>
      <c r="F221" s="52"/>
      <c r="H221" s="53"/>
    </row>
    <row r="222" spans="1:11" s="50" customFormat="1">
      <c r="B222" s="51"/>
      <c r="C222" s="187"/>
      <c r="D222" s="52"/>
      <c r="E222" s="52"/>
      <c r="F222" s="52"/>
      <c r="H222" s="53"/>
    </row>
    <row r="223" spans="1:11" s="50" customFormat="1">
      <c r="B223" s="51"/>
      <c r="C223" s="187"/>
      <c r="D223" s="52"/>
      <c r="E223" s="52"/>
      <c r="F223" s="52"/>
      <c r="H223" s="53"/>
    </row>
    <row r="224" spans="1:11" s="50" customFormat="1">
      <c r="B224" s="51"/>
      <c r="C224" s="187"/>
      <c r="D224" s="52"/>
      <c r="E224" s="52"/>
      <c r="F224" s="52"/>
      <c r="H224" s="53"/>
    </row>
    <row r="225" spans="2:8" s="50" customFormat="1">
      <c r="B225" s="51"/>
      <c r="C225" s="187"/>
      <c r="D225" s="52"/>
      <c r="E225" s="52"/>
      <c r="F225" s="52"/>
      <c r="H225" s="53"/>
    </row>
    <row r="226" spans="2:8" s="50" customFormat="1">
      <c r="B226" s="51"/>
      <c r="C226" s="187"/>
      <c r="D226" s="52"/>
      <c r="E226" s="52"/>
      <c r="F226" s="52"/>
      <c r="H226" s="53"/>
    </row>
    <row r="227" spans="2:8" s="50" customFormat="1">
      <c r="B227" s="51"/>
      <c r="C227" s="187"/>
      <c r="D227" s="52"/>
      <c r="E227" s="52"/>
      <c r="F227" s="52"/>
      <c r="H227" s="53"/>
    </row>
    <row r="228" spans="2:8" s="50" customFormat="1">
      <c r="B228" s="51"/>
      <c r="C228" s="187"/>
      <c r="D228" s="52"/>
      <c r="E228" s="52"/>
      <c r="F228" s="52"/>
      <c r="H228" s="53"/>
    </row>
    <row r="229" spans="2:8" s="50" customFormat="1">
      <c r="B229" s="51"/>
      <c r="C229" s="187"/>
      <c r="D229" s="52"/>
      <c r="E229" s="52"/>
      <c r="F229" s="52"/>
      <c r="H229" s="53"/>
    </row>
    <row r="230" spans="2:8" s="50" customFormat="1">
      <c r="B230" s="51"/>
      <c r="C230" s="187"/>
      <c r="D230" s="52"/>
      <c r="E230" s="52"/>
      <c r="F230" s="52"/>
      <c r="H230" s="53"/>
    </row>
    <row r="231" spans="2:8" s="50" customFormat="1">
      <c r="B231" s="51"/>
      <c r="C231" s="187"/>
      <c r="D231" s="52"/>
      <c r="E231" s="52"/>
      <c r="F231" s="52"/>
      <c r="H231" s="53"/>
    </row>
    <row r="232" spans="2:8" s="50" customFormat="1">
      <c r="B232" s="51"/>
      <c r="C232" s="187"/>
      <c r="D232" s="52"/>
      <c r="E232" s="52"/>
      <c r="F232" s="52"/>
      <c r="H232" s="53"/>
    </row>
    <row r="233" spans="2:8" s="50" customFormat="1">
      <c r="B233" s="51"/>
      <c r="C233" s="187"/>
      <c r="D233" s="52"/>
      <c r="E233" s="52"/>
      <c r="F233" s="52"/>
      <c r="H233" s="53"/>
    </row>
    <row r="234" spans="2:8" s="50" customFormat="1">
      <c r="B234" s="51"/>
      <c r="C234" s="187"/>
      <c r="D234" s="52"/>
      <c r="E234" s="52"/>
      <c r="F234" s="52"/>
      <c r="H234" s="53"/>
    </row>
    <row r="235" spans="2:8" s="50" customFormat="1">
      <c r="B235" s="51"/>
      <c r="C235" s="187"/>
      <c r="D235" s="52"/>
      <c r="E235" s="52"/>
      <c r="F235" s="52"/>
      <c r="H235" s="53"/>
    </row>
    <row r="236" spans="2:8">
      <c r="H236" s="47"/>
    </row>
    <row r="237" spans="2:8">
      <c r="H237" s="47"/>
    </row>
    <row r="238" spans="2:8">
      <c r="H238" s="47"/>
    </row>
    <row r="239" spans="2:8">
      <c r="H239" s="47"/>
    </row>
    <row r="240" spans="2:8">
      <c r="H240" s="47"/>
    </row>
    <row r="241" spans="8:8">
      <c r="H241" s="47"/>
    </row>
    <row r="242" spans="8:8">
      <c r="H242" s="47"/>
    </row>
    <row r="243" spans="8:8">
      <c r="H243" s="47"/>
    </row>
    <row r="244" spans="8:8">
      <c r="H244" s="47"/>
    </row>
    <row r="245" spans="8:8">
      <c r="H245" s="47"/>
    </row>
    <row r="246" spans="8:8">
      <c r="H246" s="47"/>
    </row>
    <row r="247" spans="8:8">
      <c r="H247" s="47"/>
    </row>
    <row r="248" spans="8:8">
      <c r="H248" s="47"/>
    </row>
    <row r="249" spans="8:8">
      <c r="H249" s="47"/>
    </row>
    <row r="250" spans="8:8">
      <c r="H250" s="47"/>
    </row>
    <row r="251" spans="8:8">
      <c r="H251" s="47"/>
    </row>
    <row r="252" spans="8:8">
      <c r="H252" s="47"/>
    </row>
    <row r="253" spans="8:8">
      <c r="H253" s="47"/>
    </row>
    <row r="254" spans="8:8">
      <c r="H254" s="47"/>
    </row>
    <row r="255" spans="8:8">
      <c r="H255" s="47"/>
    </row>
    <row r="256" spans="8:8">
      <c r="H256" s="47"/>
    </row>
    <row r="257" spans="8:8">
      <c r="H257" s="47"/>
    </row>
    <row r="258" spans="8:8">
      <c r="H258" s="47"/>
    </row>
    <row r="259" spans="8:8">
      <c r="H259" s="47"/>
    </row>
    <row r="260" spans="8:8">
      <c r="H260" s="47"/>
    </row>
    <row r="261" spans="8:8">
      <c r="H261" s="47"/>
    </row>
    <row r="262" spans="8:8">
      <c r="H262" s="47"/>
    </row>
    <row r="263" spans="8:8">
      <c r="H263" s="47"/>
    </row>
    <row r="264" spans="8:8">
      <c r="H264" s="47"/>
    </row>
    <row r="265" spans="8:8">
      <c r="H265" s="47"/>
    </row>
    <row r="266" spans="8:8">
      <c r="H266" s="47"/>
    </row>
    <row r="267" spans="8:8">
      <c r="H267" s="47"/>
    </row>
    <row r="268" spans="8:8">
      <c r="H268" s="47"/>
    </row>
    <row r="269" spans="8:8">
      <c r="H269" s="47"/>
    </row>
    <row r="270" spans="8:8">
      <c r="H270" s="47"/>
    </row>
    <row r="271" spans="8:8">
      <c r="H271" s="47"/>
    </row>
    <row r="272" spans="8:8">
      <c r="H272" s="47"/>
    </row>
    <row r="273" spans="8:8">
      <c r="H273" s="47"/>
    </row>
    <row r="274" spans="8:8">
      <c r="H274" s="47"/>
    </row>
    <row r="275" spans="8:8">
      <c r="H275" s="47"/>
    </row>
    <row r="276" spans="8:8">
      <c r="H276" s="47"/>
    </row>
    <row r="277" spans="8:8">
      <c r="H277" s="47"/>
    </row>
    <row r="278" spans="8:8">
      <c r="H278" s="47"/>
    </row>
    <row r="279" spans="8:8">
      <c r="H279" s="47"/>
    </row>
    <row r="280" spans="8:8">
      <c r="H280" s="47"/>
    </row>
    <row r="281" spans="8:8">
      <c r="H281" s="47"/>
    </row>
    <row r="282" spans="8:8">
      <c r="H282" s="47"/>
    </row>
    <row r="283" spans="8:8">
      <c r="H283" s="47"/>
    </row>
    <row r="284" spans="8:8">
      <c r="H284" s="47"/>
    </row>
    <row r="285" spans="8:8">
      <c r="H285" s="47"/>
    </row>
    <row r="286" spans="8:8">
      <c r="H286" s="47"/>
    </row>
    <row r="287" spans="8:8">
      <c r="H287" s="47"/>
    </row>
    <row r="288" spans="8:8">
      <c r="H288" s="47"/>
    </row>
    <row r="289" spans="8:8">
      <c r="H289" s="47"/>
    </row>
    <row r="290" spans="8:8">
      <c r="H290" s="47"/>
    </row>
  </sheetData>
  <sheetProtection password="CCBE" sheet="1"/>
  <mergeCells count="2">
    <mergeCell ref="B15:E15"/>
    <mergeCell ref="B17:E17"/>
  </mergeCells>
  <phoneticPr fontId="20" type="noConversion"/>
  <printOptions horizontalCentered="1"/>
  <pageMargins left="0.59055118110236227" right="0.75" top="0.59055118110236227" bottom="0.59055118110236227" header="0" footer="0"/>
  <pageSetup paperSize="9" scale="85" orientation="portrait" horizontalDpi="300" verticalDpi="300" r:id="rId1"/>
  <headerFooter alignWithMargins="0">
    <oddHeader>&amp;Lcevovod ''V7''- NL DN100</oddHeader>
    <oddFooter>&amp;R&amp;4&amp;F</oddFooter>
  </headerFooter>
</worksheet>
</file>

<file path=xl/worksheets/sheet3.xml><?xml version="1.0" encoding="utf-8"?>
<worksheet xmlns="http://schemas.openxmlformats.org/spreadsheetml/2006/main" xmlns:r="http://schemas.openxmlformats.org/officeDocument/2006/relationships">
  <dimension ref="A1:Q296"/>
  <sheetViews>
    <sheetView showZeros="0" view="pageBreakPreview" zoomScaleSheetLayoutView="100" workbookViewId="0">
      <selection activeCell="B9" sqref="B9"/>
    </sheetView>
  </sheetViews>
  <sheetFormatPr defaultRowHeight="12.75"/>
  <cols>
    <col min="1" max="1" width="6.140625" style="42" customWidth="1"/>
    <col min="2" max="2" width="45.42578125" style="44" customWidth="1"/>
    <col min="3" max="3" width="7.28515625" style="43" customWidth="1"/>
    <col min="4" max="4" width="6.42578125" style="101" customWidth="1"/>
    <col min="5" max="5" width="13.140625" style="43" customWidth="1"/>
    <col min="6" max="6" width="14.42578125" style="43" customWidth="1"/>
    <col min="7" max="7" width="7.140625" style="42" customWidth="1"/>
    <col min="8" max="8" width="8.7109375" style="42" customWidth="1"/>
    <col min="9" max="9" width="7.42578125" style="42" customWidth="1"/>
    <col min="10" max="10" width="12.42578125" style="42" customWidth="1"/>
    <col min="11" max="11" width="7.140625" style="42" customWidth="1"/>
    <col min="12" max="12" width="9.140625" style="42"/>
    <col min="13" max="13" width="6.140625" style="42" customWidth="1"/>
    <col min="14" max="14" width="13.28515625" style="42" customWidth="1"/>
    <col min="15" max="15" width="15.28515625" style="42" customWidth="1"/>
    <col min="16" max="16384" width="9.140625" style="42"/>
  </cols>
  <sheetData>
    <row r="1" spans="1:7" ht="20.25">
      <c r="A1" s="55"/>
      <c r="B1" s="56" t="s">
        <v>83</v>
      </c>
      <c r="C1" s="57"/>
      <c r="D1" s="103"/>
      <c r="E1" s="57"/>
      <c r="F1" s="57"/>
      <c r="G1" s="55"/>
    </row>
    <row r="2" spans="1:7">
      <c r="A2" s="55"/>
      <c r="B2" s="58"/>
      <c r="C2" s="57"/>
      <c r="D2" s="103"/>
      <c r="E2" s="57"/>
      <c r="F2" s="57"/>
      <c r="G2" s="55"/>
    </row>
    <row r="3" spans="1:7">
      <c r="A3" s="55"/>
      <c r="B3" s="58"/>
      <c r="C3" s="57"/>
      <c r="D3" s="103"/>
      <c r="E3" s="57"/>
      <c r="F3" s="57"/>
      <c r="G3" s="55"/>
    </row>
    <row r="4" spans="1:7" ht="30">
      <c r="A4" s="55"/>
      <c r="B4" s="59" t="s">
        <v>6</v>
      </c>
      <c r="C4" s="57"/>
      <c r="D4" s="103"/>
      <c r="E4" s="57"/>
      <c r="F4" s="57"/>
      <c r="G4" s="55"/>
    </row>
    <row r="5" spans="1:7">
      <c r="A5" s="55"/>
      <c r="B5" s="58"/>
      <c r="C5" s="57"/>
      <c r="D5" s="103"/>
      <c r="E5" s="57"/>
      <c r="F5" s="57"/>
      <c r="G5" s="55"/>
    </row>
    <row r="6" spans="1:7">
      <c r="A6" s="55"/>
      <c r="B6" s="58" t="s">
        <v>12</v>
      </c>
      <c r="C6" s="57"/>
      <c r="D6" s="103"/>
      <c r="E6" s="57"/>
      <c r="F6" s="57">
        <f>F110</f>
        <v>0</v>
      </c>
      <c r="G6" s="55" t="s">
        <v>169</v>
      </c>
    </row>
    <row r="7" spans="1:7">
      <c r="A7" s="55"/>
      <c r="B7" s="58"/>
      <c r="C7" s="57"/>
      <c r="D7" s="103"/>
      <c r="E7" s="57"/>
      <c r="F7" s="57"/>
      <c r="G7" s="55"/>
    </row>
    <row r="8" spans="1:7">
      <c r="A8" s="55"/>
      <c r="B8" s="58" t="s">
        <v>13</v>
      </c>
      <c r="C8" s="57"/>
      <c r="D8" s="103"/>
      <c r="E8" s="57"/>
      <c r="F8" s="57">
        <f>F176</f>
        <v>0</v>
      </c>
      <c r="G8" s="55" t="s">
        <v>169</v>
      </c>
    </row>
    <row r="9" spans="1:7">
      <c r="A9" s="55"/>
      <c r="B9" s="58"/>
      <c r="C9" s="57"/>
      <c r="D9" s="103"/>
      <c r="E9" s="57"/>
      <c r="F9" s="57"/>
      <c r="G9" s="55"/>
    </row>
    <row r="10" spans="1:7">
      <c r="A10" s="55"/>
      <c r="B10" s="60" t="s">
        <v>14</v>
      </c>
      <c r="C10" s="61"/>
      <c r="D10" s="104"/>
      <c r="E10" s="61"/>
      <c r="F10" s="61">
        <f>F225</f>
        <v>0</v>
      </c>
      <c r="G10" s="62" t="s">
        <v>169</v>
      </c>
    </row>
    <row r="11" spans="1:7">
      <c r="A11" s="55"/>
      <c r="B11" s="58"/>
      <c r="C11" s="57"/>
      <c r="D11" s="103"/>
      <c r="E11" s="105"/>
      <c r="F11" s="57"/>
      <c r="G11" s="55"/>
    </row>
    <row r="12" spans="1:7">
      <c r="A12" s="55"/>
      <c r="B12" s="63" t="s">
        <v>185</v>
      </c>
      <c r="C12" s="64"/>
      <c r="D12" s="106"/>
      <c r="E12" s="57"/>
      <c r="F12" s="64">
        <f>SUM(F6:F10)</f>
        <v>0</v>
      </c>
      <c r="G12" s="65" t="s">
        <v>169</v>
      </c>
    </row>
    <row r="13" spans="1:7">
      <c r="A13" s="55"/>
      <c r="B13" s="58"/>
      <c r="C13" s="57"/>
      <c r="D13" s="103"/>
      <c r="E13" s="57"/>
      <c r="F13" s="57"/>
      <c r="G13" s="55"/>
    </row>
    <row r="14" spans="1:7">
      <c r="A14" s="55"/>
      <c r="B14" s="58"/>
      <c r="C14" s="57"/>
      <c r="D14" s="103"/>
      <c r="E14" s="57"/>
      <c r="F14" s="57"/>
      <c r="G14" s="55"/>
    </row>
    <row r="15" spans="1:7">
      <c r="A15" s="66"/>
      <c r="B15" s="200" t="s">
        <v>400</v>
      </c>
      <c r="C15" s="200"/>
      <c r="D15" s="200"/>
      <c r="E15" s="200"/>
      <c r="F15" s="68">
        <f>F249</f>
        <v>0</v>
      </c>
      <c r="G15" s="66" t="s">
        <v>169</v>
      </c>
    </row>
    <row r="16" spans="1:7">
      <c r="A16" s="66"/>
      <c r="B16" s="67"/>
      <c r="C16" s="69"/>
      <c r="D16" s="107"/>
      <c r="E16" s="69"/>
      <c r="F16" s="68"/>
      <c r="G16" s="66"/>
    </row>
    <row r="17" spans="1:7">
      <c r="A17" s="66"/>
      <c r="B17" s="200" t="s">
        <v>394</v>
      </c>
      <c r="C17" s="200"/>
      <c r="D17" s="200"/>
      <c r="E17" s="200"/>
      <c r="F17" s="68">
        <f>'[1]Cesta XVIII'!$C$23</f>
        <v>0</v>
      </c>
      <c r="G17" s="66" t="s">
        <v>169</v>
      </c>
    </row>
    <row r="18" spans="1:7" ht="13.5" thickBot="1">
      <c r="A18" s="66"/>
      <c r="B18" s="72"/>
      <c r="C18" s="73"/>
      <c r="D18" s="108"/>
      <c r="E18" s="73"/>
      <c r="F18" s="74"/>
      <c r="G18" s="75"/>
    </row>
    <row r="19" spans="1:7">
      <c r="A19" s="55"/>
      <c r="B19" s="58"/>
      <c r="C19" s="57"/>
      <c r="D19" s="103"/>
      <c r="E19" s="57"/>
      <c r="F19" s="57"/>
      <c r="G19" s="55"/>
    </row>
    <row r="20" spans="1:7">
      <c r="A20" s="55"/>
      <c r="B20" s="58" t="s">
        <v>215</v>
      </c>
      <c r="C20" s="57"/>
      <c r="D20" s="103"/>
      <c r="E20" s="57"/>
      <c r="F20" s="57">
        <f>SUM(F12:F17)</f>
        <v>0</v>
      </c>
      <c r="G20" s="55" t="s">
        <v>169</v>
      </c>
    </row>
    <row r="21" spans="1:7">
      <c r="A21" s="55"/>
      <c r="B21" s="58"/>
      <c r="C21" s="57"/>
      <c r="D21" s="103"/>
      <c r="E21" s="57"/>
      <c r="F21" s="57"/>
      <c r="G21" s="55"/>
    </row>
    <row r="22" spans="1:7">
      <c r="A22" s="55"/>
      <c r="B22" s="58"/>
      <c r="C22" s="57"/>
      <c r="D22" s="103"/>
      <c r="E22" s="57"/>
      <c r="F22" s="57"/>
      <c r="G22" s="55"/>
    </row>
    <row r="23" spans="1:7" ht="51">
      <c r="A23" s="55"/>
      <c r="B23" s="58" t="s">
        <v>0</v>
      </c>
      <c r="C23" s="57"/>
      <c r="D23" s="103"/>
      <c r="E23" s="57"/>
      <c r="F23" s="57"/>
      <c r="G23" s="55"/>
    </row>
    <row r="24" spans="1:7">
      <c r="A24" s="55"/>
      <c r="B24" s="58"/>
      <c r="C24" s="57"/>
      <c r="D24" s="103"/>
      <c r="E24" s="57"/>
      <c r="F24" s="57"/>
      <c r="G24" s="55"/>
    </row>
    <row r="25" spans="1:7">
      <c r="A25" s="55"/>
      <c r="B25" s="58"/>
      <c r="C25" s="57"/>
      <c r="D25" s="103"/>
      <c r="E25" s="57"/>
      <c r="F25" s="57"/>
      <c r="G25" s="55"/>
    </row>
    <row r="26" spans="1:7">
      <c r="A26" s="55"/>
      <c r="B26" s="58"/>
      <c r="C26" s="57"/>
      <c r="D26" s="103"/>
      <c r="E26" s="57"/>
      <c r="F26" s="57"/>
      <c r="G26" s="55"/>
    </row>
    <row r="27" spans="1:7">
      <c r="A27" s="55" t="s">
        <v>84</v>
      </c>
      <c r="B27" s="58"/>
      <c r="C27" s="57" t="s">
        <v>1</v>
      </c>
      <c r="D27" s="103"/>
      <c r="E27" s="57" t="s">
        <v>2</v>
      </c>
      <c r="F27" s="57" t="s">
        <v>3</v>
      </c>
      <c r="G27" s="55"/>
    </row>
    <row r="28" spans="1:7">
      <c r="A28" s="55"/>
      <c r="B28" s="76" t="s">
        <v>231</v>
      </c>
      <c r="C28" s="57"/>
      <c r="D28" s="103"/>
      <c r="E28" s="57"/>
      <c r="F28" s="57"/>
      <c r="G28" s="55"/>
    </row>
    <row r="29" spans="1:7" ht="51">
      <c r="A29" s="55"/>
      <c r="B29" s="76" t="s">
        <v>238</v>
      </c>
      <c r="C29" s="57"/>
      <c r="D29" s="103"/>
      <c r="E29" s="57"/>
      <c r="F29" s="57"/>
      <c r="G29" s="55"/>
    </row>
    <row r="30" spans="1:7">
      <c r="A30" s="55"/>
      <c r="B30" s="58"/>
      <c r="C30" s="57"/>
      <c r="D30" s="103"/>
      <c r="E30" s="57"/>
      <c r="F30" s="57"/>
      <c r="G30" s="55"/>
    </row>
    <row r="31" spans="1:7" ht="64.5" customHeight="1">
      <c r="A31" s="55" t="s">
        <v>126</v>
      </c>
      <c r="B31" s="58" t="s">
        <v>239</v>
      </c>
      <c r="C31" s="57"/>
      <c r="D31" s="103"/>
      <c r="E31" s="57"/>
      <c r="F31" s="57"/>
      <c r="G31" s="55"/>
    </row>
    <row r="32" spans="1:7">
      <c r="A32" s="55"/>
      <c r="B32" s="58" t="s">
        <v>209</v>
      </c>
      <c r="C32" s="57">
        <v>1</v>
      </c>
      <c r="D32" s="103"/>
      <c r="F32" s="86">
        <f>C32*E32</f>
        <v>0</v>
      </c>
      <c r="G32" s="55" t="s">
        <v>169</v>
      </c>
    </row>
    <row r="33" spans="1:8">
      <c r="A33" s="55"/>
      <c r="B33" s="58"/>
      <c r="C33" s="57"/>
      <c r="D33" s="103"/>
      <c r="E33" s="57"/>
      <c r="F33" s="57"/>
      <c r="G33" s="55"/>
    </row>
    <row r="34" spans="1:8" ht="38.25">
      <c r="A34" s="55" t="s">
        <v>127</v>
      </c>
      <c r="B34" s="58" t="s">
        <v>240</v>
      </c>
      <c r="C34" s="57"/>
      <c r="D34" s="103"/>
      <c r="E34" s="57"/>
      <c r="F34" s="57"/>
      <c r="G34" s="55"/>
    </row>
    <row r="35" spans="1:8">
      <c r="A35" s="55"/>
      <c r="B35" s="58" t="s">
        <v>209</v>
      </c>
      <c r="C35" s="57">
        <v>1</v>
      </c>
      <c r="D35" s="103"/>
      <c r="F35" s="86">
        <f>C35*E35</f>
        <v>0</v>
      </c>
      <c r="G35" s="55" t="s">
        <v>169</v>
      </c>
      <c r="H35" s="47"/>
    </row>
    <row r="36" spans="1:8">
      <c r="A36" s="55"/>
      <c r="B36" s="58"/>
      <c r="C36" s="57"/>
      <c r="D36" s="103"/>
      <c r="E36" s="57"/>
      <c r="F36" s="86"/>
      <c r="G36" s="55"/>
      <c r="H36" s="47"/>
    </row>
    <row r="37" spans="1:8" ht="51">
      <c r="A37" s="55" t="s">
        <v>128</v>
      </c>
      <c r="B37" s="58" t="s">
        <v>241</v>
      </c>
      <c r="C37" s="57"/>
      <c r="D37" s="103"/>
      <c r="E37" s="57"/>
      <c r="F37" s="57"/>
      <c r="G37" s="55"/>
      <c r="H37" s="47"/>
    </row>
    <row r="38" spans="1:8">
      <c r="A38" s="55"/>
      <c r="B38" s="58" t="s">
        <v>186</v>
      </c>
      <c r="C38" s="57">
        <v>185.3</v>
      </c>
      <c r="D38" s="103" t="s">
        <v>187</v>
      </c>
      <c r="F38" s="86">
        <f>C38*E38</f>
        <v>0</v>
      </c>
      <c r="G38" s="55" t="s">
        <v>169</v>
      </c>
      <c r="H38" s="47"/>
    </row>
    <row r="39" spans="1:8">
      <c r="A39" s="55"/>
      <c r="B39" s="58"/>
      <c r="C39" s="57"/>
      <c r="D39" s="103"/>
      <c r="E39" s="57"/>
      <c r="F39" s="86"/>
      <c r="G39" s="55"/>
      <c r="H39" s="47"/>
    </row>
    <row r="40" spans="1:8" ht="25.5">
      <c r="A40" s="55" t="s">
        <v>129</v>
      </c>
      <c r="B40" s="58" t="s">
        <v>242</v>
      </c>
      <c r="C40" s="57"/>
      <c r="D40" s="103"/>
      <c r="E40" s="57"/>
      <c r="F40" s="86"/>
      <c r="G40" s="55"/>
      <c r="H40" s="47"/>
    </row>
    <row r="41" spans="1:8">
      <c r="A41" s="55"/>
      <c r="B41" s="58"/>
      <c r="C41" s="57"/>
      <c r="D41" s="103"/>
      <c r="E41" s="57"/>
      <c r="F41" s="86"/>
      <c r="G41" s="55"/>
      <c r="H41" s="47"/>
    </row>
    <row r="42" spans="1:8">
      <c r="A42" s="55"/>
      <c r="B42" s="58" t="s">
        <v>188</v>
      </c>
      <c r="C42" s="57">
        <v>15</v>
      </c>
      <c r="D42" s="103" t="s">
        <v>187</v>
      </c>
      <c r="F42" s="86">
        <f>C42*E42</f>
        <v>0</v>
      </c>
      <c r="G42" s="55" t="s">
        <v>169</v>
      </c>
      <c r="H42" s="47"/>
    </row>
    <row r="43" spans="1:8">
      <c r="A43" s="55"/>
      <c r="B43" s="58"/>
      <c r="C43" s="57"/>
      <c r="D43" s="103"/>
      <c r="E43" s="57"/>
      <c r="F43" s="86"/>
      <c r="G43" s="55"/>
      <c r="H43" s="47"/>
    </row>
    <row r="44" spans="1:8" ht="38.25">
      <c r="A44" s="55" t="s">
        <v>130</v>
      </c>
      <c r="B44" s="58" t="s">
        <v>243</v>
      </c>
      <c r="C44" s="57"/>
      <c r="D44" s="103"/>
      <c r="E44" s="57"/>
      <c r="F44" s="57"/>
      <c r="G44" s="55"/>
      <c r="H44" s="47"/>
    </row>
    <row r="45" spans="1:8">
      <c r="A45" s="55"/>
      <c r="B45" s="58" t="s">
        <v>209</v>
      </c>
      <c r="C45" s="57">
        <v>5</v>
      </c>
      <c r="D45" s="103" t="s">
        <v>187</v>
      </c>
      <c r="F45" s="86">
        <f>C45*E45</f>
        <v>0</v>
      </c>
      <c r="G45" s="55" t="s">
        <v>169</v>
      </c>
      <c r="H45" s="47"/>
    </row>
    <row r="46" spans="1:8">
      <c r="A46" s="55"/>
      <c r="B46" s="58"/>
      <c r="C46" s="57"/>
      <c r="D46" s="103"/>
      <c r="E46" s="57"/>
      <c r="F46" s="86"/>
      <c r="G46" s="55"/>
      <c r="H46" s="47"/>
    </row>
    <row r="47" spans="1:8" ht="38.25">
      <c r="A47" s="55" t="s">
        <v>131</v>
      </c>
      <c r="B47" s="58" t="s">
        <v>244</v>
      </c>
      <c r="C47" s="57"/>
      <c r="D47" s="103"/>
      <c r="E47" s="57"/>
      <c r="F47" s="57"/>
      <c r="G47" s="55"/>
      <c r="H47" s="47"/>
    </row>
    <row r="48" spans="1:8">
      <c r="A48" s="55"/>
      <c r="B48" s="58" t="s">
        <v>209</v>
      </c>
      <c r="C48" s="57">
        <v>9</v>
      </c>
      <c r="D48" s="103" t="s">
        <v>187</v>
      </c>
      <c r="F48" s="86">
        <f>C48*E48</f>
        <v>0</v>
      </c>
      <c r="G48" s="55" t="s">
        <v>169</v>
      </c>
      <c r="H48" s="47"/>
    </row>
    <row r="49" spans="1:11">
      <c r="A49" s="55"/>
      <c r="B49" s="58"/>
      <c r="C49" s="57"/>
      <c r="D49" s="103"/>
      <c r="E49" s="57"/>
      <c r="F49" s="86"/>
      <c r="G49" s="55"/>
      <c r="H49" s="47"/>
    </row>
    <row r="50" spans="1:11" ht="51">
      <c r="A50" s="55" t="s">
        <v>132</v>
      </c>
      <c r="B50" s="58" t="s">
        <v>245</v>
      </c>
      <c r="C50" s="57"/>
      <c r="D50" s="103"/>
      <c r="E50" s="57"/>
      <c r="F50" s="57"/>
      <c r="G50" s="55"/>
      <c r="H50" s="47"/>
    </row>
    <row r="51" spans="1:11">
      <c r="A51" s="55"/>
      <c r="B51" s="58" t="s">
        <v>246</v>
      </c>
      <c r="C51" s="57"/>
      <c r="D51" s="103"/>
      <c r="E51" s="57"/>
      <c r="F51" s="57"/>
      <c r="G51" s="55"/>
      <c r="H51" s="47"/>
    </row>
    <row r="52" spans="1:11">
      <c r="A52" s="55"/>
      <c r="B52" s="58" t="s">
        <v>190</v>
      </c>
      <c r="C52" s="57"/>
      <c r="D52" s="103"/>
      <c r="E52" s="57"/>
      <c r="F52" s="57"/>
      <c r="G52" s="55"/>
      <c r="H52" s="47"/>
    </row>
    <row r="53" spans="1:11">
      <c r="A53" s="55"/>
      <c r="B53" s="58" t="s">
        <v>191</v>
      </c>
      <c r="C53" s="57">
        <v>331.24366881976238</v>
      </c>
      <c r="D53" s="103" t="s">
        <v>187</v>
      </c>
      <c r="F53" s="86">
        <f>C53*E53</f>
        <v>0</v>
      </c>
      <c r="G53" s="55" t="s">
        <v>169</v>
      </c>
      <c r="H53" s="47"/>
    </row>
    <row r="54" spans="1:11">
      <c r="A54" s="55"/>
      <c r="B54" s="58" t="s">
        <v>192</v>
      </c>
      <c r="C54" s="57"/>
      <c r="D54" s="103"/>
      <c r="E54" s="57"/>
      <c r="F54" s="57"/>
      <c r="G54" s="55"/>
      <c r="H54" s="47"/>
    </row>
    <row r="55" spans="1:11">
      <c r="A55" s="55"/>
      <c r="B55" s="58" t="s">
        <v>191</v>
      </c>
      <c r="C55" s="57">
        <v>36.804852091084705</v>
      </c>
      <c r="D55" s="103" t="s">
        <v>187</v>
      </c>
      <c r="F55" s="86">
        <f>C55*E55</f>
        <v>0</v>
      </c>
      <c r="G55" s="55" t="s">
        <v>169</v>
      </c>
      <c r="H55" s="47"/>
    </row>
    <row r="56" spans="1:11" ht="25.5">
      <c r="A56" s="55"/>
      <c r="B56" s="58" t="s">
        <v>157</v>
      </c>
      <c r="C56" s="57"/>
      <c r="D56" s="103"/>
      <c r="E56" s="57"/>
      <c r="F56" s="86"/>
      <c r="G56" s="55"/>
      <c r="H56" s="47"/>
    </row>
    <row r="57" spans="1:11">
      <c r="A57" s="55"/>
      <c r="B57" s="77" t="s">
        <v>232</v>
      </c>
      <c r="C57" s="57"/>
      <c r="D57" s="103"/>
      <c r="E57" s="57"/>
      <c r="F57" s="86"/>
      <c r="G57" s="55"/>
      <c r="H57" s="47"/>
      <c r="K57" s="46"/>
    </row>
    <row r="58" spans="1:11">
      <c r="A58" s="55"/>
      <c r="B58" s="58" t="s">
        <v>191</v>
      </c>
      <c r="C58" s="57">
        <v>65</v>
      </c>
      <c r="D58" s="103" t="s">
        <v>187</v>
      </c>
      <c r="F58" s="86">
        <f>C58*E58</f>
        <v>0</v>
      </c>
      <c r="G58" s="55" t="s">
        <v>169</v>
      </c>
      <c r="H58" s="47"/>
    </row>
    <row r="59" spans="1:11">
      <c r="A59" s="55"/>
      <c r="B59" s="58"/>
      <c r="C59" s="57"/>
      <c r="D59" s="103"/>
      <c r="E59" s="57"/>
      <c r="F59" s="86"/>
      <c r="G59" s="55"/>
      <c r="H59" s="47"/>
    </row>
    <row r="60" spans="1:11" ht="38.25">
      <c r="A60" s="55" t="s">
        <v>133</v>
      </c>
      <c r="B60" s="58" t="s">
        <v>247</v>
      </c>
      <c r="C60" s="57"/>
      <c r="D60" s="103"/>
      <c r="E60" s="57"/>
      <c r="F60" s="86"/>
      <c r="G60" s="55"/>
      <c r="H60" s="47"/>
    </row>
    <row r="61" spans="1:11">
      <c r="A61" s="55"/>
      <c r="B61" s="58" t="s">
        <v>209</v>
      </c>
      <c r="C61" s="57">
        <v>6</v>
      </c>
      <c r="D61" s="103" t="s">
        <v>187</v>
      </c>
      <c r="F61" s="86">
        <f>C61*E61</f>
        <v>0</v>
      </c>
      <c r="G61" s="55" t="s">
        <v>169</v>
      </c>
      <c r="H61" s="47"/>
    </row>
    <row r="62" spans="1:11">
      <c r="A62" s="55"/>
      <c r="B62" s="58"/>
      <c r="C62" s="57"/>
      <c r="D62" s="103"/>
      <c r="E62" s="57"/>
      <c r="F62" s="86"/>
      <c r="G62" s="55"/>
      <c r="H62" s="47"/>
    </row>
    <row r="63" spans="1:11">
      <c r="A63" s="55"/>
      <c r="B63" s="58"/>
      <c r="C63" s="57"/>
      <c r="D63" s="103"/>
      <c r="E63" s="57"/>
      <c r="F63" s="86"/>
      <c r="G63" s="55"/>
      <c r="H63" s="47"/>
    </row>
    <row r="64" spans="1:11" ht="25.5">
      <c r="A64" s="55" t="s">
        <v>134</v>
      </c>
      <c r="B64" s="58" t="s">
        <v>73</v>
      </c>
      <c r="C64" s="57"/>
      <c r="D64" s="103"/>
      <c r="E64" s="57"/>
      <c r="F64" s="57"/>
      <c r="G64" s="55"/>
      <c r="H64" s="47"/>
    </row>
    <row r="65" spans="1:14">
      <c r="A65" s="55"/>
      <c r="B65" s="58" t="s">
        <v>193</v>
      </c>
      <c r="C65" s="57">
        <v>129.71</v>
      </c>
      <c r="D65" s="103" t="s">
        <v>187</v>
      </c>
      <c r="F65" s="86">
        <f>C65*E65</f>
        <v>0</v>
      </c>
      <c r="G65" s="55" t="s">
        <v>169</v>
      </c>
      <c r="H65" s="47"/>
    </row>
    <row r="66" spans="1:14">
      <c r="A66" s="55"/>
      <c r="B66" s="58"/>
      <c r="C66" s="57"/>
      <c r="D66" s="103"/>
      <c r="E66" s="57"/>
      <c r="F66" s="86"/>
      <c r="G66" s="55"/>
      <c r="H66" s="47"/>
    </row>
    <row r="67" spans="1:14" ht="25.5">
      <c r="A67" s="55" t="s">
        <v>135</v>
      </c>
      <c r="B67" s="58" t="s">
        <v>249</v>
      </c>
      <c r="C67" s="57"/>
      <c r="D67" s="103"/>
      <c r="E67" s="57"/>
      <c r="F67" s="57"/>
      <c r="G67" s="55"/>
      <c r="H67" s="47"/>
    </row>
    <row r="68" spans="1:14">
      <c r="A68" s="55"/>
      <c r="B68" s="58" t="s">
        <v>191</v>
      </c>
      <c r="C68" s="57">
        <v>14.040830048808374</v>
      </c>
      <c r="D68" s="103" t="s">
        <v>187</v>
      </c>
      <c r="F68" s="86">
        <f>C68*E68</f>
        <v>0</v>
      </c>
      <c r="G68" s="55" t="s">
        <v>169</v>
      </c>
      <c r="H68" s="47"/>
    </row>
    <row r="69" spans="1:14">
      <c r="A69" s="55"/>
      <c r="B69" s="58"/>
      <c r="C69" s="57"/>
      <c r="D69" s="103"/>
      <c r="E69" s="57"/>
      <c r="F69" s="86"/>
      <c r="G69" s="55"/>
      <c r="H69" s="47"/>
    </row>
    <row r="70" spans="1:14" ht="178.5">
      <c r="A70" s="55" t="s">
        <v>136</v>
      </c>
      <c r="B70" s="58" t="s">
        <v>250</v>
      </c>
      <c r="C70" s="57"/>
      <c r="D70" s="103"/>
      <c r="E70" s="57"/>
      <c r="F70" s="57"/>
      <c r="G70" s="55"/>
      <c r="H70" s="47"/>
    </row>
    <row r="71" spans="1:14">
      <c r="A71" s="55"/>
      <c r="B71" s="58" t="s">
        <v>191</v>
      </c>
      <c r="C71" s="57">
        <v>77.559921171401029</v>
      </c>
      <c r="D71" s="103" t="s">
        <v>187</v>
      </c>
      <c r="F71" s="86">
        <f>C71*E71</f>
        <v>0</v>
      </c>
      <c r="G71" s="55" t="s">
        <v>169</v>
      </c>
      <c r="H71" s="47"/>
    </row>
    <row r="72" spans="1:14">
      <c r="A72" s="55"/>
      <c r="B72" s="58"/>
      <c r="C72" s="57"/>
      <c r="D72" s="103"/>
      <c r="E72" s="57"/>
      <c r="F72" s="86"/>
      <c r="G72" s="55"/>
      <c r="H72" s="47"/>
    </row>
    <row r="73" spans="1:14" ht="51.75" customHeight="1">
      <c r="A73" s="55" t="s">
        <v>137</v>
      </c>
      <c r="B73" s="58" t="s">
        <v>251</v>
      </c>
      <c r="C73" s="57"/>
      <c r="D73" s="103"/>
      <c r="E73" s="57"/>
      <c r="F73" s="57"/>
      <c r="G73" s="55"/>
      <c r="H73" s="47"/>
    </row>
    <row r="74" spans="1:14">
      <c r="A74" s="55"/>
      <c r="B74" s="77" t="s">
        <v>217</v>
      </c>
      <c r="C74" s="57">
        <v>91.664388230212538</v>
      </c>
      <c r="D74" s="103" t="s">
        <v>187</v>
      </c>
      <c r="F74" s="86">
        <f>C74*E74</f>
        <v>0</v>
      </c>
      <c r="G74" s="55" t="s">
        <v>169</v>
      </c>
      <c r="H74" s="47"/>
    </row>
    <row r="75" spans="1:14">
      <c r="A75" s="55"/>
      <c r="B75" s="77" t="s">
        <v>218</v>
      </c>
      <c r="C75" s="57">
        <v>183.32877646042508</v>
      </c>
      <c r="D75" s="103" t="s">
        <v>187</v>
      </c>
      <c r="F75" s="86">
        <f>C75*E75</f>
        <v>0</v>
      </c>
      <c r="G75" s="55" t="s">
        <v>169</v>
      </c>
      <c r="H75" s="47"/>
    </row>
    <row r="76" spans="1:14">
      <c r="A76" s="55"/>
      <c r="B76" s="58"/>
      <c r="C76" s="57"/>
      <c r="D76" s="103"/>
      <c r="E76" s="57"/>
      <c r="F76" s="86"/>
      <c r="G76" s="55"/>
      <c r="H76" s="47"/>
    </row>
    <row r="77" spans="1:14" ht="51">
      <c r="A77" s="55" t="s">
        <v>85</v>
      </c>
      <c r="B77" s="58" t="s">
        <v>74</v>
      </c>
      <c r="C77" s="57"/>
      <c r="D77" s="103"/>
      <c r="E77" s="57"/>
      <c r="F77" s="57"/>
      <c r="G77" s="55"/>
      <c r="H77" s="47"/>
    </row>
    <row r="78" spans="1:14">
      <c r="A78" s="55"/>
      <c r="B78" s="58" t="s">
        <v>194</v>
      </c>
      <c r="C78" s="57"/>
      <c r="D78" s="103">
        <v>368.04852091084706</v>
      </c>
      <c r="E78" s="57"/>
      <c r="F78" s="57"/>
      <c r="G78" s="55"/>
      <c r="H78" s="47"/>
      <c r="N78" s="46"/>
    </row>
    <row r="79" spans="1:14">
      <c r="A79" s="55"/>
      <c r="B79" s="58" t="s">
        <v>195</v>
      </c>
      <c r="C79" s="57"/>
      <c r="D79" s="103"/>
      <c r="E79" s="57"/>
      <c r="F79" s="57"/>
      <c r="G79" s="96"/>
      <c r="H79" s="47"/>
    </row>
    <row r="80" spans="1:14">
      <c r="A80" s="55"/>
      <c r="B80" s="58"/>
      <c r="C80" s="57" t="s">
        <v>158</v>
      </c>
      <c r="D80" s="103">
        <v>183.32877646042508</v>
      </c>
      <c r="E80" s="57"/>
      <c r="F80" s="57"/>
      <c r="G80" s="96"/>
      <c r="H80" s="47"/>
    </row>
    <row r="81" spans="1:11">
      <c r="A81" s="55"/>
      <c r="B81" s="58"/>
      <c r="C81" s="57" t="s">
        <v>196</v>
      </c>
      <c r="D81" s="103">
        <v>77.559921171401029</v>
      </c>
      <c r="E81" s="57"/>
      <c r="F81" s="57"/>
      <c r="G81" s="55"/>
      <c r="H81" s="47"/>
    </row>
    <row r="82" spans="1:11">
      <c r="A82" s="55"/>
      <c r="B82" s="58"/>
      <c r="C82" s="57" t="s">
        <v>197</v>
      </c>
      <c r="D82" s="103">
        <v>14.040830048808374</v>
      </c>
      <c r="E82" s="57"/>
      <c r="F82" s="57"/>
      <c r="G82" s="55"/>
      <c r="H82" s="47"/>
    </row>
    <row r="83" spans="1:11">
      <c r="A83" s="55"/>
      <c r="B83" s="58"/>
      <c r="C83" s="57" t="s">
        <v>198</v>
      </c>
      <c r="D83" s="103">
        <v>1.4546050000000001</v>
      </c>
      <c r="E83" s="57"/>
      <c r="F83" s="57"/>
      <c r="G83" s="55"/>
      <c r="H83" s="47"/>
    </row>
    <row r="84" spans="1:11">
      <c r="A84" s="55"/>
      <c r="B84" s="58" t="s">
        <v>199</v>
      </c>
      <c r="C84" s="57"/>
      <c r="D84" s="103">
        <v>276.38413268063448</v>
      </c>
      <c r="E84" s="57"/>
      <c r="F84" s="57"/>
      <c r="G84" s="55"/>
      <c r="H84" s="47"/>
    </row>
    <row r="85" spans="1:11">
      <c r="A85" s="55"/>
      <c r="B85" s="58"/>
      <c r="C85" s="57"/>
      <c r="D85" s="103"/>
      <c r="E85" s="57"/>
      <c r="F85" s="57"/>
      <c r="G85" s="55"/>
      <c r="H85" s="47"/>
    </row>
    <row r="86" spans="1:11">
      <c r="A86" s="55"/>
      <c r="B86" s="58" t="s">
        <v>191</v>
      </c>
      <c r="C86" s="57">
        <v>96.247607641723206</v>
      </c>
      <c r="D86" s="103" t="s">
        <v>187</v>
      </c>
      <c r="F86" s="86">
        <f>C86*E86</f>
        <v>0</v>
      </c>
      <c r="G86" s="55" t="s">
        <v>169</v>
      </c>
      <c r="H86" s="47"/>
    </row>
    <row r="87" spans="1:11">
      <c r="A87" s="55"/>
      <c r="B87" s="58"/>
      <c r="C87" s="57"/>
      <c r="D87" s="103"/>
      <c r="E87" s="57"/>
      <c r="F87" s="86"/>
      <c r="G87" s="55"/>
      <c r="H87" s="47"/>
    </row>
    <row r="88" spans="1:11" ht="51">
      <c r="A88" s="55" t="s">
        <v>86</v>
      </c>
      <c r="B88" s="58" t="s">
        <v>253</v>
      </c>
      <c r="C88" s="57"/>
      <c r="D88" s="103"/>
      <c r="E88" s="57"/>
      <c r="F88" s="57"/>
      <c r="G88" s="55"/>
      <c r="H88" s="47"/>
    </row>
    <row r="89" spans="1:11">
      <c r="A89" s="55"/>
      <c r="B89" s="58" t="s">
        <v>209</v>
      </c>
      <c r="C89" s="57">
        <v>12</v>
      </c>
      <c r="D89" s="103" t="s">
        <v>187</v>
      </c>
      <c r="F89" s="86">
        <f>C89*E89</f>
        <v>0</v>
      </c>
      <c r="G89" s="55" t="s">
        <v>169</v>
      </c>
      <c r="H89" s="47"/>
    </row>
    <row r="90" spans="1:11">
      <c r="A90" s="55"/>
      <c r="B90" s="58"/>
      <c r="C90" s="57"/>
      <c r="D90" s="103"/>
      <c r="E90" s="57"/>
      <c r="F90" s="86"/>
      <c r="G90" s="55"/>
      <c r="H90" s="47"/>
    </row>
    <row r="91" spans="1:11" ht="63.75">
      <c r="A91" s="55" t="s">
        <v>87</v>
      </c>
      <c r="B91" s="58" t="s">
        <v>75</v>
      </c>
      <c r="C91" s="57"/>
      <c r="D91" s="103"/>
      <c r="E91" s="57"/>
      <c r="F91" s="86"/>
      <c r="G91" s="55"/>
      <c r="H91" s="47"/>
    </row>
    <row r="92" spans="1:11">
      <c r="A92" s="55"/>
      <c r="B92" s="58" t="s">
        <v>209</v>
      </c>
      <c r="C92" s="57">
        <v>1</v>
      </c>
      <c r="D92" s="103" t="s">
        <v>187</v>
      </c>
      <c r="F92" s="86">
        <f>C92*E92</f>
        <v>0</v>
      </c>
      <c r="G92" s="55" t="s">
        <v>169</v>
      </c>
      <c r="H92" s="47"/>
    </row>
    <row r="93" spans="1:11">
      <c r="A93" s="55"/>
      <c r="B93" s="58"/>
      <c r="C93" s="57"/>
      <c r="D93" s="103"/>
      <c r="E93" s="57"/>
      <c r="F93" s="86"/>
      <c r="G93" s="55"/>
      <c r="H93" s="47"/>
    </row>
    <row r="94" spans="1:11" ht="25.5">
      <c r="A94" s="55" t="s">
        <v>138</v>
      </c>
      <c r="B94" s="58" t="s">
        <v>200</v>
      </c>
      <c r="C94" s="57"/>
      <c r="D94" s="103"/>
      <c r="E94" s="57"/>
      <c r="F94" s="57"/>
      <c r="G94" s="55"/>
      <c r="H94" s="47"/>
    </row>
    <row r="95" spans="1:11">
      <c r="A95" s="55"/>
      <c r="B95" s="58" t="s">
        <v>193</v>
      </c>
      <c r="C95" s="57">
        <v>555.9</v>
      </c>
      <c r="D95" s="103" t="s">
        <v>187</v>
      </c>
      <c r="F95" s="86">
        <f>C95*E95</f>
        <v>0</v>
      </c>
      <c r="G95" s="55" t="s">
        <v>169</v>
      </c>
      <c r="H95" s="47"/>
    </row>
    <row r="96" spans="1:11">
      <c r="A96" s="55"/>
      <c r="B96" s="58"/>
      <c r="C96" s="57"/>
      <c r="D96" s="78"/>
      <c r="E96" s="57"/>
      <c r="F96" s="86"/>
      <c r="G96" s="55"/>
      <c r="H96" s="47"/>
      <c r="K96" s="46"/>
    </row>
    <row r="97" spans="1:11" ht="25.5">
      <c r="A97" s="55" t="s">
        <v>88</v>
      </c>
      <c r="B97" s="58" t="s">
        <v>256</v>
      </c>
      <c r="C97" s="57"/>
      <c r="D97" s="78"/>
      <c r="E97" s="57"/>
      <c r="F97" s="86"/>
      <c r="G97" s="55"/>
      <c r="H97" s="47"/>
      <c r="K97" s="46"/>
    </row>
    <row r="98" spans="1:11">
      <c r="A98" s="55"/>
      <c r="B98" s="58" t="s">
        <v>189</v>
      </c>
      <c r="C98" s="57">
        <v>8</v>
      </c>
      <c r="D98" s="78" t="s">
        <v>187</v>
      </c>
      <c r="F98" s="86">
        <f>C98*E98</f>
        <v>0</v>
      </c>
      <c r="G98" s="55" t="s">
        <v>169</v>
      </c>
      <c r="H98" s="47"/>
      <c r="K98" s="46"/>
    </row>
    <row r="99" spans="1:11">
      <c r="A99" s="55"/>
      <c r="B99" s="58"/>
      <c r="C99" s="57"/>
      <c r="D99" s="103"/>
      <c r="E99" s="57"/>
      <c r="F99" s="86"/>
      <c r="G99" s="55"/>
      <c r="H99" s="47"/>
    </row>
    <row r="100" spans="1:11" ht="127.5">
      <c r="A100" s="55" t="s">
        <v>89</v>
      </c>
      <c r="B100" s="58" t="s">
        <v>254</v>
      </c>
      <c r="C100" s="57"/>
      <c r="D100" s="103"/>
      <c r="E100" s="57"/>
      <c r="F100" s="97"/>
      <c r="G100" s="55"/>
      <c r="H100" s="47"/>
    </row>
    <row r="101" spans="1:11">
      <c r="A101" s="55"/>
      <c r="B101" s="58" t="s">
        <v>186</v>
      </c>
      <c r="C101" s="57">
        <v>180</v>
      </c>
      <c r="D101" s="109" t="s">
        <v>187</v>
      </c>
      <c r="F101" s="86">
        <f>C101*E101</f>
        <v>0</v>
      </c>
      <c r="G101" s="55" t="s">
        <v>169</v>
      </c>
      <c r="H101" s="47"/>
    </row>
    <row r="102" spans="1:11">
      <c r="A102" s="55"/>
      <c r="B102" s="58"/>
      <c r="C102" s="57"/>
      <c r="D102" s="109"/>
      <c r="E102" s="57"/>
      <c r="F102" s="86"/>
      <c r="G102" s="55"/>
      <c r="H102" s="47"/>
    </row>
    <row r="103" spans="1:11" ht="38.25">
      <c r="A103" s="180" t="s">
        <v>139</v>
      </c>
      <c r="B103" s="181" t="s">
        <v>401</v>
      </c>
      <c r="C103" s="182"/>
      <c r="D103" s="183"/>
      <c r="E103" s="182"/>
      <c r="F103" s="185"/>
      <c r="G103" s="186"/>
      <c r="H103" s="47"/>
    </row>
    <row r="104" spans="1:11">
      <c r="A104" s="180"/>
      <c r="B104" s="181" t="s">
        <v>189</v>
      </c>
      <c r="C104" s="182">
        <v>1</v>
      </c>
      <c r="D104" s="183" t="s">
        <v>187</v>
      </c>
      <c r="E104" s="184"/>
      <c r="F104" s="185">
        <f>C104*E104</f>
        <v>0</v>
      </c>
      <c r="G104" s="186" t="s">
        <v>169</v>
      </c>
      <c r="H104" s="47"/>
    </row>
    <row r="105" spans="1:11">
      <c r="A105" s="55"/>
      <c r="B105" s="58"/>
      <c r="C105" s="57"/>
      <c r="D105" s="109"/>
      <c r="E105" s="78"/>
      <c r="F105" s="86"/>
      <c r="G105" s="55"/>
      <c r="H105" s="47"/>
    </row>
    <row r="106" spans="1:11">
      <c r="A106" s="55" t="s">
        <v>408</v>
      </c>
      <c r="B106" s="58" t="s">
        <v>208</v>
      </c>
      <c r="C106" s="57"/>
      <c r="D106" s="103"/>
      <c r="E106" s="57"/>
      <c r="F106" s="57"/>
      <c r="G106" s="55"/>
      <c r="H106" s="47"/>
    </row>
    <row r="107" spans="1:11">
      <c r="A107" s="55"/>
      <c r="B107" s="58"/>
      <c r="C107" s="57"/>
      <c r="D107" s="103"/>
      <c r="E107" s="57"/>
      <c r="F107" s="57"/>
      <c r="G107" s="55"/>
      <c r="H107" s="47"/>
    </row>
    <row r="108" spans="1:11">
      <c r="A108" s="55"/>
      <c r="B108" s="58" t="s">
        <v>216</v>
      </c>
      <c r="C108" s="84">
        <v>0.1</v>
      </c>
      <c r="D108" s="103"/>
      <c r="E108" s="86">
        <f>SUM(F31:F105)</f>
        <v>0</v>
      </c>
      <c r="F108" s="86">
        <f>C108*E108</f>
        <v>0</v>
      </c>
      <c r="G108" s="55" t="s">
        <v>169</v>
      </c>
      <c r="H108" s="47"/>
    </row>
    <row r="109" spans="1:11" ht="13.5" thickBot="1">
      <c r="A109" s="75"/>
      <c r="B109" s="72"/>
      <c r="C109" s="80"/>
      <c r="D109" s="110"/>
      <c r="E109" s="74"/>
      <c r="F109" s="74"/>
      <c r="G109" s="75"/>
      <c r="H109" s="47"/>
    </row>
    <row r="110" spans="1:11">
      <c r="A110" s="55"/>
      <c r="B110" s="81" t="s">
        <v>201</v>
      </c>
      <c r="C110" s="82"/>
      <c r="D110" s="82"/>
      <c r="E110" s="98"/>
      <c r="F110" s="98">
        <f>SUM(F32:F108)</f>
        <v>0</v>
      </c>
      <c r="G110" s="99" t="s">
        <v>169</v>
      </c>
      <c r="H110" s="47"/>
    </row>
    <row r="111" spans="1:11">
      <c r="A111" s="55"/>
      <c r="B111" s="67"/>
      <c r="C111" s="83"/>
      <c r="D111" s="111"/>
      <c r="E111" s="68"/>
      <c r="F111" s="68"/>
      <c r="G111" s="66"/>
      <c r="H111" s="47"/>
    </row>
    <row r="112" spans="1:11">
      <c r="A112" s="55"/>
      <c r="B112" s="67"/>
      <c r="C112" s="83"/>
      <c r="D112" s="111"/>
      <c r="E112" s="68"/>
      <c r="F112" s="68"/>
      <c r="G112" s="66"/>
      <c r="H112" s="47"/>
    </row>
    <row r="113" spans="1:8">
      <c r="A113" s="55"/>
      <c r="B113" s="67"/>
      <c r="C113" s="83"/>
      <c r="D113" s="111"/>
      <c r="E113" s="68"/>
      <c r="F113" s="68"/>
      <c r="G113" s="66"/>
      <c r="H113" s="47"/>
    </row>
    <row r="114" spans="1:8">
      <c r="A114" s="55" t="s">
        <v>90</v>
      </c>
      <c r="B114" s="58"/>
      <c r="C114" s="57"/>
      <c r="D114" s="103"/>
      <c r="E114" s="86"/>
      <c r="F114" s="86"/>
      <c r="G114" s="55"/>
      <c r="H114" s="47"/>
    </row>
    <row r="115" spans="1:8">
      <c r="A115" s="55"/>
      <c r="B115" s="58"/>
      <c r="C115" s="57"/>
      <c r="D115" s="103"/>
      <c r="E115" s="86"/>
      <c r="F115" s="86"/>
      <c r="G115" s="55"/>
      <c r="H115" s="47"/>
    </row>
    <row r="116" spans="1:8" ht="38.25">
      <c r="A116" s="55" t="s">
        <v>91</v>
      </c>
      <c r="B116" s="58" t="s">
        <v>257</v>
      </c>
      <c r="C116" s="57"/>
      <c r="D116" s="103"/>
      <c r="E116" s="57"/>
      <c r="F116" s="57"/>
      <c r="G116" s="55"/>
      <c r="H116" s="47"/>
    </row>
    <row r="117" spans="1:8">
      <c r="A117" s="55"/>
      <c r="B117" s="58" t="s">
        <v>189</v>
      </c>
      <c r="C117" s="57">
        <v>1</v>
      </c>
      <c r="D117" s="78" t="s">
        <v>187</v>
      </c>
      <c r="F117" s="86">
        <f>C117*E117</f>
        <v>0</v>
      </c>
      <c r="G117" s="55" t="s">
        <v>169</v>
      </c>
      <c r="H117" s="47"/>
    </row>
    <row r="118" spans="1:8">
      <c r="A118" s="55"/>
      <c r="B118" s="58"/>
      <c r="C118" s="57"/>
      <c r="D118" s="103"/>
      <c r="E118" s="86"/>
      <c r="F118" s="86"/>
      <c r="G118" s="55"/>
      <c r="H118" s="47"/>
    </row>
    <row r="119" spans="1:8" ht="38.25">
      <c r="A119" s="55" t="s">
        <v>92</v>
      </c>
      <c r="B119" s="58" t="s">
        <v>258</v>
      </c>
      <c r="C119" s="57"/>
      <c r="D119" s="103"/>
      <c r="E119" s="57"/>
      <c r="F119" s="57"/>
      <c r="G119" s="55"/>
      <c r="H119" s="47"/>
    </row>
    <row r="120" spans="1:8">
      <c r="A120" s="55"/>
      <c r="B120" s="58" t="s">
        <v>189</v>
      </c>
      <c r="C120" s="57">
        <v>1</v>
      </c>
      <c r="D120" s="78" t="s">
        <v>187</v>
      </c>
      <c r="E120" s="45"/>
      <c r="F120" s="86">
        <f>C120*E120</f>
        <v>0</v>
      </c>
      <c r="G120" s="55" t="s">
        <v>169</v>
      </c>
      <c r="H120" s="47"/>
    </row>
    <row r="121" spans="1:8">
      <c r="A121" s="55"/>
      <c r="B121" s="58"/>
      <c r="C121" s="57"/>
      <c r="D121" s="103"/>
      <c r="E121" s="57"/>
      <c r="F121" s="86"/>
      <c r="G121" s="55"/>
      <c r="H121" s="47"/>
    </row>
    <row r="122" spans="1:8" ht="28.5" customHeight="1">
      <c r="A122" s="55" t="s">
        <v>93</v>
      </c>
      <c r="B122" s="58" t="s">
        <v>259</v>
      </c>
      <c r="C122" s="57"/>
      <c r="D122" s="103"/>
      <c r="E122" s="86"/>
      <c r="F122" s="57"/>
      <c r="G122" s="55"/>
      <c r="H122" s="47"/>
    </row>
    <row r="123" spans="1:8">
      <c r="A123" s="55"/>
      <c r="B123" s="58" t="s">
        <v>186</v>
      </c>
      <c r="C123" s="57">
        <v>185.3</v>
      </c>
      <c r="D123" s="103" t="s">
        <v>187</v>
      </c>
      <c r="F123" s="86">
        <f>C123*E123</f>
        <v>0</v>
      </c>
      <c r="G123" s="55" t="s">
        <v>169</v>
      </c>
      <c r="H123" s="47"/>
    </row>
    <row r="124" spans="1:8">
      <c r="A124" s="55"/>
      <c r="B124" s="58"/>
      <c r="C124" s="57"/>
      <c r="D124" s="103"/>
      <c r="E124" s="86"/>
      <c r="F124" s="86"/>
      <c r="G124" s="55"/>
      <c r="H124" s="47"/>
    </row>
    <row r="125" spans="1:8" ht="38.25">
      <c r="A125" s="55" t="s">
        <v>94</v>
      </c>
      <c r="B125" s="58" t="s">
        <v>260</v>
      </c>
      <c r="C125" s="57"/>
      <c r="D125" s="103"/>
      <c r="E125" s="57"/>
      <c r="F125" s="57"/>
      <c r="G125" s="55"/>
      <c r="H125" s="47"/>
    </row>
    <row r="126" spans="1:8">
      <c r="A126" s="55"/>
      <c r="B126" s="58" t="s">
        <v>209</v>
      </c>
      <c r="C126" s="57">
        <v>38</v>
      </c>
      <c r="D126" s="103" t="s">
        <v>187</v>
      </c>
      <c r="E126" s="45"/>
      <c r="F126" s="86">
        <f>C126*E126</f>
        <v>0</v>
      </c>
      <c r="G126" s="55" t="s">
        <v>169</v>
      </c>
      <c r="H126" s="47"/>
    </row>
    <row r="127" spans="1:8">
      <c r="A127" s="55"/>
      <c r="B127" s="58"/>
      <c r="C127" s="57"/>
      <c r="D127" s="103"/>
      <c r="E127" s="57"/>
      <c r="F127" s="86"/>
      <c r="G127" s="55"/>
      <c r="H127" s="47"/>
    </row>
    <row r="128" spans="1:8" ht="25.5">
      <c r="A128" s="55" t="s">
        <v>95</v>
      </c>
      <c r="B128" s="58" t="s">
        <v>261</v>
      </c>
      <c r="C128" s="57"/>
      <c r="D128" s="103"/>
      <c r="E128" s="86"/>
      <c r="F128" s="57"/>
      <c r="G128" s="55"/>
      <c r="H128" s="47"/>
    </row>
    <row r="129" spans="1:8">
      <c r="A129" s="55"/>
      <c r="B129" s="58" t="s">
        <v>186</v>
      </c>
      <c r="C129" s="57">
        <v>185.3</v>
      </c>
      <c r="D129" s="103" t="s">
        <v>187</v>
      </c>
      <c r="F129" s="86">
        <f>C129*E129</f>
        <v>0</v>
      </c>
      <c r="G129" s="55" t="s">
        <v>169</v>
      </c>
      <c r="H129" s="47"/>
    </row>
    <row r="130" spans="1:8">
      <c r="A130" s="55"/>
      <c r="B130" s="58"/>
      <c r="C130" s="57"/>
      <c r="D130" s="103"/>
      <c r="E130" s="86"/>
      <c r="F130" s="86"/>
      <c r="G130" s="55"/>
      <c r="H130" s="47"/>
    </row>
    <row r="131" spans="1:8" ht="25.5">
      <c r="A131" s="55" t="s">
        <v>96</v>
      </c>
      <c r="B131" s="58" t="s">
        <v>262</v>
      </c>
      <c r="C131" s="57"/>
      <c r="D131" s="103"/>
      <c r="E131" s="57"/>
      <c r="F131" s="57"/>
      <c r="G131" s="55"/>
      <c r="H131" s="47"/>
    </row>
    <row r="132" spans="1:8">
      <c r="A132" s="55"/>
      <c r="B132" s="58" t="s">
        <v>209</v>
      </c>
      <c r="C132" s="57">
        <v>38</v>
      </c>
      <c r="D132" s="103" t="s">
        <v>187</v>
      </c>
      <c r="E132" s="45"/>
      <c r="F132" s="86">
        <f>C132*E132</f>
        <v>0</v>
      </c>
      <c r="G132" s="55" t="s">
        <v>169</v>
      </c>
      <c r="H132" s="47"/>
    </row>
    <row r="133" spans="1:8">
      <c r="A133" s="55"/>
      <c r="B133" s="58"/>
      <c r="C133" s="57"/>
      <c r="D133" s="103"/>
      <c r="E133" s="57"/>
      <c r="F133" s="86"/>
      <c r="G133" s="55"/>
      <c r="H133" s="47"/>
    </row>
    <row r="134" spans="1:8" ht="25.5">
      <c r="A134" s="55" t="s">
        <v>97</v>
      </c>
      <c r="B134" s="58" t="s">
        <v>263</v>
      </c>
      <c r="C134" s="57"/>
      <c r="D134" s="103"/>
      <c r="E134" s="86"/>
      <c r="F134" s="57"/>
      <c r="G134" s="55"/>
      <c r="H134" s="47"/>
    </row>
    <row r="135" spans="1:8">
      <c r="A135" s="55"/>
      <c r="B135" s="58" t="s">
        <v>209</v>
      </c>
      <c r="C135" s="57">
        <v>2</v>
      </c>
      <c r="D135" s="103" t="s">
        <v>187</v>
      </c>
      <c r="F135" s="86">
        <f>C135*E135</f>
        <v>0</v>
      </c>
      <c r="G135" s="55" t="s">
        <v>169</v>
      </c>
      <c r="H135" s="47"/>
    </row>
    <row r="136" spans="1:8">
      <c r="A136" s="55"/>
      <c r="B136" s="58"/>
      <c r="C136" s="57"/>
      <c r="D136" s="103"/>
      <c r="E136" s="86"/>
      <c r="F136" s="86"/>
      <c r="G136" s="55"/>
      <c r="H136" s="47"/>
    </row>
    <row r="137" spans="1:8" ht="27" customHeight="1">
      <c r="A137" s="55" t="s">
        <v>98</v>
      </c>
      <c r="B137" s="58" t="s">
        <v>264</v>
      </c>
      <c r="C137" s="57"/>
      <c r="D137" s="103"/>
      <c r="E137" s="57"/>
      <c r="F137" s="57"/>
      <c r="G137" s="55"/>
      <c r="H137" s="47"/>
    </row>
    <row r="138" spans="1:8" ht="13.5" customHeight="1">
      <c r="A138" s="55"/>
      <c r="B138" s="58" t="s">
        <v>150</v>
      </c>
      <c r="C138" s="57">
        <v>2</v>
      </c>
      <c r="D138" s="103" t="s">
        <v>187</v>
      </c>
      <c r="E138" s="45"/>
      <c r="F138" s="86">
        <f>C138*E138</f>
        <v>0</v>
      </c>
      <c r="G138" s="55" t="s">
        <v>169</v>
      </c>
      <c r="H138" s="47"/>
    </row>
    <row r="139" spans="1:8" ht="13.5" customHeight="1">
      <c r="A139" s="55"/>
      <c r="B139" s="58"/>
      <c r="C139" s="57"/>
      <c r="D139" s="103"/>
      <c r="E139" s="57"/>
      <c r="F139" s="86"/>
      <c r="G139" s="55"/>
      <c r="H139" s="47"/>
    </row>
    <row r="140" spans="1:8" ht="27.75" customHeight="1">
      <c r="A140" s="55" t="s">
        <v>99</v>
      </c>
      <c r="B140" s="58" t="s">
        <v>76</v>
      </c>
      <c r="C140" s="57"/>
      <c r="D140" s="103"/>
      <c r="E140" s="86"/>
      <c r="F140" s="86"/>
      <c r="G140" s="55"/>
      <c r="H140" s="47"/>
    </row>
    <row r="141" spans="1:8" ht="13.5" customHeight="1">
      <c r="A141" s="55"/>
      <c r="B141" s="58" t="s">
        <v>151</v>
      </c>
      <c r="C141" s="57">
        <v>2</v>
      </c>
      <c r="D141" s="103" t="s">
        <v>187</v>
      </c>
      <c r="F141" s="86">
        <f>C141*E141</f>
        <v>0</v>
      </c>
      <c r="G141" s="55" t="s">
        <v>169</v>
      </c>
      <c r="H141" s="47"/>
    </row>
    <row r="142" spans="1:8" ht="13.5" customHeight="1">
      <c r="A142" s="55"/>
      <c r="B142" s="58" t="s">
        <v>152</v>
      </c>
      <c r="C142" s="57">
        <v>2</v>
      </c>
      <c r="D142" s="103" t="s">
        <v>187</v>
      </c>
      <c r="E142" s="45"/>
      <c r="F142" s="86">
        <f>C142*E142</f>
        <v>0</v>
      </c>
      <c r="G142" s="55" t="s">
        <v>169</v>
      </c>
      <c r="H142" s="47"/>
    </row>
    <row r="143" spans="1:8" ht="13.5" customHeight="1">
      <c r="A143" s="55"/>
      <c r="B143" s="58"/>
      <c r="C143" s="57"/>
      <c r="D143" s="103"/>
      <c r="E143" s="57"/>
      <c r="F143" s="86"/>
      <c r="G143" s="55"/>
      <c r="H143" s="47"/>
    </row>
    <row r="144" spans="1:8" ht="25.5" customHeight="1">
      <c r="A144" s="55" t="s">
        <v>100</v>
      </c>
      <c r="B144" s="58" t="s">
        <v>77</v>
      </c>
      <c r="C144" s="57"/>
      <c r="D144" s="103"/>
      <c r="E144" s="86"/>
      <c r="F144" s="57"/>
      <c r="G144" s="55"/>
      <c r="H144" s="47"/>
    </row>
    <row r="145" spans="1:11" ht="13.5" customHeight="1">
      <c r="A145" s="55"/>
      <c r="B145" s="58" t="s">
        <v>153</v>
      </c>
      <c r="C145" s="57">
        <v>3</v>
      </c>
      <c r="D145" s="103" t="s">
        <v>187</v>
      </c>
      <c r="F145" s="86">
        <f>C145*E145</f>
        <v>0</v>
      </c>
      <c r="G145" s="55" t="s">
        <v>169</v>
      </c>
      <c r="H145" s="47"/>
    </row>
    <row r="146" spans="1:11" ht="13.5" customHeight="1">
      <c r="A146" s="55"/>
      <c r="B146" s="58"/>
      <c r="C146" s="57"/>
      <c r="D146" s="103"/>
      <c r="E146" s="86"/>
      <c r="F146" s="86"/>
      <c r="G146" s="55"/>
      <c r="H146" s="47"/>
    </row>
    <row r="147" spans="1:11" ht="25.5" customHeight="1">
      <c r="A147" s="55" t="s">
        <v>101</v>
      </c>
      <c r="B147" s="58" t="s">
        <v>167</v>
      </c>
      <c r="C147" s="57"/>
      <c r="D147" s="103"/>
      <c r="E147" s="57"/>
      <c r="F147" s="57"/>
      <c r="G147" s="55"/>
      <c r="H147" s="47"/>
    </row>
    <row r="148" spans="1:11" ht="13.5" customHeight="1">
      <c r="A148" s="55"/>
      <c r="B148" s="58" t="s">
        <v>154</v>
      </c>
      <c r="C148" s="57">
        <v>1</v>
      </c>
      <c r="D148" s="103" t="s">
        <v>187</v>
      </c>
      <c r="E148" s="45"/>
      <c r="F148" s="86">
        <f>C148*E148</f>
        <v>0</v>
      </c>
      <c r="G148" s="55" t="s">
        <v>169</v>
      </c>
      <c r="H148" s="47"/>
    </row>
    <row r="149" spans="1:11" ht="13.5" customHeight="1">
      <c r="A149" s="55"/>
      <c r="B149" s="58"/>
      <c r="C149" s="57"/>
      <c r="D149" s="103"/>
      <c r="E149" s="57"/>
      <c r="F149" s="86"/>
      <c r="G149" s="55"/>
      <c r="H149" s="47"/>
    </row>
    <row r="150" spans="1:11" ht="25.5">
      <c r="A150" s="55" t="s">
        <v>102</v>
      </c>
      <c r="B150" s="58" t="s">
        <v>265</v>
      </c>
      <c r="C150" s="57"/>
      <c r="D150" s="103"/>
      <c r="E150" s="86"/>
      <c r="F150" s="57"/>
      <c r="G150" s="55"/>
      <c r="H150" s="47"/>
    </row>
    <row r="151" spans="1:11">
      <c r="A151" s="55"/>
      <c r="B151" s="58" t="s">
        <v>209</v>
      </c>
      <c r="C151" s="57">
        <v>8</v>
      </c>
      <c r="D151" s="103" t="s">
        <v>187</v>
      </c>
      <c r="F151" s="86">
        <f>C151*E151</f>
        <v>0</v>
      </c>
      <c r="G151" s="55" t="s">
        <v>169</v>
      </c>
      <c r="H151" s="47"/>
    </row>
    <row r="152" spans="1:11">
      <c r="A152" s="55"/>
      <c r="B152" s="58"/>
      <c r="C152" s="57"/>
      <c r="D152" s="103"/>
      <c r="E152" s="86"/>
      <c r="F152" s="86"/>
      <c r="G152" s="55"/>
      <c r="H152" s="47"/>
    </row>
    <row r="153" spans="1:11" ht="25.5">
      <c r="A153" s="55" t="s">
        <v>103</v>
      </c>
      <c r="B153" s="58" t="s">
        <v>78</v>
      </c>
      <c r="C153" s="57"/>
      <c r="D153" s="103"/>
      <c r="E153" s="57"/>
      <c r="F153" s="57"/>
      <c r="G153" s="55"/>
      <c r="H153" s="47"/>
    </row>
    <row r="154" spans="1:11">
      <c r="A154" s="55"/>
      <c r="B154" s="58" t="s">
        <v>209</v>
      </c>
      <c r="C154" s="57">
        <v>6</v>
      </c>
      <c r="D154" s="103" t="s">
        <v>187</v>
      </c>
      <c r="E154" s="45"/>
      <c r="F154" s="86">
        <f>C154*E154</f>
        <v>0</v>
      </c>
      <c r="G154" s="55" t="s">
        <v>169</v>
      </c>
      <c r="H154" s="47"/>
    </row>
    <row r="155" spans="1:11">
      <c r="A155" s="55"/>
      <c r="B155" s="58"/>
      <c r="C155" s="57"/>
      <c r="D155" s="103"/>
      <c r="E155" s="57"/>
      <c r="F155" s="86"/>
      <c r="G155" s="55"/>
      <c r="H155" s="47"/>
    </row>
    <row r="156" spans="1:11" ht="25.5">
      <c r="A156" s="55" t="s">
        <v>104</v>
      </c>
      <c r="B156" s="58" t="s">
        <v>267</v>
      </c>
      <c r="C156" s="57"/>
      <c r="D156" s="103"/>
      <c r="E156" s="86"/>
      <c r="F156" s="86"/>
      <c r="G156" s="55"/>
      <c r="H156" s="47"/>
    </row>
    <row r="157" spans="1:11">
      <c r="A157" s="55"/>
      <c r="B157" s="58" t="s">
        <v>209</v>
      </c>
      <c r="C157" s="57">
        <v>11</v>
      </c>
      <c r="D157" s="103" t="s">
        <v>187</v>
      </c>
      <c r="F157" s="86">
        <f>C157*E157</f>
        <v>0</v>
      </c>
      <c r="G157" s="55" t="s">
        <v>169</v>
      </c>
      <c r="H157" s="47"/>
    </row>
    <row r="158" spans="1:11">
      <c r="A158" s="55"/>
      <c r="B158" s="58"/>
      <c r="C158" s="57"/>
      <c r="D158" s="57"/>
      <c r="E158" s="86"/>
      <c r="F158" s="86"/>
      <c r="G158" s="55"/>
      <c r="H158" s="47"/>
      <c r="K158" s="46"/>
    </row>
    <row r="159" spans="1:11" ht="25.5">
      <c r="A159" s="55" t="s">
        <v>105</v>
      </c>
      <c r="B159" s="58" t="s">
        <v>234</v>
      </c>
      <c r="C159" s="57"/>
      <c r="D159" s="57"/>
      <c r="E159" s="57"/>
      <c r="F159" s="86"/>
      <c r="G159" s="55"/>
      <c r="H159" s="47"/>
      <c r="K159" s="46"/>
    </row>
    <row r="160" spans="1:11">
      <c r="A160" s="55"/>
      <c r="B160" s="58" t="s">
        <v>209</v>
      </c>
      <c r="C160" s="57">
        <v>2</v>
      </c>
      <c r="D160" s="57" t="s">
        <v>187</v>
      </c>
      <c r="E160" s="45"/>
      <c r="F160" s="86">
        <f>C160*E160</f>
        <v>0</v>
      </c>
      <c r="G160" s="55" t="s">
        <v>169</v>
      </c>
      <c r="H160" s="47"/>
      <c r="K160" s="46"/>
    </row>
    <row r="161" spans="1:8">
      <c r="A161" s="55"/>
      <c r="B161" s="58"/>
      <c r="C161" s="57"/>
      <c r="D161" s="103"/>
      <c r="E161" s="57"/>
      <c r="F161" s="86"/>
      <c r="G161" s="55"/>
      <c r="H161" s="47"/>
    </row>
    <row r="162" spans="1:8" ht="25.5">
      <c r="A162" s="55" t="s">
        <v>106</v>
      </c>
      <c r="B162" s="58" t="s">
        <v>279</v>
      </c>
      <c r="C162" s="57"/>
      <c r="D162" s="103"/>
      <c r="E162" s="86"/>
      <c r="F162" s="57"/>
      <c r="G162" s="55"/>
      <c r="H162" s="47"/>
    </row>
    <row r="163" spans="1:8">
      <c r="A163" s="55"/>
      <c r="B163" s="58" t="s">
        <v>186</v>
      </c>
      <c r="C163" s="57">
        <v>185.3</v>
      </c>
      <c r="D163" s="103" t="s">
        <v>187</v>
      </c>
      <c r="F163" s="86">
        <f>C163*E163</f>
        <v>0</v>
      </c>
      <c r="G163" s="55" t="s">
        <v>169</v>
      </c>
      <c r="H163" s="47"/>
    </row>
    <row r="164" spans="1:8">
      <c r="A164" s="55"/>
      <c r="B164" s="58"/>
      <c r="C164" s="57"/>
      <c r="D164" s="103"/>
      <c r="E164" s="86"/>
      <c r="F164" s="86"/>
      <c r="G164" s="55"/>
      <c r="H164" s="47"/>
    </row>
    <row r="165" spans="1:8">
      <c r="A165" s="55" t="s">
        <v>140</v>
      </c>
      <c r="B165" s="58" t="s">
        <v>203</v>
      </c>
      <c r="C165" s="57"/>
      <c r="D165" s="103"/>
      <c r="E165" s="57"/>
      <c r="F165" s="57"/>
      <c r="G165" s="55"/>
      <c r="H165" s="47"/>
    </row>
    <row r="166" spans="1:8">
      <c r="A166" s="55"/>
      <c r="B166" s="58" t="s">
        <v>163</v>
      </c>
      <c r="C166" s="57"/>
      <c r="D166" s="103"/>
      <c r="E166" s="86"/>
      <c r="F166" s="57"/>
      <c r="G166" s="55"/>
      <c r="H166" s="47"/>
    </row>
    <row r="167" spans="1:8">
      <c r="A167" s="55"/>
      <c r="B167" s="58" t="s">
        <v>186</v>
      </c>
      <c r="C167" s="57">
        <v>185.3</v>
      </c>
      <c r="D167" s="103" t="s">
        <v>187</v>
      </c>
      <c r="F167" s="86">
        <f>C167*E167</f>
        <v>0</v>
      </c>
      <c r="G167" s="55" t="s">
        <v>169</v>
      </c>
      <c r="H167" s="47"/>
    </row>
    <row r="168" spans="1:8">
      <c r="A168" s="55"/>
      <c r="B168" s="58"/>
      <c r="C168" s="57"/>
      <c r="D168" s="103"/>
      <c r="E168" s="86"/>
      <c r="F168" s="86"/>
      <c r="G168" s="55"/>
      <c r="H168" s="47"/>
    </row>
    <row r="169" spans="1:8">
      <c r="A169" s="55" t="s">
        <v>141</v>
      </c>
      <c r="B169" s="58" t="s">
        <v>204</v>
      </c>
      <c r="C169" s="57"/>
      <c r="D169" s="103"/>
      <c r="E169" s="57"/>
      <c r="F169" s="57"/>
      <c r="G169" s="55"/>
      <c r="H169" s="47"/>
    </row>
    <row r="170" spans="1:8">
      <c r="A170" s="55"/>
      <c r="B170" s="58" t="s">
        <v>186</v>
      </c>
      <c r="C170" s="57">
        <v>185.3</v>
      </c>
      <c r="D170" s="103" t="s">
        <v>187</v>
      </c>
      <c r="E170" s="45"/>
      <c r="F170" s="86">
        <f>C170*E170</f>
        <v>0</v>
      </c>
      <c r="G170" s="55" t="s">
        <v>169</v>
      </c>
      <c r="H170" s="47"/>
    </row>
    <row r="171" spans="1:8">
      <c r="A171" s="55"/>
      <c r="B171" s="58"/>
      <c r="C171" s="57"/>
      <c r="D171" s="103"/>
      <c r="E171" s="86"/>
      <c r="F171" s="86"/>
      <c r="G171" s="55"/>
      <c r="H171" s="47"/>
    </row>
    <row r="172" spans="1:8">
      <c r="A172" s="55" t="s">
        <v>142</v>
      </c>
      <c r="B172" s="58" t="s">
        <v>205</v>
      </c>
      <c r="C172" s="57"/>
      <c r="D172" s="103"/>
      <c r="E172" s="57"/>
      <c r="F172" s="57"/>
      <c r="G172" s="55"/>
      <c r="H172" s="47"/>
    </row>
    <row r="173" spans="1:8">
      <c r="A173" s="55"/>
      <c r="B173" s="58" t="s">
        <v>216</v>
      </c>
      <c r="C173" s="84">
        <v>0.1</v>
      </c>
      <c r="D173" s="103"/>
      <c r="E173" s="86">
        <f>SUM(F116:F171)</f>
        <v>0</v>
      </c>
      <c r="F173" s="86">
        <f>C173*E173</f>
        <v>0</v>
      </c>
      <c r="G173" s="55" t="s">
        <v>169</v>
      </c>
      <c r="H173" s="47"/>
    </row>
    <row r="174" spans="1:8" ht="13.5" thickBot="1">
      <c r="A174" s="75"/>
      <c r="B174" s="72"/>
      <c r="C174" s="80"/>
      <c r="D174" s="110"/>
      <c r="E174" s="74"/>
      <c r="F174" s="74"/>
      <c r="G174" s="75"/>
      <c r="H174" s="47"/>
    </row>
    <row r="175" spans="1:8">
      <c r="A175" s="55"/>
      <c r="B175" s="58"/>
      <c r="C175" s="57"/>
      <c r="D175" s="103"/>
      <c r="E175" s="86"/>
      <c r="F175" s="86"/>
      <c r="G175" s="55"/>
      <c r="H175" s="47"/>
    </row>
    <row r="176" spans="1:8">
      <c r="A176" s="55"/>
      <c r="B176" s="81" t="s">
        <v>206</v>
      </c>
      <c r="C176" s="82"/>
      <c r="D176" s="82"/>
      <c r="E176" s="98"/>
      <c r="F176" s="98">
        <f>SUM(F117:F173)</f>
        <v>0</v>
      </c>
      <c r="G176" s="99" t="s">
        <v>169</v>
      </c>
      <c r="H176" s="47"/>
    </row>
    <row r="177" spans="1:17">
      <c r="A177" s="55"/>
      <c r="B177" s="58"/>
      <c r="C177" s="57"/>
      <c r="D177" s="103"/>
      <c r="E177" s="86"/>
      <c r="F177" s="86"/>
      <c r="G177" s="55"/>
      <c r="H177" s="47"/>
    </row>
    <row r="178" spans="1:17">
      <c r="A178" s="55"/>
      <c r="B178" s="58"/>
      <c r="C178" s="57"/>
      <c r="D178" s="103"/>
      <c r="E178" s="86"/>
      <c r="F178" s="86"/>
      <c r="G178" s="55"/>
      <c r="H178" s="47"/>
    </row>
    <row r="179" spans="1:17">
      <c r="A179" s="55" t="s">
        <v>107</v>
      </c>
      <c r="B179" s="58"/>
      <c r="C179" s="57"/>
      <c r="D179" s="103"/>
      <c r="E179" s="86"/>
      <c r="F179" s="86"/>
      <c r="G179" s="55"/>
      <c r="H179" s="47"/>
    </row>
    <row r="180" spans="1:17">
      <c r="A180" s="55"/>
      <c r="B180" s="58"/>
      <c r="C180" s="57"/>
      <c r="D180" s="103"/>
      <c r="E180" s="86"/>
      <c r="F180" s="86"/>
      <c r="G180" s="55"/>
      <c r="H180" s="47"/>
    </row>
    <row r="181" spans="1:17">
      <c r="A181" s="55"/>
      <c r="B181" s="58"/>
      <c r="C181" s="57"/>
      <c r="D181" s="103"/>
      <c r="E181" s="86"/>
      <c r="F181" s="86"/>
      <c r="G181" s="55"/>
      <c r="H181" s="47"/>
    </row>
    <row r="182" spans="1:17" ht="51">
      <c r="A182" s="55" t="s">
        <v>108</v>
      </c>
      <c r="B182" s="58" t="s">
        <v>270</v>
      </c>
      <c r="C182" s="57"/>
      <c r="D182" s="103"/>
      <c r="E182" s="57"/>
      <c r="F182" s="57"/>
      <c r="G182" s="55"/>
      <c r="H182" s="47"/>
    </row>
    <row r="183" spans="1:17">
      <c r="A183" s="55"/>
      <c r="B183" s="112" t="s">
        <v>79</v>
      </c>
      <c r="C183" s="57"/>
      <c r="D183" s="103"/>
      <c r="E183" s="57"/>
      <c r="F183" s="57"/>
      <c r="G183" s="55"/>
      <c r="H183" s="47"/>
    </row>
    <row r="184" spans="1:17">
      <c r="A184" s="55"/>
      <c r="B184" s="113" t="s">
        <v>160</v>
      </c>
      <c r="C184" s="86">
        <v>192</v>
      </c>
      <c r="D184" s="103" t="s">
        <v>187</v>
      </c>
      <c r="E184" s="45"/>
      <c r="F184" s="86">
        <f>C184*E184</f>
        <v>0</v>
      </c>
      <c r="G184" s="55" t="s">
        <v>169</v>
      </c>
      <c r="H184" s="47"/>
    </row>
    <row r="185" spans="1:17">
      <c r="A185" s="55"/>
      <c r="B185" s="58"/>
      <c r="C185" s="57"/>
      <c r="D185" s="103"/>
      <c r="E185" s="86"/>
      <c r="F185" s="86"/>
      <c r="G185" s="55"/>
      <c r="H185" s="47"/>
    </row>
    <row r="186" spans="1:17" ht="102.75" customHeight="1">
      <c r="A186" s="55" t="s">
        <v>109</v>
      </c>
      <c r="B186" s="58" t="s">
        <v>80</v>
      </c>
      <c r="C186" s="57"/>
      <c r="D186" s="103"/>
      <c r="E186" s="86"/>
      <c r="F186" s="86"/>
      <c r="G186" s="55"/>
      <c r="H186" s="47"/>
      <c r="Q186" s="49"/>
    </row>
    <row r="187" spans="1:17">
      <c r="A187" s="55"/>
      <c r="B187" s="58" t="s">
        <v>170</v>
      </c>
      <c r="C187" s="57" t="s">
        <v>209</v>
      </c>
      <c r="D187" s="103">
        <v>2</v>
      </c>
      <c r="E187" s="45"/>
      <c r="F187" s="86">
        <f t="shared" ref="F187:F197" si="0">D187*E187</f>
        <v>0</v>
      </c>
      <c r="G187" s="55" t="s">
        <v>169</v>
      </c>
      <c r="H187" s="47"/>
    </row>
    <row r="188" spans="1:17">
      <c r="A188" s="55"/>
      <c r="B188" s="58" t="s">
        <v>210</v>
      </c>
      <c r="C188" s="57" t="s">
        <v>209</v>
      </c>
      <c r="D188" s="103">
        <v>10</v>
      </c>
      <c r="E188" s="45"/>
      <c r="F188" s="86">
        <f t="shared" si="0"/>
        <v>0</v>
      </c>
      <c r="G188" s="55" t="s">
        <v>169</v>
      </c>
      <c r="H188" s="47"/>
    </row>
    <row r="189" spans="1:17">
      <c r="A189" s="55"/>
      <c r="B189" s="58" t="s">
        <v>213</v>
      </c>
      <c r="C189" s="57" t="s">
        <v>209</v>
      </c>
      <c r="D189" s="103">
        <v>2</v>
      </c>
      <c r="E189" s="45"/>
      <c r="F189" s="86">
        <f t="shared" si="0"/>
        <v>0</v>
      </c>
      <c r="G189" s="55" t="s">
        <v>169</v>
      </c>
      <c r="H189" s="47"/>
    </row>
    <row r="190" spans="1:17">
      <c r="A190" s="55"/>
      <c r="B190" s="58" t="s">
        <v>212</v>
      </c>
      <c r="C190" s="57" t="s">
        <v>209</v>
      </c>
      <c r="D190" s="103">
        <v>2</v>
      </c>
      <c r="E190" s="45"/>
      <c r="F190" s="86">
        <f t="shared" si="0"/>
        <v>0</v>
      </c>
      <c r="G190" s="55" t="s">
        <v>169</v>
      </c>
      <c r="H190" s="47"/>
    </row>
    <row r="191" spans="1:17">
      <c r="A191" s="55"/>
      <c r="B191" s="58" t="s">
        <v>162</v>
      </c>
      <c r="C191" s="57" t="s">
        <v>209</v>
      </c>
      <c r="D191" s="103">
        <v>1</v>
      </c>
      <c r="E191" s="45"/>
      <c r="F191" s="86">
        <f t="shared" si="0"/>
        <v>0</v>
      </c>
      <c r="G191" s="55" t="s">
        <v>169</v>
      </c>
      <c r="H191" s="47"/>
    </row>
    <row r="192" spans="1:17">
      <c r="A192" s="55"/>
      <c r="B192" s="58" t="s">
        <v>164</v>
      </c>
      <c r="C192" s="57" t="s">
        <v>209</v>
      </c>
      <c r="D192" s="103">
        <v>2</v>
      </c>
      <c r="E192" s="45"/>
      <c r="F192" s="86">
        <f t="shared" si="0"/>
        <v>0</v>
      </c>
      <c r="G192" s="55" t="s">
        <v>169</v>
      </c>
      <c r="H192" s="47"/>
    </row>
    <row r="193" spans="1:8">
      <c r="A193" s="55"/>
      <c r="B193" s="58" t="s">
        <v>175</v>
      </c>
      <c r="C193" s="57" t="s">
        <v>209</v>
      </c>
      <c r="D193" s="103">
        <v>2</v>
      </c>
      <c r="E193" s="45"/>
      <c r="F193" s="86">
        <f t="shared" si="0"/>
        <v>0</v>
      </c>
      <c r="G193" s="55" t="s">
        <v>169</v>
      </c>
      <c r="H193" s="47"/>
    </row>
    <row r="194" spans="1:8">
      <c r="A194" s="55"/>
      <c r="B194" s="58" t="s">
        <v>176</v>
      </c>
      <c r="C194" s="57" t="s">
        <v>209</v>
      </c>
      <c r="D194" s="103">
        <v>2</v>
      </c>
      <c r="E194" s="45"/>
      <c r="F194" s="86">
        <f t="shared" si="0"/>
        <v>0</v>
      </c>
      <c r="G194" s="55" t="s">
        <v>169</v>
      </c>
      <c r="H194" s="47"/>
    </row>
    <row r="195" spans="1:8">
      <c r="A195" s="55"/>
      <c r="B195" s="58" t="s">
        <v>177</v>
      </c>
      <c r="C195" s="57" t="s">
        <v>209</v>
      </c>
      <c r="D195" s="103">
        <v>1</v>
      </c>
      <c r="E195" s="45"/>
      <c r="F195" s="86">
        <f t="shared" si="0"/>
        <v>0</v>
      </c>
      <c r="G195" s="55" t="s">
        <v>169</v>
      </c>
      <c r="H195" s="47"/>
    </row>
    <row r="196" spans="1:8">
      <c r="A196" s="55"/>
      <c r="B196" s="58" t="s">
        <v>178</v>
      </c>
      <c r="C196" s="57" t="s">
        <v>209</v>
      </c>
      <c r="D196" s="103">
        <v>1</v>
      </c>
      <c r="E196" s="45"/>
      <c r="F196" s="86">
        <f t="shared" si="0"/>
        <v>0</v>
      </c>
      <c r="G196" s="55" t="s">
        <v>169</v>
      </c>
      <c r="H196" s="47"/>
    </row>
    <row r="197" spans="1:8">
      <c r="A197" s="55"/>
      <c r="B197" s="58" t="s">
        <v>179</v>
      </c>
      <c r="C197" s="57" t="s">
        <v>209</v>
      </c>
      <c r="D197" s="103">
        <v>1</v>
      </c>
      <c r="E197" s="45"/>
      <c r="F197" s="86">
        <f t="shared" si="0"/>
        <v>0</v>
      </c>
      <c r="G197" s="55" t="s">
        <v>169</v>
      </c>
      <c r="H197" s="47"/>
    </row>
    <row r="198" spans="1:8">
      <c r="A198" s="55"/>
      <c r="B198" s="58" t="s">
        <v>211</v>
      </c>
      <c r="C198" s="57"/>
      <c r="D198" s="103"/>
      <c r="E198" s="86"/>
      <c r="F198" s="86"/>
      <c r="G198" s="55"/>
      <c r="H198" s="47"/>
    </row>
    <row r="199" spans="1:8">
      <c r="A199" s="55"/>
      <c r="B199" s="58" t="s">
        <v>161</v>
      </c>
      <c r="C199" s="57" t="s">
        <v>209</v>
      </c>
      <c r="D199" s="103">
        <v>5</v>
      </c>
      <c r="E199" s="45"/>
      <c r="F199" s="86">
        <f>D199*E199</f>
        <v>0</v>
      </c>
      <c r="G199" s="55" t="s">
        <v>169</v>
      </c>
      <c r="H199" s="47"/>
    </row>
    <row r="200" spans="1:8">
      <c r="A200" s="55"/>
      <c r="B200" s="58" t="s">
        <v>165</v>
      </c>
      <c r="C200" s="57"/>
      <c r="D200" s="103"/>
      <c r="E200" s="86"/>
      <c r="F200" s="86"/>
      <c r="G200" s="55"/>
      <c r="H200" s="47"/>
    </row>
    <row r="201" spans="1:8">
      <c r="A201" s="55"/>
      <c r="B201" s="58" t="s">
        <v>219</v>
      </c>
      <c r="C201" s="57" t="s">
        <v>209</v>
      </c>
      <c r="D201" s="103">
        <v>2</v>
      </c>
      <c r="E201" s="45"/>
      <c r="F201" s="86">
        <f>D201*E201</f>
        <v>0</v>
      </c>
      <c r="G201" s="55" t="s">
        <v>169</v>
      </c>
      <c r="H201" s="47"/>
    </row>
    <row r="202" spans="1:8">
      <c r="A202" s="55"/>
      <c r="B202" s="58"/>
      <c r="C202" s="57"/>
      <c r="D202" s="103"/>
      <c r="E202" s="86"/>
      <c r="F202" s="86"/>
      <c r="G202" s="55"/>
      <c r="H202" s="47"/>
    </row>
    <row r="203" spans="1:8" ht="38.25">
      <c r="A203" s="55" t="s">
        <v>110</v>
      </c>
      <c r="B203" s="58" t="s">
        <v>81</v>
      </c>
      <c r="C203" s="57"/>
      <c r="D203" s="103"/>
      <c r="E203" s="86"/>
      <c r="F203" s="86"/>
      <c r="G203" s="55"/>
      <c r="H203" s="47"/>
    </row>
    <row r="204" spans="1:8">
      <c r="A204" s="55"/>
      <c r="B204" s="58" t="s">
        <v>159</v>
      </c>
      <c r="C204" s="57" t="s">
        <v>209</v>
      </c>
      <c r="D204" s="103">
        <v>3</v>
      </c>
      <c r="E204" s="45"/>
      <c r="F204" s="86">
        <f>D204*E204</f>
        <v>0</v>
      </c>
      <c r="G204" s="55" t="s">
        <v>169</v>
      </c>
      <c r="H204" s="47"/>
    </row>
    <row r="205" spans="1:8">
      <c r="A205" s="55"/>
      <c r="B205" s="58"/>
      <c r="C205" s="57"/>
      <c r="D205" s="103"/>
      <c r="E205" s="86"/>
      <c r="F205" s="86"/>
      <c r="G205" s="55"/>
      <c r="H205" s="47"/>
    </row>
    <row r="206" spans="1:8" ht="38.25">
      <c r="A206" s="55" t="s">
        <v>111</v>
      </c>
      <c r="B206" s="58" t="s">
        <v>272</v>
      </c>
      <c r="C206" s="57"/>
      <c r="D206" s="103"/>
      <c r="E206" s="86"/>
      <c r="F206" s="86"/>
      <c r="G206" s="55"/>
      <c r="H206" s="47"/>
    </row>
    <row r="207" spans="1:8">
      <c r="A207" s="55"/>
      <c r="B207" s="58" t="s">
        <v>202</v>
      </c>
      <c r="C207" s="57" t="s">
        <v>209</v>
      </c>
      <c r="D207" s="103">
        <v>2</v>
      </c>
      <c r="E207" s="45"/>
      <c r="F207" s="86">
        <f>D207*E207</f>
        <v>0</v>
      </c>
      <c r="G207" s="55" t="s">
        <v>169</v>
      </c>
      <c r="H207" s="47"/>
    </row>
    <row r="208" spans="1:8">
      <c r="A208" s="55"/>
      <c r="B208" s="58"/>
      <c r="C208" s="57"/>
      <c r="D208" s="103"/>
      <c r="E208" s="86"/>
      <c r="F208" s="86"/>
      <c r="G208" s="55"/>
      <c r="H208" s="47"/>
    </row>
    <row r="209" spans="1:11" ht="25.5">
      <c r="A209" s="55" t="s">
        <v>112</v>
      </c>
      <c r="B209" s="58" t="s">
        <v>82</v>
      </c>
      <c r="C209" s="57"/>
      <c r="D209" s="103"/>
      <c r="E209" s="86"/>
      <c r="F209" s="86"/>
      <c r="G209" s="55"/>
      <c r="H209" s="47"/>
    </row>
    <row r="210" spans="1:11">
      <c r="A210" s="55"/>
      <c r="B210" s="58" t="s">
        <v>180</v>
      </c>
      <c r="C210" s="57" t="s">
        <v>209</v>
      </c>
      <c r="D210" s="103">
        <v>2</v>
      </c>
      <c r="E210" s="45"/>
      <c r="F210" s="86">
        <f>D210*E210</f>
        <v>0</v>
      </c>
      <c r="G210" s="55" t="s">
        <v>169</v>
      </c>
      <c r="H210" s="47"/>
    </row>
    <row r="211" spans="1:11">
      <c r="A211" s="55"/>
      <c r="B211" s="58" t="s">
        <v>159</v>
      </c>
      <c r="C211" s="57" t="s">
        <v>209</v>
      </c>
      <c r="D211" s="103">
        <v>2</v>
      </c>
      <c r="E211" s="45"/>
      <c r="F211" s="86">
        <f>D211*E211</f>
        <v>0</v>
      </c>
      <c r="G211" s="55" t="s">
        <v>169</v>
      </c>
      <c r="H211" s="47"/>
    </row>
    <row r="212" spans="1:11">
      <c r="A212" s="55"/>
      <c r="B212" s="58"/>
      <c r="C212" s="57"/>
      <c r="D212" s="103"/>
      <c r="E212" s="86"/>
      <c r="F212" s="86"/>
      <c r="G212" s="55"/>
      <c r="H212" s="47"/>
    </row>
    <row r="213" spans="1:11">
      <c r="A213" s="55" t="s">
        <v>143</v>
      </c>
      <c r="B213" s="58" t="s">
        <v>166</v>
      </c>
      <c r="C213" s="57"/>
      <c r="D213" s="103"/>
      <c r="E213" s="86"/>
      <c r="F213" s="86"/>
      <c r="G213" s="55"/>
      <c r="H213" s="47"/>
    </row>
    <row r="214" spans="1:11">
      <c r="A214" s="55"/>
      <c r="B214" s="58" t="s">
        <v>202</v>
      </c>
      <c r="C214" s="57" t="s">
        <v>209</v>
      </c>
      <c r="D214" s="103">
        <v>2</v>
      </c>
      <c r="E214" s="45"/>
      <c r="F214" s="86">
        <f>D214*E214</f>
        <v>0</v>
      </c>
      <c r="G214" s="55" t="s">
        <v>169</v>
      </c>
      <c r="H214" s="47"/>
    </row>
    <row r="215" spans="1:11">
      <c r="A215" s="55"/>
      <c r="B215" s="58"/>
      <c r="C215" s="57"/>
      <c r="D215" s="103"/>
      <c r="E215" s="86"/>
      <c r="F215" s="86"/>
      <c r="G215" s="55"/>
      <c r="H215" s="47"/>
    </row>
    <row r="216" spans="1:11" ht="25.5">
      <c r="A216" s="55" t="s">
        <v>144</v>
      </c>
      <c r="B216" s="58" t="s">
        <v>181</v>
      </c>
      <c r="C216" s="57"/>
      <c r="D216" s="103"/>
      <c r="E216" s="86"/>
      <c r="F216" s="86"/>
      <c r="G216" s="55"/>
      <c r="H216" s="47"/>
    </row>
    <row r="217" spans="1:11">
      <c r="A217" s="55"/>
      <c r="B217" s="58" t="s">
        <v>155</v>
      </c>
      <c r="C217" s="57" t="s">
        <v>209</v>
      </c>
      <c r="D217" s="103">
        <v>1</v>
      </c>
      <c r="E217" s="45"/>
      <c r="F217" s="86">
        <f>D217*E217</f>
        <v>0</v>
      </c>
      <c r="G217" s="55" t="s">
        <v>169</v>
      </c>
      <c r="H217" s="47"/>
    </row>
    <row r="218" spans="1:11">
      <c r="A218" s="55"/>
      <c r="B218" s="58"/>
      <c r="C218" s="57"/>
      <c r="D218" s="103"/>
      <c r="E218" s="86"/>
      <c r="F218" s="86"/>
      <c r="G218" s="55"/>
      <c r="H218" s="47"/>
    </row>
    <row r="219" spans="1:11" ht="25.5">
      <c r="A219" s="55" t="s">
        <v>145</v>
      </c>
      <c r="B219" s="58" t="s">
        <v>235</v>
      </c>
      <c r="C219" s="57"/>
      <c r="D219" s="103"/>
      <c r="E219" s="86"/>
      <c r="F219" s="86"/>
      <c r="G219" s="55"/>
      <c r="H219" s="47"/>
    </row>
    <row r="220" spans="1:11">
      <c r="A220" s="55"/>
      <c r="B220" s="58" t="s">
        <v>209</v>
      </c>
      <c r="C220" s="57">
        <v>1</v>
      </c>
      <c r="D220" s="57" t="s">
        <v>187</v>
      </c>
      <c r="E220" s="45"/>
      <c r="F220" s="86">
        <f>C220*E220</f>
        <v>0</v>
      </c>
      <c r="G220" s="55" t="s">
        <v>169</v>
      </c>
      <c r="H220" s="47"/>
    </row>
    <row r="221" spans="1:11">
      <c r="A221" s="55"/>
      <c r="B221" s="58"/>
      <c r="C221" s="57"/>
      <c r="D221" s="103"/>
      <c r="E221" s="86"/>
      <c r="F221" s="86"/>
      <c r="G221" s="55"/>
      <c r="H221" s="47"/>
    </row>
    <row r="222" spans="1:11">
      <c r="A222" s="55" t="s">
        <v>146</v>
      </c>
      <c r="B222" s="58" t="s">
        <v>205</v>
      </c>
      <c r="C222" s="57"/>
      <c r="D222" s="57"/>
      <c r="E222" s="57"/>
      <c r="F222" s="57"/>
      <c r="G222" s="55"/>
      <c r="H222" s="47"/>
      <c r="K222" s="46"/>
    </row>
    <row r="223" spans="1:11">
      <c r="A223" s="55"/>
      <c r="B223" s="58" t="s">
        <v>216</v>
      </c>
      <c r="C223" s="84">
        <v>0.1</v>
      </c>
      <c r="D223" s="57"/>
      <c r="E223" s="86">
        <f>SUM(F184:F221)</f>
        <v>0</v>
      </c>
      <c r="F223" s="86">
        <f>C223*E223</f>
        <v>0</v>
      </c>
      <c r="G223" s="55" t="s">
        <v>169</v>
      </c>
      <c r="H223" s="47"/>
      <c r="K223" s="46"/>
    </row>
    <row r="224" spans="1:11">
      <c r="A224" s="55"/>
      <c r="B224" s="58"/>
      <c r="C224" s="57"/>
      <c r="D224" s="103"/>
      <c r="E224" s="86"/>
      <c r="F224" s="86"/>
      <c r="G224" s="55"/>
      <c r="H224" s="47"/>
    </row>
    <row r="225" spans="1:11">
      <c r="A225" s="55"/>
      <c r="B225" s="81" t="s">
        <v>207</v>
      </c>
      <c r="C225" s="82"/>
      <c r="D225" s="82"/>
      <c r="E225" s="98"/>
      <c r="F225" s="98">
        <f>SUM(F184:F223)</f>
        <v>0</v>
      </c>
      <c r="G225" s="99" t="s">
        <v>169</v>
      </c>
      <c r="H225" s="102"/>
    </row>
    <row r="226" spans="1:11">
      <c r="A226" s="55"/>
      <c r="B226" s="58"/>
      <c r="C226" s="57"/>
      <c r="D226" s="103"/>
      <c r="E226" s="86"/>
      <c r="F226" s="86"/>
      <c r="G226" s="55"/>
      <c r="H226" s="47"/>
    </row>
    <row r="227" spans="1:11">
      <c r="A227" s="55"/>
      <c r="B227" s="58"/>
      <c r="C227" s="57"/>
      <c r="D227" s="103"/>
      <c r="E227" s="86"/>
      <c r="F227" s="86"/>
      <c r="G227" s="55"/>
      <c r="H227" s="47"/>
    </row>
    <row r="228" spans="1:11">
      <c r="A228" s="55"/>
      <c r="B228" s="58"/>
      <c r="C228" s="57"/>
      <c r="D228" s="103"/>
      <c r="E228" s="86"/>
      <c r="F228" s="86"/>
      <c r="G228" s="55"/>
      <c r="H228" s="47"/>
    </row>
    <row r="229" spans="1:11">
      <c r="A229" s="55"/>
      <c r="B229" s="58"/>
      <c r="C229" s="57"/>
      <c r="D229" s="57"/>
      <c r="E229" s="86"/>
      <c r="F229" s="86"/>
      <c r="G229" s="55"/>
      <c r="H229" s="47"/>
      <c r="K229" s="46"/>
    </row>
    <row r="230" spans="1:11">
      <c r="A230" s="55" t="s">
        <v>147</v>
      </c>
      <c r="B230" s="58"/>
      <c r="C230" s="57"/>
      <c r="D230" s="57"/>
      <c r="E230" s="86"/>
      <c r="F230" s="57"/>
      <c r="G230" s="55"/>
      <c r="K230" s="46"/>
    </row>
    <row r="231" spans="1:11">
      <c r="A231" s="87"/>
      <c r="B231" s="88"/>
      <c r="C231" s="57"/>
      <c r="D231" s="57"/>
      <c r="E231" s="57"/>
      <c r="F231" s="57"/>
      <c r="G231" s="55"/>
    </row>
    <row r="232" spans="1:11" ht="25.5">
      <c r="A232" s="87"/>
      <c r="B232" s="90" t="s">
        <v>402</v>
      </c>
      <c r="C232" s="57"/>
      <c r="D232" s="57"/>
      <c r="E232" s="57"/>
      <c r="F232" s="57"/>
      <c r="G232" s="55"/>
      <c r="H232" s="47"/>
    </row>
    <row r="233" spans="1:11">
      <c r="A233" s="87"/>
      <c r="B233" s="88"/>
      <c r="C233" s="57"/>
      <c r="D233" s="57"/>
      <c r="E233" s="57"/>
      <c r="F233" s="57"/>
      <c r="G233" s="55"/>
      <c r="H233" s="47"/>
    </row>
    <row r="234" spans="1:11">
      <c r="A234" s="91" t="s">
        <v>148</v>
      </c>
      <c r="B234" s="88"/>
      <c r="C234" s="57"/>
      <c r="D234" s="57"/>
      <c r="E234" s="57"/>
      <c r="F234" s="57"/>
      <c r="G234" s="55"/>
      <c r="H234" s="47"/>
    </row>
    <row r="235" spans="1:11" ht="140.25">
      <c r="A235" s="87"/>
      <c r="B235" s="92" t="s">
        <v>273</v>
      </c>
      <c r="C235" s="57"/>
      <c r="D235" s="57"/>
      <c r="E235" s="57"/>
      <c r="F235" s="57"/>
      <c r="G235" s="55"/>
      <c r="H235" s="47"/>
    </row>
    <row r="236" spans="1:11">
      <c r="A236" s="93"/>
      <c r="B236" s="88" t="s">
        <v>186</v>
      </c>
      <c r="C236" s="86">
        <v>180</v>
      </c>
      <c r="D236" s="57" t="s">
        <v>187</v>
      </c>
      <c r="E236" s="45"/>
      <c r="F236" s="86">
        <f>C236*E236</f>
        <v>0</v>
      </c>
      <c r="G236" s="55" t="s">
        <v>169</v>
      </c>
      <c r="H236" s="47"/>
    </row>
    <row r="237" spans="1:11">
      <c r="A237" s="95"/>
      <c r="B237" s="88"/>
      <c r="C237" s="57"/>
      <c r="D237" s="57"/>
      <c r="E237" s="57"/>
      <c r="F237" s="57"/>
      <c r="G237" s="55"/>
      <c r="H237" s="47"/>
    </row>
    <row r="238" spans="1:11">
      <c r="A238" s="91" t="s">
        <v>149</v>
      </c>
      <c r="B238" s="88"/>
      <c r="C238" s="57"/>
      <c r="D238" s="57"/>
      <c r="E238" s="86"/>
      <c r="F238" s="57"/>
      <c r="G238" s="55"/>
      <c r="H238" s="47"/>
    </row>
    <row r="239" spans="1:11" ht="89.25">
      <c r="A239" s="87"/>
      <c r="B239" s="92" t="s">
        <v>274</v>
      </c>
      <c r="C239" s="57"/>
      <c r="D239" s="57"/>
      <c r="E239" s="57"/>
      <c r="F239" s="57"/>
      <c r="G239" s="55"/>
      <c r="H239" s="47"/>
    </row>
    <row r="240" spans="1:11">
      <c r="A240" s="93"/>
      <c r="B240" s="88" t="s">
        <v>186</v>
      </c>
      <c r="C240" s="86">
        <v>180</v>
      </c>
      <c r="D240" s="57" t="s">
        <v>187</v>
      </c>
      <c r="E240" s="45"/>
      <c r="F240" s="86">
        <f>C240*E240</f>
        <v>0</v>
      </c>
      <c r="G240" s="55" t="s">
        <v>169</v>
      </c>
      <c r="H240" s="47"/>
    </row>
    <row r="241" spans="1:8">
      <c r="A241" s="95"/>
      <c r="B241" s="88"/>
      <c r="C241" s="57"/>
      <c r="D241" s="57"/>
      <c r="E241" s="57"/>
      <c r="F241" s="57"/>
      <c r="G241" s="55"/>
      <c r="H241" s="47"/>
    </row>
    <row r="242" spans="1:8">
      <c r="A242" s="91" t="s">
        <v>113</v>
      </c>
      <c r="B242" s="88"/>
      <c r="C242" s="57"/>
      <c r="D242" s="57"/>
      <c r="E242" s="86"/>
      <c r="F242" s="57"/>
      <c r="G242" s="55"/>
      <c r="H242" s="47"/>
    </row>
    <row r="243" spans="1:8" ht="102">
      <c r="A243" s="87"/>
      <c r="B243" s="92" t="s">
        <v>275</v>
      </c>
      <c r="C243" s="57"/>
      <c r="D243" s="57"/>
      <c r="E243" s="57"/>
      <c r="F243" s="57"/>
      <c r="G243" s="55"/>
      <c r="H243" s="47"/>
    </row>
    <row r="244" spans="1:8">
      <c r="A244" s="93"/>
      <c r="B244" s="88" t="s">
        <v>186</v>
      </c>
      <c r="C244" s="86">
        <v>180</v>
      </c>
      <c r="D244" s="57" t="s">
        <v>187</v>
      </c>
      <c r="E244" s="45"/>
      <c r="F244" s="86">
        <f>C244*E244</f>
        <v>0</v>
      </c>
      <c r="G244" s="55" t="s">
        <v>169</v>
      </c>
      <c r="H244" s="47"/>
    </row>
    <row r="245" spans="1:8">
      <c r="A245" s="95"/>
      <c r="B245" s="88"/>
      <c r="C245" s="57"/>
      <c r="D245" s="57"/>
      <c r="E245" s="57"/>
      <c r="F245" s="57"/>
      <c r="G245" s="55"/>
      <c r="H245" s="47"/>
    </row>
    <row r="246" spans="1:8">
      <c r="A246" s="91" t="s">
        <v>282</v>
      </c>
      <c r="B246" s="88" t="s">
        <v>281</v>
      </c>
      <c r="C246" s="57"/>
      <c r="D246" s="57"/>
      <c r="E246" s="57"/>
      <c r="F246" s="57"/>
      <c r="G246" s="55"/>
      <c r="H246" s="47"/>
    </row>
    <row r="247" spans="1:8">
      <c r="A247" s="87"/>
      <c r="B247" s="88"/>
      <c r="C247" s="79" t="s">
        <v>233</v>
      </c>
      <c r="D247" s="57"/>
      <c r="E247" s="86">
        <f>SUM(F235:F245)</f>
        <v>0</v>
      </c>
      <c r="F247" s="86">
        <f>C247*E247</f>
        <v>0</v>
      </c>
      <c r="G247" s="55" t="s">
        <v>169</v>
      </c>
      <c r="H247" s="47"/>
    </row>
    <row r="248" spans="1:8">
      <c r="A248" s="87"/>
      <c r="B248" s="88"/>
      <c r="C248" s="57"/>
      <c r="D248" s="103"/>
      <c r="E248" s="86"/>
      <c r="F248" s="86"/>
      <c r="G248" s="55"/>
      <c r="H248" s="47"/>
    </row>
    <row r="249" spans="1:8" ht="15.75" customHeight="1">
      <c r="A249" s="87"/>
      <c r="B249" s="81" t="s">
        <v>156</v>
      </c>
      <c r="C249" s="82"/>
      <c r="D249" s="82"/>
      <c r="E249" s="98"/>
      <c r="F249" s="98">
        <f>SUM(F235:F248)</f>
        <v>0</v>
      </c>
      <c r="G249" s="99" t="s">
        <v>169</v>
      </c>
      <c r="H249" s="47"/>
    </row>
    <row r="250" spans="1:8">
      <c r="A250" s="50"/>
      <c r="B250" s="51"/>
      <c r="E250" s="45"/>
      <c r="F250" s="45"/>
      <c r="H250" s="47"/>
    </row>
    <row r="251" spans="1:8">
      <c r="A251" s="50"/>
      <c r="B251" s="51"/>
    </row>
    <row r="252" spans="1:8">
      <c r="A252" s="50"/>
      <c r="B252" s="51"/>
    </row>
    <row r="253" spans="1:8">
      <c r="A253" s="50"/>
      <c r="B253" s="51"/>
    </row>
    <row r="254" spans="1:8">
      <c r="A254" s="50"/>
      <c r="B254" s="51"/>
    </row>
    <row r="255" spans="1:8">
      <c r="A255" s="50"/>
      <c r="B255" s="51"/>
    </row>
    <row r="256" spans="1:8">
      <c r="A256" s="50"/>
      <c r="B256" s="51"/>
    </row>
    <row r="257" spans="1:2">
      <c r="A257" s="50"/>
      <c r="B257" s="51"/>
    </row>
    <row r="258" spans="1:2">
      <c r="A258" s="50"/>
      <c r="B258" s="51"/>
    </row>
    <row r="259" spans="1:2">
      <c r="A259" s="50"/>
      <c r="B259" s="51"/>
    </row>
    <row r="260" spans="1:2">
      <c r="A260" s="50"/>
      <c r="B260" s="51"/>
    </row>
    <row r="261" spans="1:2">
      <c r="A261" s="50"/>
      <c r="B261" s="51"/>
    </row>
    <row r="262" spans="1:2">
      <c r="A262" s="50"/>
      <c r="B262" s="51"/>
    </row>
    <row r="263" spans="1:2">
      <c r="A263" s="50"/>
      <c r="B263" s="51"/>
    </row>
    <row r="264" spans="1:2">
      <c r="A264" s="50"/>
      <c r="B264" s="51"/>
    </row>
    <row r="265" spans="1:2">
      <c r="A265" s="50"/>
      <c r="B265" s="51"/>
    </row>
    <row r="266" spans="1:2">
      <c r="A266" s="50"/>
      <c r="B266" s="51"/>
    </row>
    <row r="267" spans="1:2">
      <c r="A267" s="50"/>
      <c r="B267" s="51"/>
    </row>
    <row r="268" spans="1:2">
      <c r="A268" s="50"/>
      <c r="B268" s="51"/>
    </row>
    <row r="269" spans="1:2">
      <c r="A269" s="50"/>
      <c r="B269" s="51"/>
    </row>
    <row r="270" spans="1:2">
      <c r="A270" s="50"/>
      <c r="B270" s="51"/>
    </row>
    <row r="271" spans="1:2">
      <c r="A271" s="50"/>
      <c r="B271" s="51"/>
    </row>
    <row r="272" spans="1:2">
      <c r="A272" s="50"/>
      <c r="B272" s="51"/>
    </row>
    <row r="273" spans="1:2">
      <c r="A273" s="50"/>
      <c r="B273" s="51"/>
    </row>
    <row r="274" spans="1:2">
      <c r="A274" s="50"/>
      <c r="B274" s="51"/>
    </row>
    <row r="275" spans="1:2">
      <c r="A275" s="50"/>
      <c r="B275" s="51"/>
    </row>
    <row r="276" spans="1:2">
      <c r="A276" s="50"/>
      <c r="B276" s="51"/>
    </row>
    <row r="277" spans="1:2">
      <c r="A277" s="50"/>
      <c r="B277" s="51"/>
    </row>
    <row r="278" spans="1:2">
      <c r="A278" s="50"/>
      <c r="B278" s="51"/>
    </row>
    <row r="279" spans="1:2">
      <c r="A279" s="50"/>
      <c r="B279" s="51"/>
    </row>
    <row r="280" spans="1:2">
      <c r="A280" s="50"/>
      <c r="B280" s="51"/>
    </row>
    <row r="281" spans="1:2">
      <c r="A281" s="50"/>
      <c r="B281" s="51"/>
    </row>
    <row r="282" spans="1:2">
      <c r="A282" s="50"/>
      <c r="B282" s="51"/>
    </row>
    <row r="283" spans="1:2">
      <c r="A283" s="50"/>
      <c r="B283" s="51"/>
    </row>
    <row r="284" spans="1:2">
      <c r="A284" s="50"/>
      <c r="B284" s="51"/>
    </row>
    <row r="285" spans="1:2">
      <c r="A285" s="50"/>
      <c r="B285" s="51"/>
    </row>
    <row r="286" spans="1:2">
      <c r="A286" s="50"/>
      <c r="B286" s="51"/>
    </row>
    <row r="287" spans="1:2">
      <c r="A287" s="50"/>
      <c r="B287" s="51"/>
    </row>
    <row r="288" spans="1:2">
      <c r="A288" s="50"/>
      <c r="B288" s="51"/>
    </row>
    <row r="289" spans="1:2">
      <c r="A289" s="50"/>
      <c r="B289" s="51"/>
    </row>
    <row r="290" spans="1:2">
      <c r="A290" s="50"/>
      <c r="B290" s="51"/>
    </row>
    <row r="291" spans="1:2">
      <c r="A291" s="50"/>
      <c r="B291" s="51"/>
    </row>
    <row r="292" spans="1:2">
      <c r="A292" s="50"/>
      <c r="B292" s="51"/>
    </row>
    <row r="293" spans="1:2">
      <c r="A293" s="50"/>
      <c r="B293" s="51"/>
    </row>
    <row r="294" spans="1:2">
      <c r="A294" s="50"/>
      <c r="B294" s="51"/>
    </row>
    <row r="295" spans="1:2">
      <c r="A295" s="50"/>
      <c r="B295" s="51"/>
    </row>
    <row r="296" spans="1:2">
      <c r="A296" s="50"/>
      <c r="B296" s="51"/>
    </row>
  </sheetData>
  <sheetProtection password="CCBE" sheet="1"/>
  <mergeCells count="2">
    <mergeCell ref="B15:E15"/>
    <mergeCell ref="B17:E17"/>
  </mergeCells>
  <phoneticPr fontId="20" type="noConversion"/>
  <printOptions horizontalCentered="1"/>
  <pageMargins left="0.59055118110236227" right="0.75" top="0.59055118110236227" bottom="0.59055118110236227" header="0" footer="0"/>
  <pageSetup paperSize="9" scale="85" orientation="portrait" horizontalDpi="300" verticalDpi="300" r:id="rId1"/>
  <headerFooter alignWithMargins="0">
    <oddHeader>&amp;Lcevovod ''V8''- NL DN100</oddHeader>
    <oddFooter>&amp;R&amp;4&amp;F</oddFooter>
  </headerFooter>
  <rowBreaks count="2" manualBreakCount="2">
    <brk id="178" max="16383" man="1"/>
    <brk id="229" max="16383" man="1"/>
  </rowBreaks>
</worksheet>
</file>

<file path=xl/worksheets/sheet4.xml><?xml version="1.0" encoding="utf-8"?>
<worksheet xmlns="http://schemas.openxmlformats.org/spreadsheetml/2006/main" xmlns:r="http://schemas.openxmlformats.org/officeDocument/2006/relationships">
  <dimension ref="A1:R237"/>
  <sheetViews>
    <sheetView showZeros="0" view="pageBreakPreview" topLeftCell="A12" zoomScaleSheetLayoutView="100" workbookViewId="0">
      <selection activeCell="E33" sqref="E33"/>
    </sheetView>
  </sheetViews>
  <sheetFormatPr defaultRowHeight="12.75"/>
  <cols>
    <col min="1" max="1" width="7" style="42" customWidth="1"/>
    <col min="2" max="2" width="40.7109375" style="42" customWidth="1"/>
    <col min="3" max="3" width="8.42578125" style="43" customWidth="1"/>
    <col min="4" max="4" width="6.85546875" style="43" customWidth="1"/>
    <col min="5" max="5" width="14.5703125" style="43" customWidth="1"/>
    <col min="6" max="6" width="14.85546875" style="43" customWidth="1"/>
    <col min="7" max="7" width="5.7109375" style="42" customWidth="1"/>
    <col min="8" max="8" width="8.42578125" style="42" customWidth="1"/>
    <col min="9" max="9" width="7.42578125" style="42" customWidth="1"/>
    <col min="10" max="10" width="12.42578125" style="42" customWidth="1"/>
    <col min="11" max="11" width="7.140625" style="42" customWidth="1"/>
    <col min="12" max="12" width="9.140625" style="42"/>
    <col min="13" max="13" width="6.85546875" style="42" customWidth="1"/>
    <col min="14" max="14" width="13.28515625" style="42" customWidth="1"/>
    <col min="15" max="15" width="1.28515625" style="42" customWidth="1"/>
    <col min="16" max="16" width="16" style="42" customWidth="1"/>
    <col min="17" max="16384" width="9.140625" style="42"/>
  </cols>
  <sheetData>
    <row r="1" spans="1:7" ht="20.25">
      <c r="A1" s="55"/>
      <c r="B1" s="114" t="s">
        <v>276</v>
      </c>
      <c r="C1" s="57"/>
      <c r="D1" s="57"/>
      <c r="E1" s="57"/>
      <c r="F1" s="57"/>
      <c r="G1" s="55"/>
    </row>
    <row r="2" spans="1:7">
      <c r="A2" s="55"/>
      <c r="B2" s="55"/>
      <c r="C2" s="57"/>
      <c r="D2" s="57"/>
      <c r="E2" s="57"/>
      <c r="F2" s="57"/>
      <c r="G2" s="55"/>
    </row>
    <row r="3" spans="1:7">
      <c r="A3" s="55"/>
      <c r="B3" s="55"/>
      <c r="C3" s="57"/>
      <c r="D3" s="57"/>
      <c r="E3" s="57"/>
      <c r="F3" s="57"/>
      <c r="G3" s="55"/>
    </row>
    <row r="4" spans="1:7" ht="15">
      <c r="A4" s="55"/>
      <c r="B4" s="115" t="s">
        <v>7</v>
      </c>
      <c r="C4" s="57"/>
      <c r="D4" s="57"/>
      <c r="E4" s="57"/>
      <c r="F4" s="57"/>
      <c r="G4" s="55"/>
    </row>
    <row r="5" spans="1:7">
      <c r="A5" s="55"/>
      <c r="B5" s="55"/>
      <c r="C5" s="57"/>
      <c r="D5" s="57"/>
      <c r="E5" s="57"/>
      <c r="F5" s="57"/>
      <c r="G5" s="55"/>
    </row>
    <row r="6" spans="1:7">
      <c r="A6" s="55"/>
      <c r="B6" s="55" t="s">
        <v>15</v>
      </c>
      <c r="C6" s="57"/>
      <c r="D6" s="57"/>
      <c r="E6" s="57"/>
      <c r="F6" s="57">
        <f>F106</f>
        <v>0</v>
      </c>
      <c r="G6" s="55" t="s">
        <v>169</v>
      </c>
    </row>
    <row r="7" spans="1:7">
      <c r="A7" s="55"/>
      <c r="B7" s="55"/>
      <c r="C7" s="57"/>
      <c r="D7" s="57"/>
      <c r="E7" s="57"/>
      <c r="F7" s="57"/>
      <c r="G7" s="55"/>
    </row>
    <row r="8" spans="1:7">
      <c r="A8" s="55"/>
      <c r="B8" s="55" t="s">
        <v>16</v>
      </c>
      <c r="C8" s="57"/>
      <c r="D8" s="57"/>
      <c r="E8" s="57"/>
      <c r="F8" s="57">
        <f>F168</f>
        <v>0</v>
      </c>
      <c r="G8" s="55" t="s">
        <v>169</v>
      </c>
    </row>
    <row r="9" spans="1:7">
      <c r="A9" s="55"/>
      <c r="B9" s="55"/>
      <c r="C9" s="57"/>
      <c r="D9" s="57"/>
      <c r="E9" s="57"/>
      <c r="F9" s="57"/>
      <c r="G9" s="55"/>
    </row>
    <row r="10" spans="1:7">
      <c r="A10" s="55"/>
      <c r="B10" s="62" t="s">
        <v>17</v>
      </c>
      <c r="C10" s="61"/>
      <c r="D10" s="61"/>
      <c r="E10" s="61"/>
      <c r="F10" s="61">
        <f>F212</f>
        <v>0</v>
      </c>
      <c r="G10" s="62" t="s">
        <v>169</v>
      </c>
    </row>
    <row r="11" spans="1:7">
      <c r="A11" s="55"/>
      <c r="B11" s="55"/>
      <c r="C11" s="57"/>
      <c r="D11" s="57"/>
      <c r="E11" s="57"/>
      <c r="F11" s="57"/>
      <c r="G11" s="55"/>
    </row>
    <row r="12" spans="1:7">
      <c r="A12" s="55"/>
      <c r="B12" s="65" t="s">
        <v>185</v>
      </c>
      <c r="C12" s="64"/>
      <c r="D12" s="64"/>
      <c r="E12" s="64"/>
      <c r="F12" s="64">
        <f>SUM(F6:F11)</f>
        <v>0</v>
      </c>
      <c r="G12" s="65" t="s">
        <v>169</v>
      </c>
    </row>
    <row r="13" spans="1:7">
      <c r="A13" s="55"/>
      <c r="B13" s="55"/>
      <c r="C13" s="57"/>
      <c r="D13" s="57"/>
      <c r="E13" s="57"/>
      <c r="F13" s="57"/>
      <c r="G13" s="55"/>
    </row>
    <row r="14" spans="1:7">
      <c r="A14" s="55"/>
      <c r="B14" s="55"/>
      <c r="C14" s="57"/>
      <c r="D14" s="57"/>
      <c r="E14" s="57"/>
      <c r="F14" s="57"/>
      <c r="G14" s="55"/>
    </row>
    <row r="15" spans="1:7">
      <c r="A15" s="66"/>
      <c r="B15" s="200" t="s">
        <v>403</v>
      </c>
      <c r="C15" s="200"/>
      <c r="D15" s="200"/>
      <c r="E15" s="200"/>
      <c r="F15" s="68">
        <f>+F236</f>
        <v>0</v>
      </c>
      <c r="G15" s="66" t="s">
        <v>169</v>
      </c>
    </row>
    <row r="16" spans="1:7">
      <c r="A16" s="66"/>
      <c r="B16" s="67"/>
      <c r="C16" s="69"/>
      <c r="D16" s="69"/>
      <c r="E16" s="69"/>
      <c r="F16" s="68"/>
      <c r="G16" s="66"/>
    </row>
    <row r="17" spans="1:7">
      <c r="A17" s="66"/>
      <c r="B17" s="200" t="s">
        <v>395</v>
      </c>
      <c r="C17" s="200"/>
      <c r="D17" s="200"/>
      <c r="E17" s="200"/>
      <c r="F17" s="68">
        <f>'[1]Cesta XIX'!$C$23</f>
        <v>0</v>
      </c>
      <c r="G17" s="66" t="s">
        <v>169</v>
      </c>
    </row>
    <row r="18" spans="1:7" ht="13.5" thickBot="1">
      <c r="A18" s="66"/>
      <c r="B18" s="72"/>
      <c r="C18" s="73"/>
      <c r="D18" s="73"/>
      <c r="E18" s="73"/>
      <c r="F18" s="74"/>
      <c r="G18" s="75"/>
    </row>
    <row r="19" spans="1:7">
      <c r="A19" s="55"/>
      <c r="B19" s="55"/>
      <c r="C19" s="57"/>
      <c r="D19" s="57"/>
      <c r="E19" s="57"/>
      <c r="F19" s="57"/>
      <c r="G19" s="55"/>
    </row>
    <row r="20" spans="1:7">
      <c r="A20" s="55"/>
      <c r="B20" s="55" t="s">
        <v>215</v>
      </c>
      <c r="C20" s="57"/>
      <c r="D20" s="57"/>
      <c r="E20" s="57"/>
      <c r="F20" s="57">
        <f>SUM(F12:F19)</f>
        <v>0</v>
      </c>
      <c r="G20" s="55" t="s">
        <v>169</v>
      </c>
    </row>
    <row r="21" spans="1:7">
      <c r="A21" s="55"/>
      <c r="B21" s="55"/>
      <c r="C21" s="57"/>
      <c r="D21" s="57"/>
      <c r="E21" s="57"/>
      <c r="F21" s="57"/>
      <c r="G21" s="55"/>
    </row>
    <row r="22" spans="1:7">
      <c r="A22" s="55"/>
      <c r="B22" s="55"/>
      <c r="C22" s="57"/>
      <c r="D22" s="57"/>
      <c r="E22" s="57"/>
      <c r="F22" s="57"/>
      <c r="G22" s="55"/>
    </row>
    <row r="23" spans="1:7" ht="51">
      <c r="A23" s="55"/>
      <c r="B23" s="58" t="s">
        <v>0</v>
      </c>
      <c r="C23" s="57"/>
      <c r="D23" s="57"/>
      <c r="E23" s="57"/>
      <c r="F23" s="57"/>
      <c r="G23" s="55"/>
    </row>
    <row r="24" spans="1:7">
      <c r="A24" s="55"/>
      <c r="B24" s="55"/>
      <c r="C24" s="57"/>
      <c r="D24" s="57"/>
      <c r="E24" s="57"/>
      <c r="F24" s="57"/>
      <c r="G24" s="55"/>
    </row>
    <row r="25" spans="1:7">
      <c r="A25" s="55"/>
      <c r="B25" s="55"/>
      <c r="C25" s="57"/>
      <c r="D25" s="57"/>
      <c r="E25" s="57"/>
      <c r="F25" s="57"/>
      <c r="G25" s="55"/>
    </row>
    <row r="26" spans="1:7">
      <c r="A26" s="55"/>
      <c r="B26" s="55"/>
      <c r="C26" s="57"/>
      <c r="D26" s="57"/>
      <c r="E26" s="57"/>
      <c r="F26" s="57"/>
      <c r="G26" s="55"/>
    </row>
    <row r="27" spans="1:7">
      <c r="A27" s="55" t="s">
        <v>287</v>
      </c>
      <c r="B27" s="55"/>
      <c r="C27" s="57" t="s">
        <v>1</v>
      </c>
      <c r="D27" s="103"/>
      <c r="E27" s="57" t="s">
        <v>2</v>
      </c>
      <c r="F27" s="57" t="s">
        <v>3</v>
      </c>
      <c r="G27" s="55"/>
    </row>
    <row r="28" spans="1:7">
      <c r="A28" s="55"/>
      <c r="B28" s="116" t="s">
        <v>231</v>
      </c>
      <c r="C28" s="57"/>
      <c r="D28" s="57"/>
      <c r="E28" s="57"/>
      <c r="F28" s="57"/>
      <c r="G28" s="55"/>
    </row>
    <row r="29" spans="1:7" ht="51">
      <c r="A29" s="55"/>
      <c r="B29" s="76" t="s">
        <v>238</v>
      </c>
      <c r="C29" s="57"/>
      <c r="D29" s="57"/>
      <c r="E29" s="57"/>
      <c r="F29" s="57"/>
      <c r="G29" s="55"/>
    </row>
    <row r="30" spans="1:7">
      <c r="A30" s="55"/>
      <c r="B30" s="55"/>
      <c r="C30" s="57"/>
      <c r="D30" s="57"/>
      <c r="E30" s="57"/>
      <c r="F30" s="57"/>
      <c r="G30" s="55"/>
    </row>
    <row r="31" spans="1:7" ht="78" customHeight="1">
      <c r="A31" s="55" t="s">
        <v>288</v>
      </c>
      <c r="B31" s="58" t="s">
        <v>239</v>
      </c>
      <c r="C31" s="57"/>
      <c r="D31" s="57"/>
      <c r="E31" s="57"/>
      <c r="F31" s="57"/>
      <c r="G31" s="55"/>
    </row>
    <row r="32" spans="1:7">
      <c r="A32" s="55"/>
      <c r="B32" s="55" t="s">
        <v>209</v>
      </c>
      <c r="C32" s="57">
        <v>1</v>
      </c>
      <c r="D32" s="57"/>
      <c r="F32" s="86">
        <f>+E32*C32</f>
        <v>0</v>
      </c>
      <c r="G32" s="55" t="s">
        <v>169</v>
      </c>
    </row>
    <row r="33" spans="1:8">
      <c r="A33" s="55"/>
      <c r="B33" s="55"/>
      <c r="C33" s="57"/>
      <c r="D33" s="57"/>
      <c r="E33" s="57"/>
      <c r="F33" s="57"/>
      <c r="G33" s="55"/>
    </row>
    <row r="34" spans="1:8" ht="51">
      <c r="A34" s="55" t="s">
        <v>289</v>
      </c>
      <c r="B34" s="58" t="s">
        <v>240</v>
      </c>
      <c r="C34" s="57"/>
      <c r="D34" s="57"/>
      <c r="E34" s="57"/>
      <c r="F34" s="57"/>
      <c r="G34" s="55"/>
    </row>
    <row r="35" spans="1:8">
      <c r="A35" s="55"/>
      <c r="B35" s="55" t="s">
        <v>209</v>
      </c>
      <c r="C35" s="57">
        <v>1</v>
      </c>
      <c r="D35" s="57"/>
      <c r="F35" s="86">
        <f>+E35*C35</f>
        <v>0</v>
      </c>
      <c r="G35" s="55" t="s">
        <v>169</v>
      </c>
      <c r="H35" s="47"/>
    </row>
    <row r="36" spans="1:8">
      <c r="A36" s="55"/>
      <c r="B36" s="55"/>
      <c r="C36" s="57"/>
      <c r="D36" s="57"/>
      <c r="E36" s="57"/>
      <c r="F36" s="86"/>
      <c r="G36" s="55"/>
      <c r="H36" s="47"/>
    </row>
    <row r="37" spans="1:8" ht="51">
      <c r="A37" s="55" t="s">
        <v>290</v>
      </c>
      <c r="B37" s="58" t="s">
        <v>241</v>
      </c>
      <c r="C37" s="57"/>
      <c r="D37" s="57"/>
      <c r="E37" s="57"/>
      <c r="F37" s="57"/>
      <c r="G37" s="55"/>
      <c r="H37" s="47"/>
    </row>
    <row r="38" spans="1:8">
      <c r="A38" s="55"/>
      <c r="B38" s="55" t="s">
        <v>186</v>
      </c>
      <c r="C38" s="57">
        <v>165.7</v>
      </c>
      <c r="D38" s="57" t="s">
        <v>187</v>
      </c>
      <c r="F38" s="86">
        <f>C38*E38</f>
        <v>0</v>
      </c>
      <c r="G38" s="55" t="s">
        <v>169</v>
      </c>
      <c r="H38" s="47"/>
    </row>
    <row r="39" spans="1:8">
      <c r="A39" s="55"/>
      <c r="B39" s="55"/>
      <c r="C39" s="57"/>
      <c r="D39" s="57"/>
      <c r="E39" s="57"/>
      <c r="F39" s="86"/>
      <c r="G39" s="55"/>
      <c r="H39" s="47"/>
    </row>
    <row r="40" spans="1:8" ht="38.25">
      <c r="A40" s="55" t="s">
        <v>291</v>
      </c>
      <c r="B40" s="58" t="s">
        <v>242</v>
      </c>
      <c r="C40" s="57"/>
      <c r="D40" s="57"/>
      <c r="E40" s="57"/>
      <c r="F40" s="86"/>
      <c r="G40" s="55"/>
      <c r="H40" s="47"/>
    </row>
    <row r="41" spans="1:8">
      <c r="A41" s="55"/>
      <c r="B41" s="55" t="s">
        <v>188</v>
      </c>
      <c r="C41" s="57">
        <v>15</v>
      </c>
      <c r="D41" s="57" t="s">
        <v>187</v>
      </c>
      <c r="F41" s="86">
        <f>C41*E41</f>
        <v>0</v>
      </c>
      <c r="G41" s="55" t="s">
        <v>169</v>
      </c>
      <c r="H41" s="47"/>
    </row>
    <row r="42" spans="1:8">
      <c r="A42" s="55"/>
      <c r="B42" s="55"/>
      <c r="C42" s="57"/>
      <c r="D42" s="57"/>
      <c r="E42" s="57"/>
      <c r="F42" s="86"/>
      <c r="G42" s="55"/>
      <c r="H42" s="47"/>
    </row>
    <row r="43" spans="1:8" ht="24.75" customHeight="1">
      <c r="A43" s="55" t="s">
        <v>292</v>
      </c>
      <c r="B43" s="58" t="s">
        <v>243</v>
      </c>
      <c r="C43" s="57"/>
      <c r="D43" s="57"/>
      <c r="E43" s="57"/>
      <c r="F43" s="57"/>
      <c r="G43" s="55"/>
      <c r="H43" s="47"/>
    </row>
    <row r="44" spans="1:8">
      <c r="A44" s="55"/>
      <c r="B44" s="55" t="s">
        <v>209</v>
      </c>
      <c r="C44" s="57">
        <v>5</v>
      </c>
      <c r="D44" s="57" t="s">
        <v>187</v>
      </c>
      <c r="F44" s="86">
        <f>C44*E44</f>
        <v>0</v>
      </c>
      <c r="G44" s="55" t="s">
        <v>169</v>
      </c>
      <c r="H44" s="47"/>
    </row>
    <row r="45" spans="1:8">
      <c r="A45" s="55"/>
      <c r="B45" s="55"/>
      <c r="C45" s="57"/>
      <c r="D45" s="57"/>
      <c r="E45" s="57"/>
      <c r="F45" s="86"/>
      <c r="G45" s="55"/>
      <c r="H45" s="47"/>
    </row>
    <row r="46" spans="1:8" ht="38.25">
      <c r="A46" s="55" t="s">
        <v>293</v>
      </c>
      <c r="B46" s="58" t="s">
        <v>244</v>
      </c>
      <c r="C46" s="57"/>
      <c r="D46" s="57"/>
      <c r="E46" s="57"/>
      <c r="F46" s="57"/>
      <c r="G46" s="55"/>
      <c r="H46" s="47"/>
    </row>
    <row r="47" spans="1:8">
      <c r="A47" s="55"/>
      <c r="B47" s="55" t="s">
        <v>209</v>
      </c>
      <c r="C47" s="57">
        <v>9</v>
      </c>
      <c r="D47" s="57" t="s">
        <v>187</v>
      </c>
      <c r="F47" s="86">
        <f>C47*E47</f>
        <v>0</v>
      </c>
      <c r="G47" s="55" t="s">
        <v>169</v>
      </c>
      <c r="H47" s="47"/>
    </row>
    <row r="48" spans="1:8">
      <c r="A48" s="55"/>
      <c r="B48" s="55"/>
      <c r="C48" s="57"/>
      <c r="D48" s="57"/>
      <c r="E48" s="57"/>
      <c r="F48" s="86"/>
      <c r="G48" s="55"/>
      <c r="H48" s="47"/>
    </row>
    <row r="49" spans="1:11" ht="54.75" customHeight="1">
      <c r="A49" s="55" t="s">
        <v>294</v>
      </c>
      <c r="B49" s="58" t="s">
        <v>245</v>
      </c>
      <c r="C49" s="57"/>
      <c r="D49" s="57"/>
      <c r="E49" s="57"/>
      <c r="F49" s="57"/>
      <c r="G49" s="55"/>
      <c r="H49" s="47"/>
    </row>
    <row r="50" spans="1:11">
      <c r="A50" s="55"/>
      <c r="B50" s="55" t="s">
        <v>277</v>
      </c>
      <c r="C50" s="57"/>
      <c r="D50" s="57"/>
      <c r="E50" s="57"/>
      <c r="F50" s="57"/>
      <c r="G50" s="55"/>
      <c r="H50" s="47"/>
    </row>
    <row r="51" spans="1:11">
      <c r="A51" s="55"/>
      <c r="B51" s="55" t="s">
        <v>190</v>
      </c>
      <c r="C51" s="57"/>
      <c r="D51" s="57"/>
      <c r="E51" s="57"/>
      <c r="F51" s="57"/>
      <c r="G51" s="55"/>
      <c r="H51" s="47"/>
    </row>
    <row r="52" spans="1:11">
      <c r="A52" s="55"/>
      <c r="B52" s="55" t="s">
        <v>191</v>
      </c>
      <c r="C52" s="57">
        <v>314.3984735177425</v>
      </c>
      <c r="D52" s="57" t="s">
        <v>187</v>
      </c>
      <c r="F52" s="86">
        <f>C52*E52</f>
        <v>0</v>
      </c>
      <c r="G52" s="55" t="s">
        <v>169</v>
      </c>
      <c r="H52" s="47"/>
    </row>
    <row r="53" spans="1:11">
      <c r="A53" s="55"/>
      <c r="B53" s="55" t="s">
        <v>192</v>
      </c>
      <c r="C53" s="57"/>
      <c r="D53" s="57"/>
      <c r="E53" s="57"/>
      <c r="F53" s="57"/>
      <c r="G53" s="55"/>
      <c r="H53" s="47"/>
    </row>
    <row r="54" spans="1:11">
      <c r="A54" s="55"/>
      <c r="B54" s="55" t="s">
        <v>191</v>
      </c>
      <c r="C54" s="57">
        <v>34.933163724193612</v>
      </c>
      <c r="D54" s="57" t="s">
        <v>187</v>
      </c>
      <c r="F54" s="86">
        <f>C54*E54</f>
        <v>0</v>
      </c>
      <c r="G54" s="55" t="s">
        <v>169</v>
      </c>
      <c r="H54" s="47"/>
    </row>
    <row r="55" spans="1:11" ht="25.5">
      <c r="A55" s="55"/>
      <c r="B55" s="58" t="s">
        <v>157</v>
      </c>
      <c r="C55" s="57"/>
      <c r="D55" s="57"/>
      <c r="E55" s="57"/>
      <c r="F55" s="86"/>
      <c r="G55" s="55"/>
      <c r="H55" s="47"/>
    </row>
    <row r="56" spans="1:11">
      <c r="A56" s="55"/>
      <c r="B56" s="117" t="s">
        <v>232</v>
      </c>
      <c r="C56" s="57"/>
      <c r="D56" s="57"/>
      <c r="E56" s="57"/>
      <c r="F56" s="86"/>
      <c r="G56" s="55"/>
      <c r="H56" s="47"/>
      <c r="K56" s="46"/>
    </row>
    <row r="57" spans="1:11">
      <c r="A57" s="55"/>
      <c r="B57" s="55" t="s">
        <v>191</v>
      </c>
      <c r="C57" s="57">
        <v>65</v>
      </c>
      <c r="D57" s="57" t="s">
        <v>187</v>
      </c>
      <c r="F57" s="86">
        <f>C57*E57</f>
        <v>0</v>
      </c>
      <c r="G57" s="55" t="s">
        <v>169</v>
      </c>
      <c r="H57" s="47"/>
    </row>
    <row r="58" spans="1:11">
      <c r="A58" s="55"/>
      <c r="B58" s="55"/>
      <c r="C58" s="57"/>
      <c r="D58" s="57"/>
      <c r="E58" s="57"/>
      <c r="F58" s="86"/>
      <c r="G58" s="55"/>
      <c r="H58" s="47"/>
    </row>
    <row r="59" spans="1:11" ht="38.25">
      <c r="A59" s="55" t="s">
        <v>295</v>
      </c>
      <c r="B59" s="58" t="s">
        <v>247</v>
      </c>
      <c r="C59" s="57"/>
      <c r="D59" s="57"/>
      <c r="E59" s="57"/>
      <c r="F59" s="86"/>
      <c r="G59" s="55"/>
      <c r="H59" s="47"/>
    </row>
    <row r="60" spans="1:11">
      <c r="A60" s="55"/>
      <c r="B60" s="55" t="s">
        <v>209</v>
      </c>
      <c r="C60" s="57">
        <v>6</v>
      </c>
      <c r="D60" s="57" t="s">
        <v>187</v>
      </c>
      <c r="F60" s="86">
        <f>C60*E60</f>
        <v>0</v>
      </c>
      <c r="G60" s="55" t="s">
        <v>169</v>
      </c>
      <c r="H60" s="47"/>
    </row>
    <row r="61" spans="1:11">
      <c r="A61" s="55"/>
      <c r="B61" s="55"/>
      <c r="C61" s="57"/>
      <c r="D61" s="57"/>
      <c r="E61" s="57"/>
      <c r="F61" s="86"/>
      <c r="G61" s="55"/>
      <c r="H61" s="47"/>
    </row>
    <row r="62" spans="1:11" ht="25.5">
      <c r="A62" s="55" t="s">
        <v>296</v>
      </c>
      <c r="B62" s="58" t="s">
        <v>73</v>
      </c>
      <c r="C62" s="57"/>
      <c r="D62" s="57"/>
      <c r="E62" s="57"/>
      <c r="F62" s="57"/>
      <c r="G62" s="55"/>
      <c r="H62" s="47"/>
    </row>
    <row r="63" spans="1:11">
      <c r="A63" s="55"/>
      <c r="B63" s="55" t="s">
        <v>193</v>
      </c>
      <c r="C63" s="57">
        <v>115.99</v>
      </c>
      <c r="D63" s="57" t="s">
        <v>187</v>
      </c>
      <c r="F63" s="86">
        <f>C63*E63</f>
        <v>0</v>
      </c>
      <c r="G63" s="55" t="s">
        <v>169</v>
      </c>
      <c r="H63" s="47"/>
    </row>
    <row r="64" spans="1:11">
      <c r="A64" s="55"/>
      <c r="B64" s="55"/>
      <c r="C64" s="57"/>
      <c r="D64" s="57"/>
      <c r="E64" s="57"/>
      <c r="F64" s="86"/>
      <c r="G64" s="55"/>
      <c r="H64" s="47"/>
    </row>
    <row r="65" spans="1:8" ht="38.25">
      <c r="A65" s="55" t="s">
        <v>297</v>
      </c>
      <c r="B65" s="58" t="s">
        <v>249</v>
      </c>
      <c r="C65" s="57"/>
      <c r="D65" s="57"/>
      <c r="E65" s="57"/>
      <c r="F65" s="57"/>
      <c r="G65" s="55"/>
      <c r="H65" s="47"/>
    </row>
    <row r="66" spans="1:8">
      <c r="A66" s="55"/>
      <c r="B66" s="55" t="s">
        <v>191</v>
      </c>
      <c r="C66" s="57">
        <v>12.555669396047211</v>
      </c>
      <c r="D66" s="57" t="s">
        <v>187</v>
      </c>
      <c r="F66" s="86">
        <f>C66*E66</f>
        <v>0</v>
      </c>
      <c r="G66" s="55" t="s">
        <v>169</v>
      </c>
      <c r="H66" s="47"/>
    </row>
    <row r="67" spans="1:8">
      <c r="A67" s="55"/>
      <c r="B67" s="55"/>
      <c r="C67" s="57"/>
      <c r="D67" s="57"/>
      <c r="E67" s="57"/>
      <c r="F67" s="86"/>
      <c r="G67" s="55"/>
      <c r="H67" s="47"/>
    </row>
    <row r="68" spans="1:8" ht="204">
      <c r="A68" s="55" t="s">
        <v>298</v>
      </c>
      <c r="B68" s="58" t="s">
        <v>250</v>
      </c>
      <c r="C68" s="57"/>
      <c r="D68" s="57"/>
      <c r="E68" s="57"/>
      <c r="F68" s="57"/>
      <c r="G68" s="55"/>
      <c r="H68" s="47"/>
    </row>
    <row r="69" spans="1:8">
      <c r="A69" s="55"/>
      <c r="B69" s="55" t="s">
        <v>191</v>
      </c>
      <c r="C69" s="57">
        <v>69.356065505133046</v>
      </c>
      <c r="D69" s="57" t="s">
        <v>187</v>
      </c>
      <c r="F69" s="86">
        <f>C69*E69</f>
        <v>0</v>
      </c>
      <c r="G69" s="55" t="s">
        <v>169</v>
      </c>
      <c r="H69" s="47"/>
    </row>
    <row r="70" spans="1:8">
      <c r="A70" s="55"/>
      <c r="B70" s="55"/>
      <c r="C70" s="57"/>
      <c r="D70" s="57"/>
      <c r="E70" s="57"/>
      <c r="F70" s="86"/>
      <c r="G70" s="55"/>
      <c r="H70" s="47"/>
    </row>
    <row r="71" spans="1:8" ht="37.5" customHeight="1">
      <c r="A71" s="55" t="s">
        <v>299</v>
      </c>
      <c r="B71" s="58" t="s">
        <v>251</v>
      </c>
      <c r="C71" s="57"/>
      <c r="D71" s="57"/>
      <c r="E71" s="57"/>
      <c r="F71" s="57"/>
      <c r="G71" s="55"/>
      <c r="H71" s="47"/>
    </row>
    <row r="72" spans="1:8">
      <c r="A72" s="55"/>
      <c r="B72" s="117" t="s">
        <v>217</v>
      </c>
      <c r="C72" s="57">
        <v>88.706385780251949</v>
      </c>
      <c r="D72" s="57" t="s">
        <v>187</v>
      </c>
      <c r="F72" s="86">
        <f>C72*E72</f>
        <v>0</v>
      </c>
      <c r="G72" s="55" t="s">
        <v>169</v>
      </c>
      <c r="H72" s="47"/>
    </row>
    <row r="73" spans="1:8">
      <c r="A73" s="55"/>
      <c r="B73" s="117" t="s">
        <v>218</v>
      </c>
      <c r="C73" s="57">
        <v>177.4127715605039</v>
      </c>
      <c r="D73" s="57" t="s">
        <v>187</v>
      </c>
      <c r="F73" s="86">
        <f>C73*E73</f>
        <v>0</v>
      </c>
      <c r="G73" s="55" t="s">
        <v>169</v>
      </c>
      <c r="H73" s="47"/>
    </row>
    <row r="74" spans="1:8">
      <c r="A74" s="55"/>
      <c r="B74" s="55"/>
      <c r="C74" s="57"/>
      <c r="D74" s="57"/>
      <c r="E74" s="57"/>
      <c r="F74" s="86"/>
      <c r="G74" s="55"/>
      <c r="H74" s="47"/>
    </row>
    <row r="75" spans="1:8" ht="52.5" customHeight="1">
      <c r="A75" s="55" t="s">
        <v>300</v>
      </c>
      <c r="B75" s="58" t="s">
        <v>74</v>
      </c>
      <c r="C75" s="57"/>
      <c r="D75" s="57"/>
      <c r="E75" s="57"/>
      <c r="F75" s="57"/>
      <c r="G75" s="55"/>
      <c r="H75" s="47"/>
    </row>
    <row r="76" spans="1:8">
      <c r="A76" s="55"/>
      <c r="B76" s="55" t="s">
        <v>194</v>
      </c>
      <c r="C76" s="57"/>
      <c r="D76" s="57">
        <v>349.33163724193611</v>
      </c>
      <c r="E76" s="57"/>
      <c r="F76" s="57"/>
      <c r="G76" s="55"/>
      <c r="H76" s="47"/>
    </row>
    <row r="77" spans="1:8">
      <c r="A77" s="55"/>
      <c r="B77" s="55" t="s">
        <v>195</v>
      </c>
      <c r="C77" s="57"/>
      <c r="D77" s="57"/>
      <c r="E77" s="57"/>
      <c r="F77" s="57"/>
      <c r="G77" s="96"/>
      <c r="H77" s="47"/>
    </row>
    <row r="78" spans="1:8">
      <c r="A78" s="55"/>
      <c r="B78" s="55"/>
      <c r="C78" s="57" t="s">
        <v>158</v>
      </c>
      <c r="D78" s="57">
        <v>177.4127715605039</v>
      </c>
      <c r="E78" s="57"/>
      <c r="F78" s="57"/>
      <c r="G78" s="96"/>
      <c r="H78" s="47"/>
    </row>
    <row r="79" spans="1:8">
      <c r="A79" s="55"/>
      <c r="B79" s="55"/>
      <c r="C79" s="57" t="s">
        <v>196</v>
      </c>
      <c r="D79" s="57">
        <v>69.356065505133046</v>
      </c>
      <c r="E79" s="57"/>
      <c r="F79" s="57"/>
      <c r="G79" s="55"/>
      <c r="H79" s="47"/>
    </row>
    <row r="80" spans="1:8">
      <c r="A80" s="55"/>
      <c r="B80" s="55"/>
      <c r="C80" s="57" t="s">
        <v>197</v>
      </c>
      <c r="D80" s="57">
        <v>12.555669396047211</v>
      </c>
      <c r="E80" s="57"/>
      <c r="F80" s="57"/>
      <c r="G80" s="55"/>
      <c r="H80" s="47"/>
    </row>
    <row r="81" spans="1:11">
      <c r="A81" s="55"/>
      <c r="B81" s="55"/>
      <c r="C81" s="57" t="s">
        <v>198</v>
      </c>
      <c r="D81" s="57">
        <v>1.3007450000000003</v>
      </c>
      <c r="E81" s="57"/>
      <c r="F81" s="57"/>
      <c r="G81" s="55"/>
      <c r="H81" s="47"/>
    </row>
    <row r="82" spans="1:11">
      <c r="A82" s="55"/>
      <c r="B82" s="55" t="s">
        <v>199</v>
      </c>
      <c r="C82" s="57"/>
      <c r="D82" s="57">
        <v>260.62525146168417</v>
      </c>
      <c r="E82" s="57"/>
      <c r="F82" s="57"/>
      <c r="G82" s="55"/>
      <c r="H82" s="47"/>
    </row>
    <row r="83" spans="1:11">
      <c r="A83" s="55"/>
      <c r="B83" s="55"/>
      <c r="C83" s="57"/>
      <c r="D83" s="57"/>
      <c r="E83" s="57"/>
      <c r="F83" s="57"/>
      <c r="G83" s="55"/>
      <c r="H83" s="47"/>
    </row>
    <row r="84" spans="1:11">
      <c r="A84" s="55"/>
      <c r="B84" s="55" t="s">
        <v>191</v>
      </c>
      <c r="C84" s="57">
        <v>93.141705069264532</v>
      </c>
      <c r="D84" s="57" t="s">
        <v>187</v>
      </c>
      <c r="F84" s="86">
        <f>C84*E84</f>
        <v>0</v>
      </c>
      <c r="G84" s="55" t="s">
        <v>169</v>
      </c>
      <c r="H84" s="47"/>
    </row>
    <row r="85" spans="1:11">
      <c r="A85" s="55"/>
      <c r="B85" s="55"/>
      <c r="C85" s="57"/>
      <c r="D85" s="57"/>
      <c r="E85" s="57"/>
      <c r="F85" s="86"/>
      <c r="G85" s="55"/>
      <c r="H85" s="47"/>
    </row>
    <row r="86" spans="1:11" ht="65.25" customHeight="1">
      <c r="A86" s="55" t="s">
        <v>301</v>
      </c>
      <c r="B86" s="58" t="s">
        <v>253</v>
      </c>
      <c r="C86" s="57"/>
      <c r="D86" s="57"/>
      <c r="E86" s="57"/>
      <c r="F86" s="57"/>
      <c r="G86" s="55"/>
      <c r="H86" s="47"/>
    </row>
    <row r="87" spans="1:11">
      <c r="A87" s="55"/>
      <c r="B87" s="55" t="s">
        <v>209</v>
      </c>
      <c r="C87" s="57">
        <v>8</v>
      </c>
      <c r="D87" s="57" t="s">
        <v>187</v>
      </c>
      <c r="F87" s="86">
        <f>C87*E87</f>
        <v>0</v>
      </c>
      <c r="G87" s="55" t="s">
        <v>169</v>
      </c>
      <c r="H87" s="47"/>
    </row>
    <row r="88" spans="1:11">
      <c r="A88" s="55"/>
      <c r="B88" s="55"/>
      <c r="C88" s="57"/>
      <c r="D88" s="57"/>
      <c r="E88" s="57"/>
      <c r="F88" s="86"/>
      <c r="G88" s="55"/>
      <c r="H88" s="47"/>
    </row>
    <row r="89" spans="1:11" ht="25.5">
      <c r="A89" s="55" t="s">
        <v>302</v>
      </c>
      <c r="B89" s="58" t="s">
        <v>200</v>
      </c>
      <c r="C89" s="57"/>
      <c r="D89" s="57"/>
      <c r="E89" s="57"/>
      <c r="F89" s="57"/>
      <c r="G89" s="55"/>
      <c r="H89" s="47"/>
    </row>
    <row r="90" spans="1:11">
      <c r="A90" s="55"/>
      <c r="B90" s="55"/>
      <c r="C90" s="57"/>
      <c r="D90" s="57"/>
      <c r="E90" s="57"/>
      <c r="F90" s="57"/>
      <c r="G90" s="55"/>
      <c r="H90" s="47"/>
    </row>
    <row r="91" spans="1:11">
      <c r="A91" s="55"/>
      <c r="B91" s="55" t="s">
        <v>193</v>
      </c>
      <c r="C91" s="57">
        <v>497.1</v>
      </c>
      <c r="D91" s="57" t="s">
        <v>187</v>
      </c>
      <c r="F91" s="86">
        <f>C91*E91</f>
        <v>0</v>
      </c>
      <c r="G91" s="55" t="s">
        <v>169</v>
      </c>
      <c r="H91" s="47"/>
    </row>
    <row r="92" spans="1:11">
      <c r="A92" s="55"/>
      <c r="B92" s="55"/>
      <c r="C92" s="57"/>
      <c r="D92" s="57"/>
      <c r="E92" s="57"/>
      <c r="F92" s="86"/>
      <c r="G92" s="55"/>
      <c r="H92" s="47"/>
    </row>
    <row r="93" spans="1:11" ht="167.25" customHeight="1">
      <c r="A93" s="55" t="s">
        <v>303</v>
      </c>
      <c r="B93" s="58" t="s">
        <v>278</v>
      </c>
      <c r="C93" s="57"/>
      <c r="D93" s="57"/>
      <c r="E93" s="57"/>
      <c r="F93" s="97"/>
      <c r="G93" s="55"/>
      <c r="H93" s="47"/>
    </row>
    <row r="94" spans="1:11">
      <c r="A94" s="55"/>
      <c r="B94" s="58" t="s">
        <v>186</v>
      </c>
      <c r="C94" s="57">
        <v>180</v>
      </c>
      <c r="D94" s="78" t="s">
        <v>187</v>
      </c>
      <c r="F94" s="86">
        <f>C94*E94</f>
        <v>0</v>
      </c>
      <c r="G94" s="55" t="s">
        <v>169</v>
      </c>
      <c r="H94" s="47"/>
    </row>
    <row r="95" spans="1:11">
      <c r="A95" s="55"/>
      <c r="B95" s="58"/>
      <c r="C95" s="57"/>
      <c r="D95" s="78"/>
      <c r="E95" s="57"/>
      <c r="F95" s="86"/>
      <c r="G95" s="55"/>
      <c r="H95" s="47"/>
      <c r="K95" s="46"/>
    </row>
    <row r="96" spans="1:11" ht="25.5">
      <c r="A96" s="55" t="s">
        <v>304</v>
      </c>
      <c r="B96" s="58" t="s">
        <v>256</v>
      </c>
      <c r="C96" s="57"/>
      <c r="D96" s="78"/>
      <c r="E96" s="57"/>
      <c r="F96" s="86"/>
      <c r="G96" s="55"/>
      <c r="H96" s="47"/>
      <c r="K96" s="46"/>
    </row>
    <row r="97" spans="1:11">
      <c r="A97" s="55"/>
      <c r="B97" s="58" t="s">
        <v>189</v>
      </c>
      <c r="C97" s="57">
        <v>6</v>
      </c>
      <c r="D97" s="78" t="s">
        <v>187</v>
      </c>
      <c r="F97" s="86">
        <f>C97*E97</f>
        <v>0</v>
      </c>
      <c r="G97" s="55" t="s">
        <v>169</v>
      </c>
      <c r="H97" s="47"/>
      <c r="K97" s="46"/>
    </row>
    <row r="98" spans="1:11">
      <c r="A98" s="55"/>
      <c r="B98" s="58"/>
      <c r="C98" s="57"/>
      <c r="D98" s="78"/>
      <c r="E98" s="57"/>
      <c r="F98" s="86"/>
      <c r="G98" s="55"/>
      <c r="H98" s="47"/>
      <c r="K98" s="46"/>
    </row>
    <row r="99" spans="1:11" ht="38.25">
      <c r="A99" s="55" t="s">
        <v>305</v>
      </c>
      <c r="B99" s="181" t="s">
        <v>401</v>
      </c>
      <c r="C99" s="182"/>
      <c r="D99" s="183"/>
      <c r="E99" s="57"/>
      <c r="F99" s="86"/>
      <c r="G99" s="55"/>
      <c r="H99" s="47"/>
      <c r="K99" s="46"/>
    </row>
    <row r="100" spans="1:11">
      <c r="A100" s="55"/>
      <c r="B100" s="181" t="s">
        <v>189</v>
      </c>
      <c r="C100" s="182">
        <v>1</v>
      </c>
      <c r="D100" s="183" t="s">
        <v>187</v>
      </c>
      <c r="F100" s="86">
        <f>C100*E100</f>
        <v>0</v>
      </c>
      <c r="G100" s="55" t="s">
        <v>169</v>
      </c>
      <c r="H100" s="47"/>
      <c r="K100" s="46"/>
    </row>
    <row r="101" spans="1:11">
      <c r="A101" s="55"/>
      <c r="B101" s="58"/>
      <c r="C101" s="57"/>
      <c r="D101" s="78"/>
      <c r="E101" s="78"/>
      <c r="F101" s="86"/>
      <c r="G101" s="55"/>
      <c r="H101" s="47"/>
    </row>
    <row r="102" spans="1:11">
      <c r="A102" s="55" t="s">
        <v>409</v>
      </c>
      <c r="B102" s="55" t="s">
        <v>208</v>
      </c>
      <c r="C102" s="57"/>
      <c r="D102" s="57"/>
      <c r="E102" s="57"/>
      <c r="F102" s="57"/>
      <c r="G102" s="55"/>
      <c r="H102" s="47"/>
    </row>
    <row r="103" spans="1:11">
      <c r="A103" s="55"/>
      <c r="B103" s="55"/>
      <c r="C103" s="57"/>
      <c r="D103" s="57"/>
      <c r="E103" s="57"/>
      <c r="F103" s="57"/>
      <c r="G103" s="55"/>
      <c r="H103" s="47"/>
    </row>
    <row r="104" spans="1:11">
      <c r="A104" s="55"/>
      <c r="B104" s="55" t="s">
        <v>216</v>
      </c>
      <c r="C104" s="84">
        <v>0.1</v>
      </c>
      <c r="D104" s="57"/>
      <c r="E104" s="86">
        <f>SUM(F31:F102)</f>
        <v>0</v>
      </c>
      <c r="F104" s="86">
        <f>C104*E104</f>
        <v>0</v>
      </c>
      <c r="G104" s="55" t="s">
        <v>169</v>
      </c>
      <c r="H104" s="47"/>
    </row>
    <row r="105" spans="1:11" ht="13.5" thickBot="1">
      <c r="A105" s="75"/>
      <c r="B105" s="75"/>
      <c r="C105" s="80"/>
      <c r="D105" s="80"/>
      <c r="E105" s="74"/>
      <c r="F105" s="74"/>
      <c r="G105" s="75"/>
      <c r="H105" s="47"/>
    </row>
    <row r="106" spans="1:11">
      <c r="A106" s="55"/>
      <c r="B106" s="118" t="s">
        <v>201</v>
      </c>
      <c r="C106" s="82"/>
      <c r="D106" s="82"/>
      <c r="E106" s="98"/>
      <c r="F106" s="98">
        <f>SUM(F32:F104)</f>
        <v>0</v>
      </c>
      <c r="G106" s="99" t="s">
        <v>169</v>
      </c>
      <c r="H106" s="47"/>
    </row>
    <row r="107" spans="1:11">
      <c r="A107" s="55"/>
      <c r="B107" s="66"/>
      <c r="C107" s="83"/>
      <c r="D107" s="83"/>
      <c r="E107" s="68"/>
      <c r="F107" s="68"/>
      <c r="G107" s="66"/>
      <c r="H107" s="47"/>
    </row>
    <row r="108" spans="1:11">
      <c r="A108" s="55"/>
      <c r="B108" s="66"/>
      <c r="C108" s="83"/>
      <c r="D108" s="83"/>
      <c r="E108" s="68"/>
      <c r="F108" s="68"/>
      <c r="G108" s="66"/>
      <c r="H108" s="47"/>
    </row>
    <row r="109" spans="1:11">
      <c r="A109" s="55"/>
      <c r="B109" s="66"/>
      <c r="C109" s="83"/>
      <c r="D109" s="83"/>
      <c r="E109" s="68"/>
      <c r="F109" s="68"/>
      <c r="G109" s="66"/>
      <c r="H109" s="47"/>
    </row>
    <row r="110" spans="1:11">
      <c r="A110" s="55"/>
      <c r="B110" s="66"/>
      <c r="C110" s="83"/>
      <c r="D110" s="83"/>
      <c r="E110" s="68"/>
      <c r="F110" s="68"/>
      <c r="G110" s="66"/>
      <c r="H110" s="47"/>
    </row>
    <row r="111" spans="1:11">
      <c r="A111" s="55" t="s">
        <v>306</v>
      </c>
      <c r="B111" s="55"/>
      <c r="C111" s="57"/>
      <c r="D111" s="57"/>
      <c r="E111" s="86"/>
      <c r="F111" s="86"/>
      <c r="G111" s="55"/>
      <c r="H111" s="47"/>
    </row>
    <row r="112" spans="1:11">
      <c r="A112" s="55"/>
      <c r="B112" s="55"/>
      <c r="C112" s="57"/>
      <c r="D112" s="57"/>
      <c r="E112" s="86"/>
      <c r="F112" s="86"/>
      <c r="G112" s="55"/>
      <c r="H112" s="47"/>
    </row>
    <row r="113" spans="1:8" ht="25.5" customHeight="1">
      <c r="A113" s="55" t="s">
        <v>307</v>
      </c>
      <c r="B113" s="58" t="s">
        <v>257</v>
      </c>
      <c r="C113" s="57"/>
      <c r="D113" s="57"/>
      <c r="E113" s="57"/>
      <c r="F113" s="57"/>
      <c r="G113" s="55"/>
      <c r="H113" s="47"/>
    </row>
    <row r="114" spans="1:8">
      <c r="A114" s="55"/>
      <c r="B114" s="58" t="s">
        <v>189</v>
      </c>
      <c r="C114" s="57">
        <v>1</v>
      </c>
      <c r="D114" s="78" t="s">
        <v>187</v>
      </c>
      <c r="F114" s="86">
        <f>C114*E114</f>
        <v>0</v>
      </c>
      <c r="G114" s="55" t="s">
        <v>169</v>
      </c>
      <c r="H114" s="47"/>
    </row>
    <row r="115" spans="1:8">
      <c r="A115" s="55"/>
      <c r="B115" s="55"/>
      <c r="C115" s="57"/>
      <c r="D115" s="57"/>
      <c r="E115" s="86"/>
      <c r="F115" s="86"/>
      <c r="G115" s="55"/>
      <c r="H115" s="47"/>
    </row>
    <row r="116" spans="1:8" ht="38.25">
      <c r="A116" s="55" t="s">
        <v>308</v>
      </c>
      <c r="B116" s="58" t="s">
        <v>258</v>
      </c>
      <c r="C116" s="57"/>
      <c r="D116" s="57"/>
      <c r="E116" s="57"/>
      <c r="F116" s="57"/>
      <c r="G116" s="55"/>
      <c r="H116" s="47"/>
    </row>
    <row r="117" spans="1:8">
      <c r="A117" s="55"/>
      <c r="B117" s="58" t="s">
        <v>189</v>
      </c>
      <c r="C117" s="57">
        <v>1</v>
      </c>
      <c r="D117" s="78" t="s">
        <v>187</v>
      </c>
      <c r="E117" s="45"/>
      <c r="F117" s="86">
        <f>C117*E117</f>
        <v>0</v>
      </c>
      <c r="G117" s="55" t="s">
        <v>169</v>
      </c>
      <c r="H117" s="47"/>
    </row>
    <row r="118" spans="1:8">
      <c r="A118" s="55"/>
      <c r="B118" s="55"/>
      <c r="C118" s="57"/>
      <c r="D118" s="57"/>
      <c r="E118" s="57"/>
      <c r="F118" s="86"/>
      <c r="G118" s="55"/>
      <c r="H118" s="47"/>
    </row>
    <row r="119" spans="1:8" ht="38.25">
      <c r="A119" s="55" t="s">
        <v>309</v>
      </c>
      <c r="B119" s="58" t="s">
        <v>259</v>
      </c>
      <c r="C119" s="57"/>
      <c r="D119" s="57"/>
      <c r="E119" s="86"/>
      <c r="F119" s="57"/>
      <c r="G119" s="55"/>
      <c r="H119" s="47"/>
    </row>
    <row r="120" spans="1:8">
      <c r="A120" s="55"/>
      <c r="B120" s="55" t="s">
        <v>186</v>
      </c>
      <c r="C120" s="57">
        <v>165.7</v>
      </c>
      <c r="D120" s="57" t="s">
        <v>187</v>
      </c>
      <c r="F120" s="86">
        <f>C120*E120</f>
        <v>0</v>
      </c>
      <c r="G120" s="55" t="s">
        <v>169</v>
      </c>
      <c r="H120" s="47"/>
    </row>
    <row r="121" spans="1:8">
      <c r="A121" s="55"/>
      <c r="B121" s="55"/>
      <c r="C121" s="57"/>
      <c r="D121" s="57"/>
      <c r="E121" s="86"/>
      <c r="F121" s="86"/>
      <c r="G121" s="55"/>
      <c r="H121" s="47"/>
    </row>
    <row r="122" spans="1:8" ht="25.5" customHeight="1">
      <c r="A122" s="55" t="s">
        <v>310</v>
      </c>
      <c r="B122" s="58" t="s">
        <v>260</v>
      </c>
      <c r="C122" s="57"/>
      <c r="D122" s="57"/>
      <c r="E122" s="57"/>
      <c r="F122" s="57"/>
      <c r="G122" s="55"/>
      <c r="H122" s="47"/>
    </row>
    <row r="123" spans="1:8">
      <c r="A123" s="55"/>
      <c r="B123" s="55" t="s">
        <v>209</v>
      </c>
      <c r="C123" s="57">
        <v>19</v>
      </c>
      <c r="D123" s="57" t="s">
        <v>187</v>
      </c>
      <c r="E123" s="45"/>
      <c r="F123" s="86">
        <f>C123*E123</f>
        <v>0</v>
      </c>
      <c r="G123" s="55" t="s">
        <v>169</v>
      </c>
      <c r="H123" s="47"/>
    </row>
    <row r="124" spans="1:8">
      <c r="A124" s="55"/>
      <c r="B124" s="55"/>
      <c r="C124" s="57"/>
      <c r="D124" s="57"/>
      <c r="E124" s="57"/>
      <c r="F124" s="86"/>
      <c r="G124" s="55"/>
      <c r="H124" s="47"/>
    </row>
    <row r="125" spans="1:8" ht="25.5">
      <c r="A125" s="55" t="s">
        <v>311</v>
      </c>
      <c r="B125" s="58" t="s">
        <v>261</v>
      </c>
      <c r="C125" s="57"/>
      <c r="D125" s="57"/>
      <c r="E125" s="86"/>
      <c r="F125" s="57"/>
      <c r="G125" s="55"/>
      <c r="H125" s="47"/>
    </row>
    <row r="126" spans="1:8">
      <c r="A126" s="55"/>
      <c r="B126" s="55" t="s">
        <v>186</v>
      </c>
      <c r="C126" s="57">
        <v>165.7</v>
      </c>
      <c r="D126" s="57" t="s">
        <v>187</v>
      </c>
      <c r="F126" s="86">
        <f>C126*E126</f>
        <v>0</v>
      </c>
      <c r="G126" s="55" t="s">
        <v>169</v>
      </c>
      <c r="H126" s="47"/>
    </row>
    <row r="127" spans="1:8">
      <c r="A127" s="55"/>
      <c r="B127" s="55"/>
      <c r="C127" s="57"/>
      <c r="D127" s="57"/>
      <c r="E127" s="86"/>
      <c r="F127" s="86"/>
      <c r="G127" s="55"/>
      <c r="H127" s="47"/>
    </row>
    <row r="128" spans="1:8" ht="38.25" customHeight="1">
      <c r="A128" s="55" t="s">
        <v>312</v>
      </c>
      <c r="B128" s="58" t="s">
        <v>262</v>
      </c>
      <c r="C128" s="57"/>
      <c r="D128" s="57"/>
      <c r="E128" s="57"/>
      <c r="F128" s="57"/>
      <c r="G128" s="55"/>
      <c r="H128" s="47"/>
    </row>
    <row r="129" spans="1:8">
      <c r="A129" s="55"/>
      <c r="B129" s="55" t="s">
        <v>209</v>
      </c>
      <c r="C129" s="57">
        <v>19</v>
      </c>
      <c r="D129" s="57" t="s">
        <v>187</v>
      </c>
      <c r="E129" s="45"/>
      <c r="F129" s="86">
        <f>C129*E129</f>
        <v>0</v>
      </c>
      <c r="G129" s="55" t="s">
        <v>169</v>
      </c>
      <c r="H129" s="47"/>
    </row>
    <row r="130" spans="1:8">
      <c r="A130" s="55"/>
      <c r="B130" s="55"/>
      <c r="C130" s="57"/>
      <c r="D130" s="57"/>
      <c r="E130" s="57"/>
      <c r="F130" s="86"/>
      <c r="G130" s="55"/>
      <c r="H130" s="47"/>
    </row>
    <row r="131" spans="1:8" ht="25.5">
      <c r="A131" s="55" t="s">
        <v>313</v>
      </c>
      <c r="B131" s="58" t="s">
        <v>263</v>
      </c>
      <c r="C131" s="57"/>
      <c r="D131" s="57"/>
      <c r="E131" s="86"/>
      <c r="F131" s="57"/>
      <c r="G131" s="55"/>
      <c r="H131" s="47"/>
    </row>
    <row r="132" spans="1:8">
      <c r="A132" s="55"/>
      <c r="B132" s="55" t="s">
        <v>209</v>
      </c>
      <c r="C132" s="57">
        <v>2</v>
      </c>
      <c r="D132" s="57" t="s">
        <v>187</v>
      </c>
      <c r="F132" s="86">
        <f>C132*E132</f>
        <v>0</v>
      </c>
      <c r="G132" s="55" t="s">
        <v>169</v>
      </c>
      <c r="H132" s="47"/>
    </row>
    <row r="133" spans="1:8">
      <c r="A133" s="55"/>
      <c r="B133" s="55"/>
      <c r="C133" s="57"/>
      <c r="D133" s="57"/>
      <c r="E133" s="86"/>
      <c r="F133" s="86"/>
      <c r="G133" s="55"/>
      <c r="H133" s="47"/>
    </row>
    <row r="134" spans="1:8" ht="40.5" customHeight="1">
      <c r="A134" s="55" t="s">
        <v>314</v>
      </c>
      <c r="B134" s="58" t="s">
        <v>264</v>
      </c>
      <c r="C134" s="57"/>
      <c r="D134" s="57"/>
      <c r="E134" s="57"/>
      <c r="F134" s="57"/>
      <c r="G134" s="55"/>
      <c r="H134" s="47"/>
    </row>
    <row r="135" spans="1:8" ht="13.5" customHeight="1">
      <c r="A135" s="55"/>
      <c r="B135" s="55" t="s">
        <v>284</v>
      </c>
      <c r="C135" s="57">
        <v>2</v>
      </c>
      <c r="D135" s="57" t="s">
        <v>187</v>
      </c>
      <c r="E135" s="45"/>
      <c r="F135" s="86">
        <f>C135*E135</f>
        <v>0</v>
      </c>
      <c r="G135" s="55" t="s">
        <v>169</v>
      </c>
      <c r="H135" s="47"/>
    </row>
    <row r="136" spans="1:8" ht="13.5" customHeight="1">
      <c r="A136" s="55"/>
      <c r="B136" s="55" t="s">
        <v>285</v>
      </c>
      <c r="C136" s="57">
        <v>1</v>
      </c>
      <c r="D136" s="57" t="s">
        <v>187</v>
      </c>
      <c r="F136" s="86">
        <f>C136*E136</f>
        <v>0</v>
      </c>
      <c r="G136" s="55" t="s">
        <v>169</v>
      </c>
      <c r="H136" s="47"/>
    </row>
    <row r="137" spans="1:8" ht="13.5" customHeight="1">
      <c r="A137" s="55"/>
      <c r="B137" s="55"/>
      <c r="C137" s="57"/>
      <c r="D137" s="57"/>
      <c r="E137" s="86"/>
      <c r="F137" s="86"/>
      <c r="G137" s="55"/>
      <c r="H137" s="47"/>
    </row>
    <row r="138" spans="1:8" ht="26.25" customHeight="1">
      <c r="A138" s="55" t="s">
        <v>315</v>
      </c>
      <c r="B138" s="58" t="s">
        <v>167</v>
      </c>
      <c r="C138" s="57"/>
      <c r="D138" s="57"/>
      <c r="E138" s="57"/>
      <c r="F138" s="57"/>
      <c r="G138" s="55"/>
      <c r="H138" s="47"/>
    </row>
    <row r="139" spans="1:8" ht="13.5" customHeight="1">
      <c r="A139" s="55"/>
      <c r="B139" s="55" t="s">
        <v>286</v>
      </c>
      <c r="C139" s="57">
        <v>1</v>
      </c>
      <c r="D139" s="57" t="s">
        <v>187</v>
      </c>
      <c r="E139" s="45"/>
      <c r="F139" s="86">
        <f>C139*E139</f>
        <v>0</v>
      </c>
      <c r="G139" s="55" t="s">
        <v>169</v>
      </c>
      <c r="H139" s="47"/>
    </row>
    <row r="140" spans="1:8" ht="13.5" customHeight="1">
      <c r="A140" s="55"/>
      <c r="B140" s="55"/>
      <c r="C140" s="57"/>
      <c r="D140" s="57"/>
      <c r="E140" s="57"/>
      <c r="F140" s="86"/>
      <c r="G140" s="55"/>
      <c r="H140" s="47"/>
    </row>
    <row r="141" spans="1:8" ht="25.5">
      <c r="A141" s="55" t="s">
        <v>316</v>
      </c>
      <c r="B141" s="58" t="s">
        <v>265</v>
      </c>
      <c r="C141" s="57"/>
      <c r="D141" s="57"/>
      <c r="E141" s="86"/>
      <c r="F141" s="57"/>
      <c r="G141" s="55"/>
      <c r="H141" s="47"/>
    </row>
    <row r="142" spans="1:8">
      <c r="A142" s="55"/>
      <c r="B142" s="55" t="s">
        <v>209</v>
      </c>
      <c r="C142" s="57">
        <v>6</v>
      </c>
      <c r="D142" s="57" t="s">
        <v>187</v>
      </c>
      <c r="F142" s="86">
        <f>C142*E142</f>
        <v>0</v>
      </c>
      <c r="G142" s="55" t="s">
        <v>169</v>
      </c>
      <c r="H142" s="47"/>
    </row>
    <row r="143" spans="1:8">
      <c r="A143" s="55"/>
      <c r="B143" s="55"/>
      <c r="C143" s="57"/>
      <c r="D143" s="57"/>
      <c r="E143" s="86"/>
      <c r="F143" s="86"/>
      <c r="G143" s="55"/>
      <c r="H143" s="47"/>
    </row>
    <row r="144" spans="1:8" ht="24.75" customHeight="1">
      <c r="A144" s="55" t="s">
        <v>317</v>
      </c>
      <c r="B144" s="58" t="s">
        <v>78</v>
      </c>
      <c r="C144" s="57"/>
      <c r="D144" s="57"/>
      <c r="E144" s="57"/>
      <c r="F144" s="57"/>
      <c r="G144" s="55"/>
      <c r="H144" s="47"/>
    </row>
    <row r="145" spans="1:11">
      <c r="A145" s="55"/>
      <c r="B145" s="55" t="s">
        <v>209</v>
      </c>
      <c r="C145" s="57">
        <v>3</v>
      </c>
      <c r="D145" s="57" t="s">
        <v>187</v>
      </c>
      <c r="E145" s="45"/>
      <c r="F145" s="86">
        <f>C145*E145</f>
        <v>0</v>
      </c>
      <c r="G145" s="55" t="s">
        <v>169</v>
      </c>
      <c r="H145" s="47"/>
    </row>
    <row r="146" spans="1:11">
      <c r="A146" s="55"/>
      <c r="B146" s="55"/>
      <c r="C146" s="57"/>
      <c r="D146" s="57"/>
      <c r="E146" s="57"/>
      <c r="F146" s="86"/>
      <c r="G146" s="55"/>
      <c r="H146" s="47"/>
    </row>
    <row r="147" spans="1:11" ht="25.5">
      <c r="A147" s="55" t="s">
        <v>318</v>
      </c>
      <c r="B147" s="58" t="s">
        <v>267</v>
      </c>
      <c r="C147" s="57"/>
      <c r="D147" s="57"/>
      <c r="E147" s="86"/>
      <c r="F147" s="86"/>
      <c r="G147" s="55"/>
      <c r="H147" s="47"/>
    </row>
    <row r="148" spans="1:11">
      <c r="A148" s="55"/>
      <c r="B148" s="55" t="s">
        <v>209</v>
      </c>
      <c r="C148" s="57">
        <v>17</v>
      </c>
      <c r="D148" s="57" t="s">
        <v>187</v>
      </c>
      <c r="F148" s="86">
        <f>C148*E148</f>
        <v>0</v>
      </c>
      <c r="G148" s="55" t="s">
        <v>169</v>
      </c>
      <c r="H148" s="47"/>
    </row>
    <row r="149" spans="1:11">
      <c r="A149" s="55"/>
      <c r="B149" s="55"/>
      <c r="C149" s="57"/>
      <c r="D149" s="57"/>
      <c r="E149" s="86"/>
      <c r="F149" s="86"/>
      <c r="G149" s="55"/>
      <c r="H149" s="47"/>
    </row>
    <row r="150" spans="1:11" ht="25.5">
      <c r="A150" s="55" t="s">
        <v>319</v>
      </c>
      <c r="B150" s="58" t="s">
        <v>279</v>
      </c>
      <c r="C150" s="57"/>
      <c r="D150" s="57"/>
      <c r="E150" s="57"/>
      <c r="F150" s="57"/>
      <c r="G150" s="55"/>
      <c r="H150" s="47"/>
    </row>
    <row r="151" spans="1:11">
      <c r="A151" s="55"/>
      <c r="B151" s="55" t="s">
        <v>186</v>
      </c>
      <c r="C151" s="57">
        <v>165.7</v>
      </c>
      <c r="D151" s="57" t="s">
        <v>187</v>
      </c>
      <c r="E151" s="45"/>
      <c r="F151" s="86">
        <f>C151*E151</f>
        <v>0</v>
      </c>
      <c r="G151" s="55" t="s">
        <v>169</v>
      </c>
      <c r="H151" s="47"/>
    </row>
    <row r="152" spans="1:11">
      <c r="A152" s="55"/>
      <c r="B152" s="55"/>
      <c r="C152" s="57"/>
      <c r="D152" s="57"/>
      <c r="E152" s="57"/>
      <c r="F152" s="86"/>
      <c r="G152" s="55"/>
      <c r="H152" s="47"/>
    </row>
    <row r="153" spans="1:11">
      <c r="A153" s="55" t="s">
        <v>320</v>
      </c>
      <c r="B153" s="55" t="s">
        <v>203</v>
      </c>
      <c r="C153" s="57"/>
      <c r="D153" s="57"/>
      <c r="E153" s="86"/>
      <c r="F153" s="57"/>
      <c r="G153" s="55"/>
      <c r="H153" s="47"/>
    </row>
    <row r="154" spans="1:11">
      <c r="A154" s="55"/>
      <c r="B154" s="55" t="s">
        <v>163</v>
      </c>
      <c r="C154" s="57"/>
      <c r="D154" s="57"/>
      <c r="E154" s="57"/>
      <c r="F154" s="57"/>
      <c r="G154" s="55"/>
      <c r="H154" s="47"/>
    </row>
    <row r="155" spans="1:11">
      <c r="A155" s="55"/>
      <c r="B155" s="55" t="s">
        <v>186</v>
      </c>
      <c r="C155" s="57">
        <v>165.7</v>
      </c>
      <c r="D155" s="57" t="s">
        <v>187</v>
      </c>
      <c r="E155" s="45"/>
      <c r="F155" s="86">
        <f>C155*E155</f>
        <v>0</v>
      </c>
      <c r="G155" s="55" t="s">
        <v>169</v>
      </c>
      <c r="H155" s="47"/>
    </row>
    <row r="156" spans="1:11">
      <c r="A156" s="55"/>
      <c r="B156" s="55"/>
      <c r="C156" s="57"/>
      <c r="D156" s="57"/>
      <c r="E156" s="57"/>
      <c r="F156" s="86"/>
      <c r="G156" s="55"/>
      <c r="H156" s="47"/>
      <c r="K156" s="46"/>
    </row>
    <row r="157" spans="1:11" ht="25.5">
      <c r="A157" s="55" t="s">
        <v>321</v>
      </c>
      <c r="B157" s="58" t="s">
        <v>234</v>
      </c>
      <c r="C157" s="57"/>
      <c r="D157" s="57"/>
      <c r="E157" s="86"/>
      <c r="F157" s="86"/>
      <c r="G157" s="55"/>
      <c r="H157" s="47"/>
      <c r="K157" s="46"/>
    </row>
    <row r="158" spans="1:11">
      <c r="A158" s="55"/>
      <c r="B158" s="55" t="s">
        <v>209</v>
      </c>
      <c r="C158" s="57">
        <v>2</v>
      </c>
      <c r="D158" s="57" t="s">
        <v>187</v>
      </c>
      <c r="F158" s="86">
        <f>C158*E158</f>
        <v>0</v>
      </c>
      <c r="G158" s="55" t="s">
        <v>169</v>
      </c>
      <c r="H158" s="47"/>
      <c r="K158" s="46"/>
    </row>
    <row r="159" spans="1:11">
      <c r="A159" s="55"/>
      <c r="B159" s="55"/>
      <c r="C159" s="57"/>
      <c r="D159" s="57"/>
      <c r="E159" s="86"/>
      <c r="F159" s="86"/>
      <c r="G159" s="55"/>
      <c r="H159" s="47"/>
    </row>
    <row r="160" spans="1:11">
      <c r="A160" s="55" t="s">
        <v>322</v>
      </c>
      <c r="B160" s="55" t="s">
        <v>204</v>
      </c>
      <c r="C160" s="57"/>
      <c r="D160" s="57"/>
      <c r="E160" s="57"/>
      <c r="F160" s="57"/>
      <c r="G160" s="55"/>
      <c r="H160" s="47"/>
    </row>
    <row r="161" spans="1:8">
      <c r="A161" s="55"/>
      <c r="B161" s="55" t="s">
        <v>186</v>
      </c>
      <c r="C161" s="57">
        <v>165.7</v>
      </c>
      <c r="D161" s="57" t="s">
        <v>187</v>
      </c>
      <c r="E161" s="45"/>
      <c r="F161" s="86">
        <f>C161*E161</f>
        <v>0</v>
      </c>
      <c r="G161" s="55" t="s">
        <v>169</v>
      </c>
      <c r="H161" s="47"/>
    </row>
    <row r="162" spans="1:8">
      <c r="A162" s="55"/>
      <c r="B162" s="55"/>
      <c r="C162" s="57"/>
      <c r="D162" s="57"/>
      <c r="E162" s="57"/>
      <c r="F162" s="86"/>
      <c r="G162" s="55"/>
      <c r="H162" s="47"/>
    </row>
    <row r="163" spans="1:8">
      <c r="A163" s="55" t="s">
        <v>323</v>
      </c>
      <c r="B163" s="55" t="s">
        <v>205</v>
      </c>
      <c r="C163" s="57"/>
      <c r="D163" s="57"/>
      <c r="E163" s="57"/>
      <c r="F163" s="57"/>
      <c r="G163" s="55"/>
      <c r="H163" s="47"/>
    </row>
    <row r="164" spans="1:8">
      <c r="A164" s="55"/>
      <c r="B164" s="55"/>
      <c r="C164" s="57"/>
      <c r="D164" s="57"/>
      <c r="E164" s="57"/>
      <c r="F164" s="57"/>
      <c r="G164" s="55"/>
      <c r="H164" s="47"/>
    </row>
    <row r="165" spans="1:8">
      <c r="A165" s="55"/>
      <c r="B165" s="55" t="s">
        <v>216</v>
      </c>
      <c r="C165" s="79" t="s">
        <v>233</v>
      </c>
      <c r="D165" s="57"/>
      <c r="E165" s="86">
        <f>SUM(F114:F163)</f>
        <v>0</v>
      </c>
      <c r="F165" s="86">
        <f>C165*E165</f>
        <v>0</v>
      </c>
      <c r="G165" s="55" t="s">
        <v>169</v>
      </c>
      <c r="H165" s="47"/>
    </row>
    <row r="166" spans="1:8" ht="13.5" thickBot="1">
      <c r="A166" s="75"/>
      <c r="B166" s="75"/>
      <c r="C166" s="80"/>
      <c r="D166" s="80"/>
      <c r="E166" s="74"/>
      <c r="F166" s="74"/>
      <c r="G166" s="75"/>
      <c r="H166" s="47"/>
    </row>
    <row r="167" spans="1:8">
      <c r="A167" s="55"/>
      <c r="B167" s="55"/>
      <c r="C167" s="57"/>
      <c r="D167" s="57"/>
      <c r="E167" s="86"/>
      <c r="F167" s="86"/>
      <c r="G167" s="55"/>
      <c r="H167" s="47"/>
    </row>
    <row r="168" spans="1:8">
      <c r="A168" s="55"/>
      <c r="B168" s="118" t="s">
        <v>206</v>
      </c>
      <c r="C168" s="82"/>
      <c r="D168" s="82"/>
      <c r="E168" s="98"/>
      <c r="F168" s="98">
        <f>SUM(F114:F167)</f>
        <v>0</v>
      </c>
      <c r="G168" s="99" t="s">
        <v>169</v>
      </c>
      <c r="H168" s="47"/>
    </row>
    <row r="169" spans="1:8">
      <c r="A169" s="55"/>
      <c r="B169" s="66"/>
      <c r="C169" s="83"/>
      <c r="D169" s="83"/>
      <c r="E169" s="68"/>
      <c r="F169" s="68"/>
      <c r="G169" s="66"/>
      <c r="H169" s="47"/>
    </row>
    <row r="170" spans="1:8">
      <c r="A170" s="55"/>
      <c r="B170" s="55"/>
      <c r="C170" s="57"/>
      <c r="D170" s="57"/>
      <c r="E170" s="86"/>
      <c r="F170" s="86"/>
      <c r="G170" s="55"/>
      <c r="H170" s="47"/>
    </row>
    <row r="171" spans="1:8">
      <c r="A171" s="55" t="s">
        <v>324</v>
      </c>
      <c r="B171" s="55"/>
      <c r="C171" s="57"/>
      <c r="D171" s="57"/>
      <c r="E171" s="86"/>
      <c r="F171" s="86"/>
      <c r="G171" s="55"/>
      <c r="H171" s="47"/>
    </row>
    <row r="172" spans="1:8">
      <c r="A172" s="55"/>
      <c r="B172" s="55"/>
      <c r="C172" s="57"/>
      <c r="D172" s="57"/>
      <c r="E172" s="86"/>
      <c r="F172" s="86"/>
      <c r="G172" s="55"/>
      <c r="H172" s="47"/>
    </row>
    <row r="173" spans="1:8">
      <c r="A173" s="55"/>
      <c r="B173" s="55"/>
      <c r="C173" s="57"/>
      <c r="D173" s="57"/>
      <c r="E173" s="86"/>
      <c r="F173" s="86"/>
      <c r="G173" s="55"/>
      <c r="H173" s="47"/>
    </row>
    <row r="174" spans="1:8" ht="51">
      <c r="A174" s="55" t="s">
        <v>325</v>
      </c>
      <c r="B174" s="58" t="s">
        <v>270</v>
      </c>
      <c r="C174" s="57"/>
      <c r="D174" s="57"/>
      <c r="E174" s="57"/>
      <c r="F174" s="57"/>
      <c r="G174" s="55"/>
      <c r="H174" s="47"/>
    </row>
    <row r="175" spans="1:8">
      <c r="A175" s="55"/>
      <c r="B175" s="119" t="s">
        <v>280</v>
      </c>
      <c r="C175" s="57"/>
      <c r="D175" s="57"/>
      <c r="E175" s="57"/>
      <c r="F175" s="57"/>
      <c r="G175" s="55"/>
      <c r="H175" s="47"/>
    </row>
    <row r="176" spans="1:8">
      <c r="A176" s="55"/>
      <c r="B176" s="55"/>
      <c r="C176" s="57"/>
      <c r="D176" s="57"/>
      <c r="E176" s="57"/>
      <c r="F176" s="57"/>
      <c r="G176" s="55"/>
      <c r="H176" s="47"/>
    </row>
    <row r="177" spans="1:18">
      <c r="A177" s="55"/>
      <c r="B177" s="55" t="s">
        <v>160</v>
      </c>
      <c r="C177" s="86">
        <v>174</v>
      </c>
      <c r="D177" s="57" t="s">
        <v>187</v>
      </c>
      <c r="E177" s="45"/>
      <c r="F177" s="86">
        <f>C177*E177</f>
        <v>0</v>
      </c>
      <c r="G177" s="55" t="s">
        <v>169</v>
      </c>
      <c r="H177" s="47"/>
    </row>
    <row r="178" spans="1:18">
      <c r="A178" s="55"/>
      <c r="B178" s="55"/>
      <c r="C178" s="57"/>
      <c r="D178" s="57"/>
      <c r="E178" s="86"/>
      <c r="F178" s="86"/>
      <c r="G178" s="55"/>
      <c r="H178" s="47"/>
    </row>
    <row r="179" spans="1:18" ht="127.5">
      <c r="A179" s="55" t="s">
        <v>326</v>
      </c>
      <c r="B179" s="58" t="s">
        <v>80</v>
      </c>
      <c r="C179" s="57"/>
      <c r="D179" s="57"/>
      <c r="E179" s="86"/>
      <c r="F179" s="86"/>
      <c r="G179" s="55"/>
      <c r="H179" s="47"/>
      <c r="R179" s="49"/>
    </row>
    <row r="180" spans="1:18">
      <c r="A180" s="55"/>
      <c r="B180" s="55" t="s">
        <v>210</v>
      </c>
      <c r="C180" s="57" t="s">
        <v>209</v>
      </c>
      <c r="D180" s="57">
        <v>3</v>
      </c>
      <c r="E180" s="45"/>
      <c r="F180" s="86">
        <f t="shared" ref="F180:F187" si="0">D180*E180</f>
        <v>0</v>
      </c>
      <c r="G180" s="55" t="s">
        <v>169</v>
      </c>
      <c r="H180" s="47"/>
    </row>
    <row r="181" spans="1:18">
      <c r="A181" s="55"/>
      <c r="B181" s="55" t="s">
        <v>213</v>
      </c>
      <c r="C181" s="57" t="s">
        <v>209</v>
      </c>
      <c r="D181" s="57">
        <v>2</v>
      </c>
      <c r="E181" s="45"/>
      <c r="F181" s="86">
        <f t="shared" si="0"/>
        <v>0</v>
      </c>
      <c r="G181" s="55" t="s">
        <v>169</v>
      </c>
      <c r="H181" s="47"/>
    </row>
    <row r="182" spans="1:18">
      <c r="A182" s="55"/>
      <c r="B182" s="55" t="s">
        <v>212</v>
      </c>
      <c r="C182" s="57" t="s">
        <v>209</v>
      </c>
      <c r="D182" s="57">
        <v>2</v>
      </c>
      <c r="E182" s="45"/>
      <c r="F182" s="86">
        <f t="shared" si="0"/>
        <v>0</v>
      </c>
      <c r="G182" s="55" t="s">
        <v>169</v>
      </c>
      <c r="H182" s="47"/>
    </row>
    <row r="183" spans="1:18">
      <c r="A183" s="55"/>
      <c r="B183" s="55" t="s">
        <v>162</v>
      </c>
      <c r="C183" s="57" t="s">
        <v>209</v>
      </c>
      <c r="D183" s="57">
        <v>1</v>
      </c>
      <c r="E183" s="45"/>
      <c r="F183" s="86">
        <f t="shared" si="0"/>
        <v>0</v>
      </c>
      <c r="G183" s="55" t="s">
        <v>169</v>
      </c>
      <c r="H183" s="47"/>
    </row>
    <row r="184" spans="1:18">
      <c r="A184" s="55"/>
      <c r="B184" s="55" t="s">
        <v>164</v>
      </c>
      <c r="C184" s="57" t="s">
        <v>209</v>
      </c>
      <c r="D184" s="57">
        <v>1</v>
      </c>
      <c r="E184" s="45"/>
      <c r="F184" s="86">
        <f t="shared" si="0"/>
        <v>0</v>
      </c>
      <c r="G184" s="55" t="s">
        <v>169</v>
      </c>
      <c r="H184" s="47"/>
    </row>
    <row r="185" spans="1:18">
      <c r="A185" s="55"/>
      <c r="B185" s="55" t="s">
        <v>182</v>
      </c>
      <c r="C185" s="57" t="s">
        <v>209</v>
      </c>
      <c r="D185" s="57">
        <v>1</v>
      </c>
      <c r="E185" s="45"/>
      <c r="F185" s="86">
        <f t="shared" si="0"/>
        <v>0</v>
      </c>
      <c r="G185" s="55" t="s">
        <v>169</v>
      </c>
      <c r="H185" s="47"/>
    </row>
    <row r="186" spans="1:18">
      <c r="A186" s="55"/>
      <c r="B186" s="55" t="s">
        <v>183</v>
      </c>
      <c r="C186" s="57" t="s">
        <v>209</v>
      </c>
      <c r="D186" s="57">
        <v>1</v>
      </c>
      <c r="E186" s="45"/>
      <c r="F186" s="86">
        <f t="shared" si="0"/>
        <v>0</v>
      </c>
      <c r="G186" s="55" t="s">
        <v>169</v>
      </c>
      <c r="H186" s="47"/>
    </row>
    <row r="187" spans="1:18">
      <c r="A187" s="55"/>
      <c r="B187" s="55" t="s">
        <v>174</v>
      </c>
      <c r="C187" s="57" t="s">
        <v>209</v>
      </c>
      <c r="D187" s="57">
        <v>2</v>
      </c>
      <c r="E187" s="45"/>
      <c r="F187" s="86">
        <f t="shared" si="0"/>
        <v>0</v>
      </c>
      <c r="G187" s="55" t="s">
        <v>169</v>
      </c>
      <c r="H187" s="47"/>
    </row>
    <row r="188" spans="1:18">
      <c r="A188" s="55"/>
      <c r="B188" s="55" t="s">
        <v>211</v>
      </c>
      <c r="C188" s="57"/>
      <c r="D188" s="57"/>
      <c r="E188" s="86"/>
      <c r="F188" s="86"/>
      <c r="G188" s="55"/>
      <c r="H188" s="47"/>
    </row>
    <row r="189" spans="1:18">
      <c r="A189" s="55"/>
      <c r="B189" s="55" t="s">
        <v>161</v>
      </c>
      <c r="C189" s="57" t="s">
        <v>209</v>
      </c>
      <c r="D189" s="57">
        <v>2</v>
      </c>
      <c r="E189" s="45"/>
      <c r="F189" s="86">
        <f>D189*E189</f>
        <v>0</v>
      </c>
      <c r="G189" s="55" t="s">
        <v>169</v>
      </c>
      <c r="H189" s="47"/>
    </row>
    <row r="190" spans="1:18">
      <c r="A190" s="55"/>
      <c r="B190" s="55" t="s">
        <v>165</v>
      </c>
      <c r="C190" s="57"/>
      <c r="D190" s="57"/>
      <c r="E190" s="86"/>
      <c r="F190" s="86"/>
      <c r="G190" s="55"/>
      <c r="H190" s="47"/>
    </row>
    <row r="191" spans="1:18">
      <c r="A191" s="55"/>
      <c r="B191" s="55" t="s">
        <v>219</v>
      </c>
      <c r="C191" s="57" t="s">
        <v>209</v>
      </c>
      <c r="D191" s="57">
        <v>2</v>
      </c>
      <c r="E191" s="45"/>
      <c r="F191" s="86">
        <f>D191*E191</f>
        <v>0</v>
      </c>
      <c r="G191" s="55" t="s">
        <v>169</v>
      </c>
      <c r="H191" s="47"/>
    </row>
    <row r="192" spans="1:18">
      <c r="A192" s="55"/>
      <c r="B192" s="55" t="s">
        <v>171</v>
      </c>
      <c r="C192" s="57"/>
      <c r="D192" s="57"/>
      <c r="E192" s="86"/>
      <c r="F192" s="86"/>
      <c r="G192" s="55"/>
      <c r="H192" s="47"/>
    </row>
    <row r="193" spans="1:11">
      <c r="A193" s="55"/>
      <c r="B193" s="55" t="s">
        <v>172</v>
      </c>
      <c r="C193" s="57" t="s">
        <v>209</v>
      </c>
      <c r="D193" s="57">
        <v>1</v>
      </c>
      <c r="E193" s="45"/>
      <c r="F193" s="86">
        <f>D193*E193</f>
        <v>0</v>
      </c>
      <c r="G193" s="55" t="s">
        <v>169</v>
      </c>
      <c r="H193" s="47"/>
    </row>
    <row r="194" spans="1:11">
      <c r="A194" s="55"/>
      <c r="B194" s="55"/>
      <c r="C194" s="57"/>
      <c r="D194" s="57"/>
      <c r="E194" s="86"/>
      <c r="F194" s="86"/>
      <c r="G194" s="55"/>
      <c r="H194" s="47"/>
    </row>
    <row r="195" spans="1:11" ht="43.5" customHeight="1">
      <c r="A195" s="55" t="s">
        <v>327</v>
      </c>
      <c r="B195" s="58" t="s">
        <v>272</v>
      </c>
      <c r="C195" s="57"/>
      <c r="D195" s="57"/>
      <c r="E195" s="86"/>
      <c r="F195" s="86"/>
      <c r="G195" s="55"/>
      <c r="H195" s="47"/>
    </row>
    <row r="196" spans="1:11">
      <c r="A196" s="55"/>
      <c r="B196" s="55" t="s">
        <v>202</v>
      </c>
      <c r="C196" s="57" t="s">
        <v>209</v>
      </c>
      <c r="D196" s="57">
        <v>2</v>
      </c>
      <c r="E196" s="45"/>
      <c r="F196" s="86">
        <f>D196*E196</f>
        <v>0</v>
      </c>
      <c r="G196" s="55" t="s">
        <v>169</v>
      </c>
      <c r="H196" s="47"/>
    </row>
    <row r="197" spans="1:11">
      <c r="A197" s="55"/>
      <c r="B197" s="55" t="s">
        <v>159</v>
      </c>
      <c r="C197" s="57" t="s">
        <v>209</v>
      </c>
      <c r="D197" s="57">
        <v>1</v>
      </c>
      <c r="E197" s="45"/>
      <c r="F197" s="86">
        <f>D197*E197</f>
        <v>0</v>
      </c>
      <c r="G197" s="55" t="s">
        <v>169</v>
      </c>
      <c r="H197" s="47"/>
    </row>
    <row r="198" spans="1:11">
      <c r="A198" s="55"/>
      <c r="B198" s="55"/>
      <c r="C198" s="57"/>
      <c r="D198" s="57"/>
      <c r="E198" s="86"/>
      <c r="F198" s="86"/>
      <c r="G198" s="55"/>
      <c r="H198" s="47"/>
    </row>
    <row r="199" spans="1:11" ht="25.5">
      <c r="A199" s="55" t="s">
        <v>328</v>
      </c>
      <c r="B199" s="58" t="s">
        <v>166</v>
      </c>
      <c r="C199" s="57"/>
      <c r="D199" s="57"/>
      <c r="E199" s="86"/>
      <c r="F199" s="86"/>
      <c r="G199" s="55"/>
      <c r="H199" s="47"/>
    </row>
    <row r="200" spans="1:11">
      <c r="A200" s="55"/>
      <c r="B200" s="55" t="s">
        <v>202</v>
      </c>
      <c r="C200" s="57" t="s">
        <v>209</v>
      </c>
      <c r="D200" s="57">
        <v>2</v>
      </c>
      <c r="E200" s="45"/>
      <c r="F200" s="86">
        <f>D200*E200</f>
        <v>0</v>
      </c>
      <c r="G200" s="55" t="s">
        <v>169</v>
      </c>
      <c r="H200" s="47"/>
    </row>
    <row r="201" spans="1:11">
      <c r="A201" s="55"/>
      <c r="B201" s="55"/>
      <c r="C201" s="57"/>
      <c r="D201" s="57"/>
      <c r="E201" s="86"/>
      <c r="F201" s="86"/>
      <c r="G201" s="55"/>
      <c r="H201" s="47"/>
    </row>
    <row r="202" spans="1:11" ht="25.5">
      <c r="A202" s="55" t="s">
        <v>329</v>
      </c>
      <c r="B202" s="58" t="s">
        <v>181</v>
      </c>
      <c r="C202" s="57"/>
      <c r="D202" s="57"/>
      <c r="E202" s="86"/>
      <c r="F202" s="86"/>
      <c r="G202" s="55"/>
      <c r="H202" s="47"/>
    </row>
    <row r="203" spans="1:11">
      <c r="A203" s="55"/>
      <c r="B203" s="55" t="s">
        <v>155</v>
      </c>
      <c r="C203" s="57" t="s">
        <v>209</v>
      </c>
      <c r="D203" s="57">
        <v>1</v>
      </c>
      <c r="E203" s="45"/>
      <c r="F203" s="86">
        <f>D203*E203</f>
        <v>0</v>
      </c>
      <c r="G203" s="55" t="s">
        <v>169</v>
      </c>
      <c r="H203" s="47"/>
    </row>
    <row r="204" spans="1:11">
      <c r="A204" s="55"/>
      <c r="B204" s="55"/>
      <c r="C204" s="57"/>
      <c r="D204" s="57"/>
      <c r="E204" s="86"/>
      <c r="F204" s="86"/>
      <c r="G204" s="55"/>
      <c r="H204" s="47"/>
    </row>
    <row r="205" spans="1:11" ht="25.5">
      <c r="A205" s="55" t="s">
        <v>330</v>
      </c>
      <c r="B205" s="58" t="s">
        <v>235</v>
      </c>
      <c r="C205" s="57"/>
      <c r="D205" s="57"/>
      <c r="E205" s="86"/>
      <c r="F205" s="86"/>
      <c r="G205" s="55"/>
      <c r="H205" s="47"/>
    </row>
    <row r="206" spans="1:11">
      <c r="A206" s="55"/>
      <c r="B206" s="55" t="s">
        <v>209</v>
      </c>
      <c r="C206" s="57">
        <v>1</v>
      </c>
      <c r="D206" s="57" t="s">
        <v>187</v>
      </c>
      <c r="E206" s="45"/>
      <c r="F206" s="86">
        <f>C206*E206</f>
        <v>0</v>
      </c>
      <c r="G206" s="55" t="s">
        <v>169</v>
      </c>
      <c r="H206" s="47"/>
    </row>
    <row r="207" spans="1:11">
      <c r="A207" s="55"/>
      <c r="B207" s="55"/>
      <c r="C207" s="57"/>
      <c r="D207" s="57"/>
      <c r="E207" s="86"/>
      <c r="F207" s="86"/>
      <c r="G207" s="55"/>
      <c r="H207" s="47"/>
    </row>
    <row r="208" spans="1:11">
      <c r="A208" s="55"/>
      <c r="B208" s="55"/>
      <c r="C208" s="57"/>
      <c r="D208" s="57"/>
      <c r="E208" s="86"/>
      <c r="F208" s="86"/>
      <c r="G208" s="55"/>
      <c r="H208" s="47"/>
      <c r="K208" s="46"/>
    </row>
    <row r="209" spans="1:11">
      <c r="A209" s="55" t="s">
        <v>331</v>
      </c>
      <c r="B209" s="55" t="s">
        <v>236</v>
      </c>
      <c r="C209" s="57"/>
      <c r="D209" s="57"/>
      <c r="E209" s="86"/>
      <c r="F209" s="86"/>
      <c r="G209" s="55"/>
      <c r="H209" s="47"/>
      <c r="K209" s="46"/>
    </row>
    <row r="210" spans="1:11">
      <c r="A210" s="55"/>
      <c r="B210" s="55" t="s">
        <v>216</v>
      </c>
      <c r="C210" s="84">
        <v>0.1</v>
      </c>
      <c r="D210" s="57"/>
      <c r="E210" s="86">
        <f>SUM(F176:F208)</f>
        <v>0</v>
      </c>
      <c r="F210" s="86">
        <f>C210*E210</f>
        <v>0</v>
      </c>
      <c r="G210" s="55" t="s">
        <v>169</v>
      </c>
      <c r="H210" s="47"/>
    </row>
    <row r="211" spans="1:11">
      <c r="A211" s="55"/>
      <c r="B211" s="55"/>
      <c r="C211" s="57"/>
      <c r="D211" s="57"/>
      <c r="E211" s="86"/>
      <c r="F211" s="86"/>
      <c r="G211" s="55"/>
      <c r="H211" s="47"/>
    </row>
    <row r="212" spans="1:11">
      <c r="A212" s="55"/>
      <c r="B212" s="118" t="s">
        <v>207</v>
      </c>
      <c r="C212" s="82"/>
      <c r="D212" s="82"/>
      <c r="E212" s="98"/>
      <c r="F212" s="98">
        <f>SUM(F177:F211)</f>
        <v>0</v>
      </c>
      <c r="G212" s="99" t="s">
        <v>169</v>
      </c>
      <c r="H212" s="47"/>
    </row>
    <row r="213" spans="1:11">
      <c r="A213" s="55"/>
      <c r="B213" s="66"/>
      <c r="C213" s="83"/>
      <c r="D213" s="83"/>
      <c r="E213" s="68"/>
      <c r="F213" s="68"/>
      <c r="G213" s="66"/>
      <c r="H213" s="47"/>
    </row>
    <row r="214" spans="1:11">
      <c r="A214" s="66"/>
      <c r="B214" s="120"/>
      <c r="C214" s="83"/>
      <c r="D214" s="83"/>
      <c r="E214" s="83"/>
      <c r="F214" s="83"/>
      <c r="G214" s="66"/>
    </row>
    <row r="215" spans="1:11">
      <c r="A215" s="66"/>
      <c r="B215" s="120"/>
      <c r="C215" s="83"/>
      <c r="D215" s="83"/>
      <c r="E215" s="83"/>
      <c r="F215" s="83"/>
      <c r="G215" s="66"/>
    </row>
    <row r="216" spans="1:11">
      <c r="A216" s="55"/>
      <c r="B216" s="55"/>
      <c r="C216" s="57"/>
      <c r="D216" s="57"/>
      <c r="E216" s="86"/>
      <c r="F216" s="86"/>
      <c r="G216" s="55"/>
      <c r="H216" s="47"/>
      <c r="K216" s="46"/>
    </row>
    <row r="217" spans="1:11">
      <c r="A217" s="55" t="s">
        <v>332</v>
      </c>
      <c r="B217" s="55"/>
      <c r="C217" s="57"/>
      <c r="D217" s="57"/>
      <c r="E217" s="86"/>
      <c r="F217" s="57"/>
      <c r="G217" s="55"/>
      <c r="K217" s="46"/>
    </row>
    <row r="218" spans="1:11">
      <c r="A218" s="55"/>
      <c r="B218" s="55"/>
      <c r="C218" s="57"/>
      <c r="D218" s="57"/>
      <c r="E218" s="57"/>
      <c r="F218" s="57"/>
      <c r="G218" s="55"/>
    </row>
    <row r="219" spans="1:11" ht="16.5">
      <c r="A219" s="55"/>
      <c r="B219" s="121" t="s">
        <v>404</v>
      </c>
      <c r="C219" s="57"/>
      <c r="D219" s="57"/>
      <c r="E219" s="57"/>
      <c r="F219" s="57"/>
      <c r="G219" s="55"/>
      <c r="H219" s="47"/>
    </row>
    <row r="220" spans="1:11">
      <c r="A220" s="55"/>
      <c r="B220" s="55"/>
      <c r="C220" s="57"/>
      <c r="D220" s="57"/>
      <c r="E220" s="57"/>
      <c r="F220" s="57"/>
      <c r="G220" s="55"/>
      <c r="H220" s="47"/>
    </row>
    <row r="221" spans="1:11">
      <c r="A221" s="91" t="s">
        <v>333</v>
      </c>
      <c r="B221" s="55"/>
      <c r="C221" s="57"/>
      <c r="D221" s="57"/>
      <c r="E221" s="57"/>
      <c r="F221" s="57"/>
      <c r="G221" s="55"/>
      <c r="H221" s="47"/>
    </row>
    <row r="222" spans="1:11" ht="165.75">
      <c r="A222" s="55"/>
      <c r="B222" s="92" t="s">
        <v>273</v>
      </c>
      <c r="C222" s="57"/>
      <c r="D222" s="57"/>
      <c r="E222" s="57"/>
      <c r="F222" s="57"/>
      <c r="G222" s="55"/>
      <c r="H222" s="47"/>
    </row>
    <row r="223" spans="1:11" ht="16.5">
      <c r="A223" s="121"/>
      <c r="B223" s="55" t="s">
        <v>186</v>
      </c>
      <c r="C223" s="86">
        <v>340</v>
      </c>
      <c r="D223" s="57" t="s">
        <v>187</v>
      </c>
      <c r="E223" s="45"/>
      <c r="F223" s="86">
        <f>C223*E223</f>
        <v>0</v>
      </c>
      <c r="G223" s="55" t="s">
        <v>169</v>
      </c>
      <c r="H223" s="47"/>
    </row>
    <row r="224" spans="1:11" ht="16.5">
      <c r="A224" s="122"/>
      <c r="B224" s="55"/>
      <c r="C224" s="57"/>
      <c r="D224" s="57"/>
      <c r="E224" s="57"/>
      <c r="F224" s="57"/>
      <c r="G224" s="55"/>
      <c r="H224" s="47"/>
    </row>
    <row r="225" spans="1:8">
      <c r="A225" s="91" t="s">
        <v>334</v>
      </c>
      <c r="B225" s="55"/>
      <c r="C225" s="57"/>
      <c r="D225" s="57"/>
      <c r="E225" s="86"/>
      <c r="F225" s="57"/>
      <c r="G225" s="55"/>
      <c r="H225" s="47"/>
    </row>
    <row r="226" spans="1:8" ht="102">
      <c r="A226" s="55"/>
      <c r="B226" s="92" t="s">
        <v>274</v>
      </c>
      <c r="C226" s="57"/>
      <c r="D226" s="57"/>
      <c r="E226" s="57"/>
      <c r="F226" s="57"/>
      <c r="G226" s="55"/>
      <c r="H226" s="47"/>
    </row>
    <row r="227" spans="1:8" ht="16.5">
      <c r="A227" s="121"/>
      <c r="B227" s="55" t="s">
        <v>186</v>
      </c>
      <c r="C227" s="86">
        <v>340</v>
      </c>
      <c r="D227" s="57" t="s">
        <v>187</v>
      </c>
      <c r="E227" s="45"/>
      <c r="F227" s="86">
        <f>C227*E227</f>
        <v>0</v>
      </c>
      <c r="G227" s="55" t="s">
        <v>169</v>
      </c>
      <c r="H227" s="47"/>
    </row>
    <row r="228" spans="1:8" ht="16.5">
      <c r="A228" s="122"/>
      <c r="B228" s="55"/>
      <c r="C228" s="57"/>
      <c r="D228" s="57"/>
      <c r="E228" s="57"/>
      <c r="F228" s="57"/>
      <c r="G228" s="55"/>
      <c r="H228" s="47"/>
    </row>
    <row r="229" spans="1:8">
      <c r="A229" s="91" t="s">
        <v>335</v>
      </c>
      <c r="B229" s="55"/>
      <c r="C229" s="57"/>
      <c r="D229" s="57"/>
      <c r="E229" s="86"/>
      <c r="F229" s="57"/>
      <c r="G229" s="55"/>
      <c r="H229" s="47"/>
    </row>
    <row r="230" spans="1:8" ht="114.75">
      <c r="A230" s="55"/>
      <c r="B230" s="92" t="s">
        <v>275</v>
      </c>
      <c r="C230" s="57"/>
      <c r="D230" s="57"/>
      <c r="E230" s="57"/>
      <c r="F230" s="57"/>
      <c r="G230" s="55"/>
      <c r="H230" s="47"/>
    </row>
    <row r="231" spans="1:8" ht="16.5">
      <c r="A231" s="121"/>
      <c r="B231" s="55" t="s">
        <v>186</v>
      </c>
      <c r="C231" s="86">
        <v>340</v>
      </c>
      <c r="D231" s="57" t="s">
        <v>187</v>
      </c>
      <c r="E231" s="45"/>
      <c r="F231" s="86">
        <f>C231*E231</f>
        <v>0</v>
      </c>
      <c r="G231" s="55" t="s">
        <v>169</v>
      </c>
      <c r="H231" s="47"/>
    </row>
    <row r="232" spans="1:8" ht="16.5">
      <c r="A232" s="122"/>
      <c r="B232" s="55"/>
      <c r="C232" s="57"/>
      <c r="D232" s="57"/>
      <c r="E232" s="57"/>
      <c r="F232" s="57"/>
      <c r="G232" s="55"/>
      <c r="H232" s="47"/>
    </row>
    <row r="233" spans="1:8">
      <c r="A233" s="91" t="s">
        <v>336</v>
      </c>
      <c r="B233" s="55" t="s">
        <v>281</v>
      </c>
      <c r="C233" s="57"/>
      <c r="D233" s="57"/>
      <c r="E233" s="57"/>
      <c r="F233" s="57"/>
      <c r="G233" s="55"/>
      <c r="H233" s="47"/>
    </row>
    <row r="234" spans="1:8">
      <c r="A234" s="55"/>
      <c r="B234" s="55"/>
      <c r="C234" s="79" t="s">
        <v>233</v>
      </c>
      <c r="D234" s="57"/>
      <c r="E234" s="86">
        <f>SUM(F222:F232)</f>
        <v>0</v>
      </c>
      <c r="F234" s="86">
        <f>C234*E234</f>
        <v>0</v>
      </c>
      <c r="G234" s="55" t="s">
        <v>169</v>
      </c>
      <c r="H234" s="47"/>
    </row>
    <row r="235" spans="1:8">
      <c r="A235" s="55"/>
      <c r="B235" s="55"/>
      <c r="C235" s="57"/>
      <c r="D235" s="103"/>
      <c r="E235" s="86"/>
      <c r="F235" s="86"/>
      <c r="G235" s="55"/>
      <c r="H235" s="47"/>
    </row>
    <row r="236" spans="1:8">
      <c r="A236" s="55"/>
      <c r="B236" s="118" t="s">
        <v>156</v>
      </c>
      <c r="C236" s="82"/>
      <c r="D236" s="82"/>
      <c r="E236" s="98"/>
      <c r="F236" s="98">
        <f>SUM(F222:F235)</f>
        <v>0</v>
      </c>
      <c r="G236" s="99" t="s">
        <v>169</v>
      </c>
      <c r="H236" s="47"/>
    </row>
    <row r="237" spans="1:8">
      <c r="D237" s="101"/>
      <c r="E237" s="45"/>
      <c r="F237" s="45"/>
      <c r="H237" s="47"/>
    </row>
  </sheetData>
  <sheetProtection password="CCBE" sheet="1"/>
  <mergeCells count="2">
    <mergeCell ref="B15:E15"/>
    <mergeCell ref="B17:E17"/>
  </mergeCells>
  <phoneticPr fontId="20" type="noConversion"/>
  <printOptions horizontalCentered="1"/>
  <pageMargins left="0.59055118110236227" right="0.75" top="0.59055118110236227" bottom="0.59055118110236227" header="0" footer="0"/>
  <pageSetup paperSize="9" scale="85" orientation="portrait" horizontalDpi="300" verticalDpi="300" r:id="rId1"/>
  <headerFooter alignWithMargins="0">
    <oddHeader>&amp;Lcevovod ''V9''- NL DN100&amp;Ršt.proj. 562/00</oddHeader>
    <oddFooter>&amp;R&amp;4&amp;F</oddFooter>
  </headerFooter>
  <rowBreaks count="2" manualBreakCount="2">
    <brk id="170" max="16383" man="1"/>
    <brk id="216" max="16383" man="1"/>
  </rowBreaks>
</worksheet>
</file>

<file path=xl/worksheets/sheet5.xml><?xml version="1.0" encoding="utf-8"?>
<worksheet xmlns="http://schemas.openxmlformats.org/spreadsheetml/2006/main" xmlns:r="http://schemas.openxmlformats.org/officeDocument/2006/relationships">
  <dimension ref="A1:Q255"/>
  <sheetViews>
    <sheetView showZeros="0" view="pageBreakPreview" topLeftCell="A13" zoomScaleSheetLayoutView="100" workbookViewId="0">
      <selection activeCell="D30" sqref="D30"/>
    </sheetView>
  </sheetViews>
  <sheetFormatPr defaultRowHeight="12.75"/>
  <cols>
    <col min="1" max="1" width="7.85546875" style="42" customWidth="1"/>
    <col min="2" max="2" width="42.28515625" style="42" customWidth="1"/>
    <col min="3" max="3" width="8.28515625" style="123" customWidth="1"/>
    <col min="4" max="4" width="6.7109375" style="43" customWidth="1"/>
    <col min="5" max="5" width="13.7109375" style="123" customWidth="1"/>
    <col min="6" max="6" width="14.28515625" style="123" customWidth="1"/>
    <col min="7" max="7" width="5.140625" style="42" customWidth="1"/>
    <col min="8" max="8" width="9.7109375" style="42" customWidth="1"/>
    <col min="9" max="9" width="7.42578125" style="42" customWidth="1"/>
    <col min="10" max="10" width="12.42578125" style="42" customWidth="1"/>
    <col min="11" max="11" width="7.140625" style="42" customWidth="1"/>
    <col min="12" max="12" width="9.140625" style="42"/>
    <col min="13" max="13" width="6.140625" style="42" customWidth="1"/>
    <col min="14" max="14" width="13.28515625" style="42" customWidth="1"/>
    <col min="15" max="15" width="15.28515625" style="42" customWidth="1"/>
    <col min="16" max="16384" width="9.140625" style="42"/>
  </cols>
  <sheetData>
    <row r="1" spans="1:7" ht="20.25">
      <c r="A1" s="55"/>
      <c r="B1" s="114" t="s">
        <v>337</v>
      </c>
      <c r="C1" s="126"/>
      <c r="D1" s="57"/>
      <c r="E1" s="126"/>
      <c r="F1" s="126"/>
      <c r="G1" s="55"/>
    </row>
    <row r="2" spans="1:7">
      <c r="A2" s="55"/>
      <c r="B2" s="55"/>
      <c r="C2" s="126"/>
      <c r="D2" s="57"/>
      <c r="E2" s="126"/>
      <c r="F2" s="126"/>
      <c r="G2" s="55"/>
    </row>
    <row r="3" spans="1:7">
      <c r="A3" s="55"/>
      <c r="B3" s="55"/>
      <c r="C3" s="126"/>
      <c r="D3" s="57"/>
      <c r="E3" s="126"/>
      <c r="F3" s="126"/>
      <c r="G3" s="55"/>
    </row>
    <row r="4" spans="1:7" ht="15">
      <c r="A4" s="55"/>
      <c r="B4" s="115" t="s">
        <v>8</v>
      </c>
      <c r="C4" s="126"/>
      <c r="D4" s="57"/>
      <c r="E4" s="126"/>
      <c r="F4" s="126"/>
      <c r="G4" s="55"/>
    </row>
    <row r="5" spans="1:7">
      <c r="A5" s="55"/>
      <c r="B5" s="55"/>
      <c r="C5" s="126"/>
      <c r="D5" s="57"/>
      <c r="E5" s="126"/>
      <c r="F5" s="126"/>
      <c r="G5" s="55"/>
    </row>
    <row r="6" spans="1:7">
      <c r="A6" s="55"/>
      <c r="B6" s="55" t="s">
        <v>18</v>
      </c>
      <c r="C6" s="126"/>
      <c r="D6" s="57"/>
      <c r="E6" s="126"/>
      <c r="F6" s="126">
        <f>F107</f>
        <v>0</v>
      </c>
      <c r="G6" s="55" t="s">
        <v>169</v>
      </c>
    </row>
    <row r="7" spans="1:7">
      <c r="A7" s="55"/>
      <c r="B7" s="55"/>
      <c r="C7" s="126"/>
      <c r="D7" s="57"/>
      <c r="E7" s="126"/>
      <c r="F7" s="126"/>
      <c r="G7" s="55"/>
    </row>
    <row r="8" spans="1:7">
      <c r="A8" s="55"/>
      <c r="B8" s="55" t="s">
        <v>19</v>
      </c>
      <c r="C8" s="126"/>
      <c r="D8" s="57"/>
      <c r="E8" s="126"/>
      <c r="F8" s="126">
        <f>F171</f>
        <v>0</v>
      </c>
      <c r="G8" s="55" t="s">
        <v>169</v>
      </c>
    </row>
    <row r="9" spans="1:7">
      <c r="A9" s="55"/>
      <c r="B9" s="55"/>
      <c r="C9" s="126"/>
      <c r="D9" s="57"/>
      <c r="E9" s="126"/>
      <c r="F9" s="126"/>
      <c r="G9" s="55"/>
    </row>
    <row r="10" spans="1:7">
      <c r="A10" s="55"/>
      <c r="B10" s="62" t="s">
        <v>20</v>
      </c>
      <c r="C10" s="127"/>
      <c r="D10" s="61"/>
      <c r="E10" s="127"/>
      <c r="F10" s="127">
        <f>F215</f>
        <v>0</v>
      </c>
      <c r="G10" s="62" t="s">
        <v>169</v>
      </c>
    </row>
    <row r="11" spans="1:7">
      <c r="A11" s="55"/>
      <c r="B11" s="55"/>
      <c r="C11" s="126"/>
      <c r="D11" s="57"/>
      <c r="E11" s="126"/>
      <c r="F11" s="126"/>
      <c r="G11" s="55"/>
    </row>
    <row r="12" spans="1:7">
      <c r="A12" s="55"/>
      <c r="B12" s="65" t="s">
        <v>185</v>
      </c>
      <c r="C12" s="128"/>
      <c r="D12" s="64"/>
      <c r="E12" s="128"/>
      <c r="F12" s="128">
        <f>SUM(F6:F11)</f>
        <v>0</v>
      </c>
      <c r="G12" s="65" t="s">
        <v>169</v>
      </c>
    </row>
    <row r="13" spans="1:7">
      <c r="A13" s="55"/>
      <c r="B13" s="55"/>
      <c r="C13" s="126"/>
      <c r="D13" s="57"/>
      <c r="E13" s="126"/>
      <c r="F13" s="126"/>
      <c r="G13" s="55"/>
    </row>
    <row r="14" spans="1:7">
      <c r="A14" s="55"/>
      <c r="B14" s="55"/>
      <c r="C14" s="126"/>
      <c r="D14" s="57"/>
      <c r="E14" s="126"/>
      <c r="F14" s="126"/>
      <c r="G14" s="55"/>
    </row>
    <row r="15" spans="1:7">
      <c r="A15" s="66"/>
      <c r="B15" s="200" t="s">
        <v>405</v>
      </c>
      <c r="C15" s="200"/>
      <c r="D15" s="200"/>
      <c r="E15" s="200"/>
      <c r="F15" s="129">
        <f>+F239</f>
        <v>0</v>
      </c>
      <c r="G15" s="66" t="s">
        <v>169</v>
      </c>
    </row>
    <row r="16" spans="1:7">
      <c r="A16" s="66"/>
      <c r="B16" s="67"/>
      <c r="C16" s="130"/>
      <c r="D16" s="69"/>
      <c r="E16" s="130"/>
      <c r="F16" s="129"/>
      <c r="G16" s="66"/>
    </row>
    <row r="17" spans="1:7">
      <c r="A17" s="66"/>
      <c r="B17" s="200" t="s">
        <v>396</v>
      </c>
      <c r="C17" s="200"/>
      <c r="D17" s="200"/>
      <c r="E17" s="200"/>
      <c r="F17" s="129">
        <f>'[1]Cesta XVII'!$C$23</f>
        <v>0</v>
      </c>
      <c r="G17" s="66" t="s">
        <v>169</v>
      </c>
    </row>
    <row r="18" spans="1:7" ht="13.5" thickBot="1">
      <c r="A18" s="66"/>
      <c r="B18" s="72"/>
      <c r="C18" s="131"/>
      <c r="D18" s="73"/>
      <c r="E18" s="131"/>
      <c r="F18" s="132"/>
      <c r="G18" s="75"/>
    </row>
    <row r="19" spans="1:7">
      <c r="A19" s="55"/>
      <c r="B19" s="55"/>
      <c r="C19" s="126"/>
      <c r="D19" s="57"/>
      <c r="E19" s="126"/>
      <c r="F19" s="126"/>
      <c r="G19" s="55"/>
    </row>
    <row r="20" spans="1:7">
      <c r="A20" s="55"/>
      <c r="B20" s="55" t="s">
        <v>215</v>
      </c>
      <c r="C20" s="126"/>
      <c r="D20" s="57"/>
      <c r="E20" s="126"/>
      <c r="F20" s="126">
        <f>SUM(F12:F19)</f>
        <v>0</v>
      </c>
      <c r="G20" s="55" t="s">
        <v>169</v>
      </c>
    </row>
    <row r="21" spans="1:7">
      <c r="A21" s="55"/>
      <c r="B21" s="55"/>
      <c r="C21" s="126"/>
      <c r="D21" s="57"/>
      <c r="E21" s="126"/>
      <c r="F21" s="126"/>
      <c r="G21" s="55"/>
    </row>
    <row r="22" spans="1:7">
      <c r="A22" s="55"/>
      <c r="B22" s="55"/>
      <c r="C22" s="126"/>
      <c r="D22" s="57"/>
      <c r="E22" s="126"/>
      <c r="F22" s="126"/>
      <c r="G22" s="55"/>
    </row>
    <row r="23" spans="1:7" ht="51">
      <c r="A23" s="55"/>
      <c r="B23" s="58" t="s">
        <v>0</v>
      </c>
      <c r="C23" s="126"/>
      <c r="D23" s="57"/>
      <c r="E23" s="126"/>
      <c r="F23" s="126"/>
      <c r="G23" s="55"/>
    </row>
    <row r="24" spans="1:7">
      <c r="A24" s="55"/>
      <c r="B24" s="55"/>
      <c r="C24" s="126"/>
      <c r="D24" s="57"/>
      <c r="E24" s="126"/>
      <c r="F24" s="126"/>
      <c r="G24" s="55"/>
    </row>
    <row r="25" spans="1:7">
      <c r="A25" s="55"/>
      <c r="B25" s="55"/>
      <c r="C25" s="126"/>
      <c r="D25" s="57"/>
      <c r="E25" s="126"/>
      <c r="F25" s="126"/>
      <c r="G25" s="55"/>
    </row>
    <row r="26" spans="1:7">
      <c r="A26" s="55"/>
      <c r="B26" s="55"/>
      <c r="C26" s="126"/>
      <c r="D26" s="57"/>
      <c r="E26" s="126"/>
      <c r="F26" s="126"/>
      <c r="G26" s="55"/>
    </row>
    <row r="27" spans="1:7">
      <c r="A27" s="55"/>
      <c r="B27" s="55"/>
      <c r="C27" s="126"/>
      <c r="D27" s="57"/>
      <c r="E27" s="126"/>
      <c r="F27" s="126"/>
      <c r="G27" s="55"/>
    </row>
    <row r="28" spans="1:7">
      <c r="A28" s="55" t="s">
        <v>341</v>
      </c>
      <c r="B28" s="55"/>
      <c r="C28" s="126" t="s">
        <v>1</v>
      </c>
      <c r="D28" s="103"/>
      <c r="E28" s="126" t="s">
        <v>2</v>
      </c>
      <c r="F28" s="126" t="s">
        <v>3</v>
      </c>
      <c r="G28" s="55"/>
    </row>
    <row r="29" spans="1:7">
      <c r="A29" s="55"/>
      <c r="B29" s="116" t="s">
        <v>231</v>
      </c>
      <c r="C29" s="126"/>
      <c r="D29" s="57"/>
      <c r="E29" s="126"/>
      <c r="F29" s="126"/>
      <c r="G29" s="55"/>
    </row>
    <row r="30" spans="1:7" ht="51">
      <c r="A30" s="55"/>
      <c r="B30" s="76" t="s">
        <v>238</v>
      </c>
      <c r="C30" s="126"/>
      <c r="D30" s="57"/>
      <c r="E30" s="126"/>
      <c r="F30" s="126"/>
      <c r="G30" s="55"/>
    </row>
    <row r="31" spans="1:7">
      <c r="A31" s="55"/>
      <c r="B31" s="55"/>
      <c r="C31" s="126"/>
      <c r="D31" s="57"/>
      <c r="E31" s="126"/>
      <c r="F31" s="126"/>
      <c r="G31" s="55"/>
    </row>
    <row r="32" spans="1:7" ht="76.5">
      <c r="A32" s="55" t="s">
        <v>342</v>
      </c>
      <c r="B32" s="58" t="s">
        <v>239</v>
      </c>
      <c r="C32" s="126"/>
      <c r="D32" s="57"/>
      <c r="E32" s="126"/>
      <c r="F32" s="126"/>
      <c r="G32" s="55"/>
    </row>
    <row r="33" spans="1:8">
      <c r="A33" s="55"/>
      <c r="B33" s="55" t="s">
        <v>209</v>
      </c>
      <c r="C33" s="126">
        <v>1</v>
      </c>
      <c r="D33" s="57"/>
      <c r="F33" s="138">
        <f>C33*E33</f>
        <v>0</v>
      </c>
      <c r="G33" s="55" t="s">
        <v>169</v>
      </c>
    </row>
    <row r="34" spans="1:8">
      <c r="A34" s="55"/>
      <c r="B34" s="55"/>
      <c r="C34" s="126"/>
      <c r="D34" s="57"/>
      <c r="E34" s="126"/>
      <c r="F34" s="126"/>
      <c r="G34" s="55"/>
    </row>
    <row r="35" spans="1:8" ht="38.25">
      <c r="A35" s="55" t="s">
        <v>343</v>
      </c>
      <c r="B35" s="58" t="s">
        <v>240</v>
      </c>
      <c r="C35" s="126"/>
      <c r="D35" s="57"/>
      <c r="E35" s="126"/>
      <c r="F35" s="126"/>
      <c r="G35" s="55"/>
    </row>
    <row r="36" spans="1:8">
      <c r="A36" s="55"/>
      <c r="B36" s="55" t="s">
        <v>209</v>
      </c>
      <c r="C36" s="126">
        <v>1</v>
      </c>
      <c r="D36" s="57"/>
      <c r="F36" s="138">
        <f>C36*E36</f>
        <v>0</v>
      </c>
      <c r="G36" s="55" t="s">
        <v>169</v>
      </c>
      <c r="H36" s="47"/>
    </row>
    <row r="37" spans="1:8">
      <c r="A37" s="55"/>
      <c r="B37" s="55"/>
      <c r="C37" s="126"/>
      <c r="D37" s="57"/>
      <c r="E37" s="126"/>
      <c r="F37" s="138"/>
      <c r="G37" s="55"/>
      <c r="H37" s="47"/>
    </row>
    <row r="38" spans="1:8" ht="51">
      <c r="A38" s="55" t="s">
        <v>344</v>
      </c>
      <c r="B38" s="58" t="s">
        <v>241</v>
      </c>
      <c r="C38" s="126"/>
      <c r="D38" s="57"/>
      <c r="E38" s="126"/>
      <c r="F38" s="126"/>
      <c r="G38" s="55"/>
      <c r="H38" s="47"/>
    </row>
    <row r="39" spans="1:8">
      <c r="A39" s="55"/>
      <c r="B39" s="55" t="s">
        <v>186</v>
      </c>
      <c r="C39" s="126">
        <v>208.75</v>
      </c>
      <c r="D39" s="57" t="s">
        <v>187</v>
      </c>
      <c r="F39" s="138">
        <f>C39*E39</f>
        <v>0</v>
      </c>
      <c r="G39" s="55" t="s">
        <v>169</v>
      </c>
      <c r="H39" s="47"/>
    </row>
    <row r="40" spans="1:8">
      <c r="A40" s="55"/>
      <c r="B40" s="55"/>
      <c r="C40" s="126"/>
      <c r="D40" s="57"/>
      <c r="E40" s="126"/>
      <c r="F40" s="138"/>
      <c r="G40" s="55"/>
      <c r="H40" s="47"/>
    </row>
    <row r="41" spans="1:8" ht="25.5">
      <c r="A41" s="55" t="s">
        <v>345</v>
      </c>
      <c r="B41" s="58" t="s">
        <v>242</v>
      </c>
      <c r="C41" s="126"/>
      <c r="D41" s="57"/>
      <c r="E41" s="126"/>
      <c r="F41" s="138"/>
      <c r="G41" s="55"/>
      <c r="H41" s="47"/>
    </row>
    <row r="42" spans="1:8">
      <c r="A42" s="55"/>
      <c r="B42" s="55" t="s">
        <v>188</v>
      </c>
      <c r="C42" s="126">
        <v>20</v>
      </c>
      <c r="D42" s="57" t="s">
        <v>187</v>
      </c>
      <c r="F42" s="138">
        <f>C42*E42</f>
        <v>0</v>
      </c>
      <c r="G42" s="55" t="s">
        <v>169</v>
      </c>
      <c r="H42" s="47"/>
    </row>
    <row r="43" spans="1:8">
      <c r="A43" s="55"/>
      <c r="B43" s="55"/>
      <c r="C43" s="126"/>
      <c r="D43" s="57"/>
      <c r="E43" s="126"/>
      <c r="F43" s="138"/>
      <c r="G43" s="55"/>
      <c r="H43" s="47"/>
    </row>
    <row r="44" spans="1:8" ht="38.25">
      <c r="A44" s="55" t="s">
        <v>346</v>
      </c>
      <c r="B44" s="58" t="s">
        <v>243</v>
      </c>
      <c r="C44" s="126"/>
      <c r="D44" s="57"/>
      <c r="E44" s="126"/>
      <c r="F44" s="126"/>
      <c r="G44" s="55"/>
      <c r="H44" s="47"/>
    </row>
    <row r="45" spans="1:8">
      <c r="A45" s="55"/>
      <c r="B45" s="55" t="s">
        <v>209</v>
      </c>
      <c r="C45" s="126">
        <v>6</v>
      </c>
      <c r="D45" s="57" t="s">
        <v>187</v>
      </c>
      <c r="F45" s="138">
        <f>C45*E45</f>
        <v>0</v>
      </c>
      <c r="G45" s="55" t="s">
        <v>169</v>
      </c>
      <c r="H45" s="47"/>
    </row>
    <row r="46" spans="1:8">
      <c r="A46" s="55"/>
      <c r="B46" s="55"/>
      <c r="C46" s="126"/>
      <c r="D46" s="57"/>
      <c r="E46" s="126"/>
      <c r="F46" s="138"/>
      <c r="G46" s="55"/>
      <c r="H46" s="47"/>
    </row>
    <row r="47" spans="1:8" ht="38.25">
      <c r="A47" s="55" t="s">
        <v>347</v>
      </c>
      <c r="B47" s="58" t="s">
        <v>244</v>
      </c>
      <c r="C47" s="126"/>
      <c r="D47" s="57"/>
      <c r="E47" s="126"/>
      <c r="F47" s="126"/>
      <c r="G47" s="55"/>
      <c r="H47" s="47"/>
    </row>
    <row r="48" spans="1:8">
      <c r="A48" s="55"/>
      <c r="B48" s="55" t="s">
        <v>209</v>
      </c>
      <c r="C48" s="126">
        <v>12</v>
      </c>
      <c r="D48" s="57" t="s">
        <v>187</v>
      </c>
      <c r="F48" s="138">
        <f>C48*E48</f>
        <v>0</v>
      </c>
      <c r="G48" s="55" t="s">
        <v>169</v>
      </c>
      <c r="H48" s="47"/>
    </row>
    <row r="49" spans="1:11">
      <c r="A49" s="55"/>
      <c r="B49" s="55"/>
      <c r="C49" s="126"/>
      <c r="D49" s="57"/>
      <c r="E49" s="126"/>
      <c r="F49" s="138"/>
      <c r="G49" s="55"/>
      <c r="H49" s="47"/>
    </row>
    <row r="50" spans="1:11" ht="51">
      <c r="A50" s="55" t="s">
        <v>348</v>
      </c>
      <c r="B50" s="58" t="s">
        <v>245</v>
      </c>
      <c r="C50" s="126"/>
      <c r="D50" s="57"/>
      <c r="E50" s="126"/>
      <c r="F50" s="126"/>
      <c r="G50" s="55"/>
      <c r="H50" s="47"/>
    </row>
    <row r="51" spans="1:11">
      <c r="A51" s="55"/>
      <c r="B51" s="55" t="s">
        <v>277</v>
      </c>
      <c r="C51" s="126"/>
      <c r="D51" s="57"/>
      <c r="E51" s="126"/>
      <c r="F51" s="126"/>
      <c r="G51" s="55"/>
      <c r="H51" s="47"/>
    </row>
    <row r="52" spans="1:11">
      <c r="A52" s="55"/>
      <c r="B52" s="55" t="s">
        <v>190</v>
      </c>
      <c r="C52" s="126"/>
      <c r="D52" s="57"/>
      <c r="E52" s="126"/>
      <c r="F52" s="126"/>
      <c r="G52" s="55"/>
      <c r="H52" s="47"/>
    </row>
    <row r="53" spans="1:11">
      <c r="A53" s="55"/>
      <c r="B53" s="55" t="s">
        <v>191</v>
      </c>
      <c r="C53" s="126">
        <v>328.28555530870864</v>
      </c>
      <c r="D53" s="57" t="s">
        <v>187</v>
      </c>
      <c r="F53" s="138">
        <f>C53*E53</f>
        <v>0</v>
      </c>
      <c r="G53" s="55" t="s">
        <v>169</v>
      </c>
      <c r="H53" s="47"/>
    </row>
    <row r="54" spans="1:11">
      <c r="A54" s="55"/>
      <c r="B54" s="55" t="s">
        <v>192</v>
      </c>
      <c r="C54" s="126"/>
      <c r="D54" s="57"/>
      <c r="E54" s="126"/>
      <c r="F54" s="126"/>
      <c r="G54" s="55"/>
      <c r="H54" s="47"/>
    </row>
    <row r="55" spans="1:11">
      <c r="A55" s="55"/>
      <c r="B55" s="55" t="s">
        <v>191</v>
      </c>
      <c r="C55" s="126">
        <v>36.476172812078737</v>
      </c>
      <c r="D55" s="57" t="s">
        <v>187</v>
      </c>
      <c r="F55" s="138">
        <f>C55*E55</f>
        <v>0</v>
      </c>
      <c r="G55" s="55" t="s">
        <v>169</v>
      </c>
      <c r="H55" s="47"/>
    </row>
    <row r="56" spans="1:11" ht="25.5">
      <c r="A56" s="55"/>
      <c r="B56" s="58" t="s">
        <v>157</v>
      </c>
      <c r="C56" s="126"/>
      <c r="D56" s="57"/>
      <c r="E56" s="126"/>
      <c r="F56" s="138"/>
      <c r="G56" s="55"/>
      <c r="H56" s="47"/>
    </row>
    <row r="57" spans="1:11">
      <c r="A57" s="55"/>
      <c r="B57" s="117" t="s">
        <v>232</v>
      </c>
      <c r="C57" s="126"/>
      <c r="D57" s="57"/>
      <c r="E57" s="126"/>
      <c r="F57" s="138"/>
      <c r="G57" s="55"/>
      <c r="H57" s="47"/>
      <c r="K57" s="46"/>
    </row>
    <row r="58" spans="1:11">
      <c r="A58" s="55"/>
      <c r="B58" s="55" t="s">
        <v>191</v>
      </c>
      <c r="C58" s="126">
        <v>65</v>
      </c>
      <c r="D58" s="57" t="s">
        <v>187</v>
      </c>
      <c r="F58" s="138">
        <f>C58*E58</f>
        <v>0</v>
      </c>
      <c r="G58" s="55" t="s">
        <v>169</v>
      </c>
      <c r="H58" s="47"/>
    </row>
    <row r="59" spans="1:11">
      <c r="A59" s="55"/>
      <c r="B59" s="55"/>
      <c r="C59" s="126"/>
      <c r="D59" s="57"/>
      <c r="E59" s="126"/>
      <c r="F59" s="138"/>
      <c r="G59" s="55"/>
      <c r="H59" s="47"/>
    </row>
    <row r="60" spans="1:11" ht="38.25" customHeight="1">
      <c r="A60" s="55" t="s">
        <v>349</v>
      </c>
      <c r="B60" s="58" t="s">
        <v>247</v>
      </c>
      <c r="C60" s="126"/>
      <c r="D60" s="57"/>
      <c r="E60" s="126"/>
      <c r="F60" s="138"/>
      <c r="G60" s="55"/>
      <c r="H60" s="47"/>
    </row>
    <row r="61" spans="1:11">
      <c r="A61" s="55"/>
      <c r="B61" s="55" t="s">
        <v>209</v>
      </c>
      <c r="C61" s="126">
        <v>8</v>
      </c>
      <c r="D61" s="57" t="s">
        <v>187</v>
      </c>
      <c r="F61" s="138">
        <f>C61*E61</f>
        <v>0</v>
      </c>
      <c r="G61" s="55" t="s">
        <v>169</v>
      </c>
      <c r="H61" s="47"/>
    </row>
    <row r="62" spans="1:11">
      <c r="A62" s="55"/>
      <c r="B62" s="55"/>
      <c r="C62" s="126"/>
      <c r="D62" s="57"/>
      <c r="E62" s="126"/>
      <c r="F62" s="138"/>
      <c r="G62" s="55"/>
      <c r="H62" s="47"/>
    </row>
    <row r="63" spans="1:11" ht="25.5">
      <c r="A63" s="55" t="s">
        <v>350</v>
      </c>
      <c r="B63" s="58" t="s">
        <v>73</v>
      </c>
      <c r="C63" s="126"/>
      <c r="D63" s="57"/>
      <c r="E63" s="126"/>
      <c r="F63" s="126"/>
      <c r="G63" s="55"/>
      <c r="H63" s="47"/>
    </row>
    <row r="64" spans="1:11">
      <c r="A64" s="55"/>
      <c r="B64" s="55" t="s">
        <v>193</v>
      </c>
      <c r="C64" s="126">
        <v>146.125</v>
      </c>
      <c r="D64" s="57" t="s">
        <v>187</v>
      </c>
      <c r="F64" s="138">
        <f>C64*E64</f>
        <v>0</v>
      </c>
      <c r="G64" s="55" t="s">
        <v>169</v>
      </c>
      <c r="H64" s="47"/>
    </row>
    <row r="65" spans="1:8">
      <c r="A65" s="55"/>
      <c r="B65" s="55"/>
      <c r="C65" s="126"/>
      <c r="D65" s="57"/>
      <c r="E65" s="126"/>
      <c r="F65" s="138"/>
      <c r="G65" s="55"/>
      <c r="H65" s="47"/>
    </row>
    <row r="66" spans="1:8" ht="25.5">
      <c r="A66" s="55" t="s">
        <v>351</v>
      </c>
      <c r="B66" s="58" t="s">
        <v>249</v>
      </c>
      <c r="C66" s="126"/>
      <c r="D66" s="57"/>
      <c r="E66" s="126"/>
      <c r="F66" s="126"/>
      <c r="G66" s="55"/>
      <c r="H66" s="47"/>
    </row>
    <row r="67" spans="1:8">
      <c r="A67" s="55"/>
      <c r="B67" s="55" t="s">
        <v>191</v>
      </c>
      <c r="C67" s="126">
        <v>15.817718686933343</v>
      </c>
      <c r="D67" s="57" t="s">
        <v>187</v>
      </c>
      <c r="F67" s="138">
        <f>C67*E67</f>
        <v>0</v>
      </c>
      <c r="G67" s="55" t="s">
        <v>169</v>
      </c>
      <c r="H67" s="47"/>
    </row>
    <row r="68" spans="1:8">
      <c r="A68" s="55"/>
      <c r="B68" s="55"/>
      <c r="C68" s="126"/>
      <c r="D68" s="57"/>
      <c r="E68" s="126"/>
      <c r="F68" s="138"/>
      <c r="G68" s="55"/>
      <c r="H68" s="47"/>
    </row>
    <row r="69" spans="1:8" ht="178.5">
      <c r="A69" s="55" t="s">
        <v>352</v>
      </c>
      <c r="B69" s="58" t="s">
        <v>250</v>
      </c>
      <c r="C69" s="126"/>
      <c r="D69" s="57"/>
      <c r="E69" s="126"/>
      <c r="F69" s="126"/>
      <c r="G69" s="55"/>
      <c r="H69" s="47"/>
    </row>
    <row r="70" spans="1:8">
      <c r="A70" s="55"/>
      <c r="B70" s="55" t="s">
        <v>191</v>
      </c>
      <c r="C70" s="126">
        <v>87.375248486400253</v>
      </c>
      <c r="D70" s="57" t="s">
        <v>187</v>
      </c>
      <c r="F70" s="138">
        <f>C70*E70</f>
        <v>0</v>
      </c>
      <c r="G70" s="55" t="s">
        <v>169</v>
      </c>
      <c r="H70" s="47"/>
    </row>
    <row r="71" spans="1:8">
      <c r="A71" s="55"/>
      <c r="B71" s="55"/>
      <c r="C71" s="126"/>
      <c r="D71" s="57"/>
      <c r="E71" s="126"/>
      <c r="F71" s="138"/>
      <c r="G71" s="55"/>
      <c r="H71" s="47"/>
    </row>
    <row r="72" spans="1:8" ht="63.75">
      <c r="A72" s="55" t="s">
        <v>353</v>
      </c>
      <c r="B72" s="58" t="s">
        <v>251</v>
      </c>
      <c r="C72" s="126"/>
      <c r="D72" s="57"/>
      <c r="E72" s="126"/>
      <c r="F72" s="126"/>
      <c r="G72" s="55"/>
      <c r="H72" s="47"/>
    </row>
    <row r="73" spans="1:8">
      <c r="A73" s="55"/>
      <c r="B73" s="117" t="s">
        <v>217</v>
      </c>
      <c r="C73" s="126">
        <v>86.643357815817922</v>
      </c>
      <c r="D73" s="57" t="s">
        <v>187</v>
      </c>
      <c r="F73" s="138">
        <f>C73*E73</f>
        <v>0</v>
      </c>
      <c r="G73" s="55" t="s">
        <v>169</v>
      </c>
      <c r="H73" s="47"/>
    </row>
    <row r="74" spans="1:8">
      <c r="A74" s="55"/>
      <c r="B74" s="117" t="s">
        <v>218</v>
      </c>
      <c r="C74" s="126">
        <v>173.28671563163584</v>
      </c>
      <c r="D74" s="57" t="s">
        <v>187</v>
      </c>
      <c r="F74" s="138">
        <f>C74*E74</f>
        <v>0</v>
      </c>
      <c r="G74" s="55" t="s">
        <v>169</v>
      </c>
      <c r="H74" s="47"/>
    </row>
    <row r="75" spans="1:8">
      <c r="A75" s="55"/>
      <c r="B75" s="55"/>
      <c r="C75" s="126"/>
      <c r="D75" s="57"/>
      <c r="E75" s="126"/>
      <c r="F75" s="138"/>
      <c r="G75" s="55"/>
      <c r="H75" s="47"/>
    </row>
    <row r="76" spans="1:8" ht="51">
      <c r="A76" s="55" t="s">
        <v>354</v>
      </c>
      <c r="B76" s="58" t="s">
        <v>74</v>
      </c>
      <c r="C76" s="126"/>
      <c r="D76" s="57"/>
      <c r="E76" s="126"/>
      <c r="F76" s="126"/>
      <c r="G76" s="55"/>
      <c r="H76" s="47"/>
    </row>
    <row r="77" spans="1:8">
      <c r="A77" s="55"/>
      <c r="B77" s="55" t="s">
        <v>194</v>
      </c>
      <c r="C77" s="126"/>
      <c r="D77" s="57">
        <v>364.76172812078738</v>
      </c>
      <c r="E77" s="126"/>
      <c r="F77" s="126"/>
      <c r="G77" s="55"/>
      <c r="H77" s="47"/>
    </row>
    <row r="78" spans="1:8">
      <c r="A78" s="55"/>
      <c r="B78" s="55" t="s">
        <v>195</v>
      </c>
      <c r="C78" s="126"/>
      <c r="D78" s="57"/>
      <c r="E78" s="126"/>
      <c r="F78" s="126"/>
      <c r="G78" s="96"/>
      <c r="H78" s="47"/>
    </row>
    <row r="79" spans="1:8">
      <c r="A79" s="55"/>
      <c r="B79" s="55"/>
      <c r="C79" s="126" t="s">
        <v>158</v>
      </c>
      <c r="D79" s="57">
        <v>173.28671563163584</v>
      </c>
      <c r="E79" s="126"/>
      <c r="F79" s="126"/>
      <c r="G79" s="96"/>
      <c r="H79" s="47"/>
    </row>
    <row r="80" spans="1:8">
      <c r="A80" s="55"/>
      <c r="B80" s="55"/>
      <c r="C80" s="126" t="s">
        <v>196</v>
      </c>
      <c r="D80" s="57">
        <v>87.375248486400253</v>
      </c>
      <c r="E80" s="126"/>
      <c r="F80" s="126"/>
      <c r="G80" s="55"/>
      <c r="H80" s="47"/>
    </row>
    <row r="81" spans="1:11">
      <c r="A81" s="55"/>
      <c r="B81" s="55"/>
      <c r="C81" s="126" t="s">
        <v>197</v>
      </c>
      <c r="D81" s="57">
        <v>15.817718686933343</v>
      </c>
      <c r="E81" s="126"/>
      <c r="F81" s="126"/>
      <c r="G81" s="55"/>
      <c r="H81" s="47"/>
    </row>
    <row r="82" spans="1:11">
      <c r="A82" s="55"/>
      <c r="B82" s="55"/>
      <c r="C82" s="126" t="s">
        <v>198</v>
      </c>
      <c r="D82" s="57">
        <v>1.6386875000000003</v>
      </c>
      <c r="E82" s="126"/>
      <c r="F82" s="126"/>
      <c r="G82" s="55"/>
      <c r="H82" s="47"/>
    </row>
    <row r="83" spans="1:11">
      <c r="A83" s="55"/>
      <c r="B83" s="55" t="s">
        <v>199</v>
      </c>
      <c r="C83" s="126"/>
      <c r="D83" s="57">
        <v>278.11837030496946</v>
      </c>
      <c r="E83" s="126"/>
      <c r="F83" s="126"/>
      <c r="G83" s="55"/>
      <c r="H83" s="47"/>
    </row>
    <row r="84" spans="1:11">
      <c r="A84" s="55"/>
      <c r="B84" s="55"/>
      <c r="C84" s="126"/>
      <c r="D84" s="57"/>
      <c r="E84" s="126"/>
      <c r="F84" s="126"/>
      <c r="G84" s="55"/>
      <c r="H84" s="47"/>
    </row>
    <row r="85" spans="1:11">
      <c r="A85" s="55"/>
      <c r="B85" s="55" t="s">
        <v>191</v>
      </c>
      <c r="C85" s="126">
        <v>90.975525706608821</v>
      </c>
      <c r="D85" s="57" t="s">
        <v>187</v>
      </c>
      <c r="F85" s="138">
        <f>C85*E85</f>
        <v>0</v>
      </c>
      <c r="G85" s="55" t="s">
        <v>169</v>
      </c>
      <c r="H85" s="47"/>
    </row>
    <row r="86" spans="1:11">
      <c r="A86" s="55"/>
      <c r="B86" s="55"/>
      <c r="C86" s="126"/>
      <c r="D86" s="57"/>
      <c r="E86" s="126"/>
      <c r="F86" s="138"/>
      <c r="G86" s="55"/>
      <c r="H86" s="47"/>
    </row>
    <row r="87" spans="1:11" ht="63.75">
      <c r="A87" s="55" t="s">
        <v>355</v>
      </c>
      <c r="B87" s="58" t="s">
        <v>253</v>
      </c>
      <c r="C87" s="126"/>
      <c r="D87" s="57"/>
      <c r="E87" s="126"/>
      <c r="F87" s="126"/>
      <c r="G87" s="55"/>
      <c r="H87" s="47"/>
    </row>
    <row r="88" spans="1:11">
      <c r="A88" s="55"/>
      <c r="B88" s="55" t="s">
        <v>209</v>
      </c>
      <c r="C88" s="126">
        <v>10</v>
      </c>
      <c r="D88" s="57" t="s">
        <v>187</v>
      </c>
      <c r="F88" s="138">
        <f>C88*E88</f>
        <v>0</v>
      </c>
      <c r="G88" s="55" t="s">
        <v>169</v>
      </c>
      <c r="H88" s="47"/>
    </row>
    <row r="89" spans="1:11">
      <c r="A89" s="55"/>
      <c r="B89" s="55"/>
      <c r="C89" s="126"/>
      <c r="D89" s="57"/>
      <c r="E89" s="126"/>
      <c r="F89" s="138"/>
      <c r="G89" s="55"/>
      <c r="H89" s="47"/>
    </row>
    <row r="90" spans="1:11" ht="25.5">
      <c r="A90" s="55" t="s">
        <v>356</v>
      </c>
      <c r="B90" s="58" t="s">
        <v>200</v>
      </c>
      <c r="C90" s="126"/>
      <c r="D90" s="57"/>
      <c r="E90" s="126"/>
      <c r="F90" s="126"/>
      <c r="G90" s="55"/>
      <c r="H90" s="47"/>
    </row>
    <row r="91" spans="1:11">
      <c r="A91" s="55"/>
      <c r="B91" s="55"/>
      <c r="C91" s="126"/>
      <c r="D91" s="57"/>
      <c r="E91" s="126"/>
      <c r="F91" s="126"/>
      <c r="G91" s="55"/>
      <c r="H91" s="47"/>
    </row>
    <row r="92" spans="1:11">
      <c r="A92" s="55"/>
      <c r="B92" s="55" t="s">
        <v>193</v>
      </c>
      <c r="C92" s="126">
        <v>626.25</v>
      </c>
      <c r="D92" s="57" t="s">
        <v>187</v>
      </c>
      <c r="F92" s="138">
        <f>C92*E92</f>
        <v>0</v>
      </c>
      <c r="G92" s="55" t="s">
        <v>169</v>
      </c>
      <c r="H92" s="47"/>
    </row>
    <row r="93" spans="1:11">
      <c r="A93" s="55"/>
      <c r="B93" s="55"/>
      <c r="C93" s="126"/>
      <c r="D93" s="57"/>
      <c r="E93" s="126"/>
      <c r="F93" s="138"/>
      <c r="G93" s="55"/>
      <c r="H93" s="47"/>
    </row>
    <row r="94" spans="1:11" ht="165.75">
      <c r="A94" s="55" t="s">
        <v>357</v>
      </c>
      <c r="B94" s="58" t="s">
        <v>278</v>
      </c>
      <c r="C94" s="126"/>
      <c r="D94" s="57"/>
      <c r="E94" s="126"/>
      <c r="F94" s="146"/>
      <c r="G94" s="55"/>
      <c r="H94" s="47"/>
    </row>
    <row r="95" spans="1:11">
      <c r="A95" s="55"/>
      <c r="B95" s="58" t="s">
        <v>186</v>
      </c>
      <c r="C95" s="126">
        <v>180</v>
      </c>
      <c r="D95" s="78" t="s">
        <v>187</v>
      </c>
      <c r="F95" s="138">
        <f>C95*E95</f>
        <v>0</v>
      </c>
      <c r="G95" s="55" t="s">
        <v>169</v>
      </c>
      <c r="H95" s="47"/>
    </row>
    <row r="96" spans="1:11">
      <c r="A96" s="55"/>
      <c r="B96" s="58"/>
      <c r="C96" s="126"/>
      <c r="D96" s="78"/>
      <c r="E96" s="126"/>
      <c r="F96" s="138"/>
      <c r="G96" s="55"/>
      <c r="H96" s="47"/>
      <c r="K96" s="46"/>
    </row>
    <row r="97" spans="1:11" ht="25.5">
      <c r="A97" s="55" t="s">
        <v>358</v>
      </c>
      <c r="B97" s="58" t="s">
        <v>256</v>
      </c>
      <c r="C97" s="126"/>
      <c r="D97" s="78"/>
      <c r="E97" s="126"/>
      <c r="F97" s="138"/>
      <c r="G97" s="55"/>
      <c r="H97" s="47"/>
      <c r="K97" s="46"/>
    </row>
    <row r="98" spans="1:11">
      <c r="A98" s="55"/>
      <c r="B98" s="58" t="s">
        <v>189</v>
      </c>
      <c r="C98" s="126">
        <v>8</v>
      </c>
      <c r="D98" s="78" t="s">
        <v>187</v>
      </c>
      <c r="F98" s="138">
        <f>C98*E98</f>
        <v>0</v>
      </c>
      <c r="G98" s="55" t="s">
        <v>169</v>
      </c>
      <c r="H98" s="47"/>
      <c r="K98" s="46"/>
    </row>
    <row r="99" spans="1:11">
      <c r="A99" s="55"/>
      <c r="B99" s="58"/>
      <c r="C99" s="126"/>
      <c r="D99" s="78"/>
      <c r="E99" s="126"/>
      <c r="F99" s="138"/>
      <c r="G99" s="55"/>
      <c r="H99" s="47"/>
      <c r="K99" s="46"/>
    </row>
    <row r="100" spans="1:11" ht="38.25">
      <c r="A100" s="180" t="s">
        <v>359</v>
      </c>
      <c r="B100" s="181" t="s">
        <v>401</v>
      </c>
      <c r="C100" s="182"/>
      <c r="D100" s="183"/>
      <c r="E100" s="126"/>
      <c r="F100" s="138"/>
      <c r="G100" s="55"/>
      <c r="H100" s="47"/>
      <c r="K100" s="46"/>
    </row>
    <row r="101" spans="1:11">
      <c r="A101" s="180"/>
      <c r="B101" s="181" t="s">
        <v>189</v>
      </c>
      <c r="C101" s="182">
        <v>1</v>
      </c>
      <c r="D101" s="183" t="s">
        <v>187</v>
      </c>
      <c r="F101" s="138">
        <f>C101*E101</f>
        <v>0</v>
      </c>
      <c r="G101" s="55" t="s">
        <v>169</v>
      </c>
      <c r="H101" s="47"/>
      <c r="K101" s="46"/>
    </row>
    <row r="102" spans="1:11">
      <c r="A102" s="55"/>
      <c r="B102" s="58"/>
      <c r="C102" s="126"/>
      <c r="D102" s="78"/>
      <c r="E102" s="148"/>
      <c r="F102" s="138"/>
      <c r="G102" s="55"/>
      <c r="H102" s="47"/>
    </row>
    <row r="103" spans="1:11">
      <c r="A103" s="55" t="s">
        <v>406</v>
      </c>
      <c r="B103" s="55" t="s">
        <v>208</v>
      </c>
      <c r="C103" s="126"/>
      <c r="D103" s="57"/>
      <c r="E103" s="126"/>
      <c r="F103" s="126"/>
      <c r="G103" s="55"/>
      <c r="H103" s="47"/>
    </row>
    <row r="104" spans="1:11">
      <c r="A104" s="55"/>
      <c r="B104" s="55"/>
      <c r="C104" s="126"/>
      <c r="D104" s="57"/>
      <c r="E104" s="126"/>
      <c r="F104" s="126"/>
      <c r="G104" s="55"/>
      <c r="H104" s="47"/>
    </row>
    <row r="105" spans="1:11">
      <c r="A105" s="55"/>
      <c r="B105" s="55" t="s">
        <v>216</v>
      </c>
      <c r="C105" s="133">
        <v>0.1</v>
      </c>
      <c r="D105" s="57"/>
      <c r="E105" s="138">
        <f>SUM(F32:F102)</f>
        <v>0</v>
      </c>
      <c r="F105" s="138">
        <f>C105*E105</f>
        <v>0</v>
      </c>
      <c r="G105" s="55" t="s">
        <v>169</v>
      </c>
      <c r="H105" s="47"/>
    </row>
    <row r="106" spans="1:11" ht="13.5" thickBot="1">
      <c r="A106" s="75"/>
      <c r="B106" s="75"/>
      <c r="C106" s="134"/>
      <c r="D106" s="80"/>
      <c r="E106" s="132"/>
      <c r="F106" s="132"/>
      <c r="G106" s="75"/>
      <c r="H106" s="47"/>
    </row>
    <row r="107" spans="1:11">
      <c r="A107" s="55"/>
      <c r="B107" s="118" t="s">
        <v>201</v>
      </c>
      <c r="C107" s="135"/>
      <c r="D107" s="82"/>
      <c r="E107" s="147"/>
      <c r="F107" s="147">
        <f>SUM(F33:F105)</f>
        <v>0</v>
      </c>
      <c r="G107" s="99" t="s">
        <v>169</v>
      </c>
      <c r="H107" s="102"/>
    </row>
    <row r="108" spans="1:11">
      <c r="A108" s="55"/>
      <c r="B108" s="66"/>
      <c r="C108" s="136"/>
      <c r="D108" s="83"/>
      <c r="E108" s="129"/>
      <c r="F108" s="129"/>
      <c r="G108" s="66"/>
      <c r="H108" s="47"/>
    </row>
    <row r="109" spans="1:11">
      <c r="A109" s="55"/>
      <c r="B109" s="66"/>
      <c r="C109" s="136"/>
      <c r="D109" s="83"/>
      <c r="E109" s="129"/>
      <c r="F109" s="129"/>
      <c r="G109" s="66"/>
      <c r="H109" s="47"/>
    </row>
    <row r="110" spans="1:11">
      <c r="A110" s="55" t="s">
        <v>360</v>
      </c>
      <c r="B110" s="55"/>
      <c r="C110" s="126"/>
      <c r="D110" s="57"/>
      <c r="E110" s="138"/>
      <c r="F110" s="138"/>
      <c r="G110" s="55"/>
      <c r="H110" s="47"/>
    </row>
    <row r="111" spans="1:11">
      <c r="A111" s="55"/>
      <c r="B111" s="55"/>
      <c r="C111" s="126"/>
      <c r="D111" s="57"/>
      <c r="E111" s="138"/>
      <c r="F111" s="138"/>
      <c r="G111" s="55"/>
      <c r="H111" s="47"/>
    </row>
    <row r="112" spans="1:11" ht="38.25">
      <c r="A112" s="55" t="s">
        <v>361</v>
      </c>
      <c r="B112" s="58" t="s">
        <v>257</v>
      </c>
      <c r="C112" s="126"/>
      <c r="D112" s="57"/>
      <c r="E112" s="126"/>
      <c r="F112" s="126"/>
      <c r="G112" s="55"/>
      <c r="H112" s="47"/>
    </row>
    <row r="113" spans="1:8">
      <c r="A113" s="55"/>
      <c r="B113" s="55" t="s">
        <v>209</v>
      </c>
      <c r="C113" s="126">
        <v>1</v>
      </c>
      <c r="D113" s="57" t="s">
        <v>187</v>
      </c>
      <c r="E113" s="124"/>
      <c r="F113" s="138">
        <f>C113*E113</f>
        <v>0</v>
      </c>
      <c r="G113" s="55" t="s">
        <v>169</v>
      </c>
      <c r="H113" s="47"/>
    </row>
    <row r="114" spans="1:8">
      <c r="A114" s="55"/>
      <c r="B114" s="55"/>
      <c r="C114" s="126"/>
      <c r="D114" s="57"/>
      <c r="E114" s="138"/>
      <c r="F114" s="138"/>
      <c r="G114" s="55"/>
      <c r="H114" s="47"/>
    </row>
    <row r="115" spans="1:8" ht="38.25">
      <c r="A115" s="55" t="s">
        <v>362</v>
      </c>
      <c r="B115" s="58" t="s">
        <v>258</v>
      </c>
      <c r="C115" s="126"/>
      <c r="D115" s="57"/>
      <c r="E115" s="138"/>
      <c r="F115" s="126"/>
      <c r="G115" s="55"/>
      <c r="H115" s="47"/>
    </row>
    <row r="116" spans="1:8">
      <c r="A116" s="55"/>
      <c r="B116" s="55" t="s">
        <v>209</v>
      </c>
      <c r="C116" s="126">
        <v>1</v>
      </c>
      <c r="D116" s="57" t="s">
        <v>187</v>
      </c>
      <c r="E116" s="124"/>
      <c r="F116" s="138">
        <f>C116*E116</f>
        <v>0</v>
      </c>
      <c r="G116" s="55" t="s">
        <v>169</v>
      </c>
      <c r="H116" s="47"/>
    </row>
    <row r="117" spans="1:8">
      <c r="A117" s="55"/>
      <c r="B117" s="55"/>
      <c r="C117" s="126"/>
      <c r="D117" s="57"/>
      <c r="E117" s="138"/>
      <c r="F117" s="138"/>
      <c r="G117" s="55"/>
      <c r="H117" s="47"/>
    </row>
    <row r="118" spans="1:8" ht="38.25">
      <c r="A118" s="55" t="s">
        <v>363</v>
      </c>
      <c r="B118" s="58" t="s">
        <v>259</v>
      </c>
      <c r="C118" s="126"/>
      <c r="D118" s="57"/>
      <c r="E118" s="138"/>
      <c r="F118" s="126"/>
      <c r="G118" s="55"/>
      <c r="H118" s="47"/>
    </row>
    <row r="119" spans="1:8">
      <c r="A119" s="55"/>
      <c r="B119" s="55" t="s">
        <v>186</v>
      </c>
      <c r="C119" s="126">
        <v>208.75</v>
      </c>
      <c r="D119" s="57" t="s">
        <v>187</v>
      </c>
      <c r="E119" s="124"/>
      <c r="F119" s="138">
        <f>C119*E119</f>
        <v>0</v>
      </c>
      <c r="G119" s="55" t="s">
        <v>169</v>
      </c>
      <c r="H119" s="47"/>
    </row>
    <row r="120" spans="1:8">
      <c r="A120" s="55"/>
      <c r="B120" s="55"/>
      <c r="C120" s="126"/>
      <c r="D120" s="57"/>
      <c r="E120" s="138"/>
      <c r="F120" s="138"/>
      <c r="G120" s="55"/>
      <c r="H120" s="47"/>
    </row>
    <row r="121" spans="1:8" ht="38.25">
      <c r="A121" s="55" t="s">
        <v>364</v>
      </c>
      <c r="B121" s="58" t="s">
        <v>260</v>
      </c>
      <c r="C121" s="126"/>
      <c r="D121" s="57"/>
      <c r="E121" s="138"/>
      <c r="F121" s="126"/>
      <c r="G121" s="55"/>
      <c r="H121" s="47"/>
    </row>
    <row r="122" spans="1:8">
      <c r="A122" s="55"/>
      <c r="B122" s="55" t="s">
        <v>209</v>
      </c>
      <c r="C122" s="126">
        <v>26</v>
      </c>
      <c r="D122" s="57" t="s">
        <v>187</v>
      </c>
      <c r="E122" s="124"/>
      <c r="F122" s="138">
        <f>C122*E122</f>
        <v>0</v>
      </c>
      <c r="G122" s="55" t="s">
        <v>169</v>
      </c>
      <c r="H122" s="47"/>
    </row>
    <row r="123" spans="1:8">
      <c r="A123" s="55"/>
      <c r="B123" s="55"/>
      <c r="C123" s="126"/>
      <c r="D123" s="57"/>
      <c r="E123" s="138"/>
      <c r="F123" s="138"/>
      <c r="G123" s="55"/>
      <c r="H123" s="47"/>
    </row>
    <row r="124" spans="1:8" ht="25.5">
      <c r="A124" s="55" t="s">
        <v>365</v>
      </c>
      <c r="B124" s="58" t="s">
        <v>261</v>
      </c>
      <c r="C124" s="126"/>
      <c r="D124" s="57"/>
      <c r="E124" s="138"/>
      <c r="F124" s="126"/>
      <c r="G124" s="55"/>
      <c r="H124" s="47"/>
    </row>
    <row r="125" spans="1:8">
      <c r="A125" s="55"/>
      <c r="B125" s="55" t="s">
        <v>186</v>
      </c>
      <c r="C125" s="126">
        <v>208.75</v>
      </c>
      <c r="D125" s="57" t="s">
        <v>187</v>
      </c>
      <c r="E125" s="124"/>
      <c r="F125" s="138">
        <f>C125*E125</f>
        <v>0</v>
      </c>
      <c r="G125" s="55" t="s">
        <v>169</v>
      </c>
      <c r="H125" s="47"/>
    </row>
    <row r="126" spans="1:8">
      <c r="A126" s="55"/>
      <c r="B126" s="55"/>
      <c r="C126" s="126"/>
      <c r="D126" s="57"/>
      <c r="E126" s="138"/>
      <c r="F126" s="138"/>
      <c r="G126" s="55"/>
      <c r="H126" s="47"/>
    </row>
    <row r="127" spans="1:8" ht="38.25">
      <c r="A127" s="55" t="s">
        <v>366</v>
      </c>
      <c r="B127" s="58" t="s">
        <v>262</v>
      </c>
      <c r="C127" s="126"/>
      <c r="D127" s="57"/>
      <c r="E127" s="138"/>
      <c r="F127" s="126"/>
      <c r="G127" s="55"/>
      <c r="H127" s="47"/>
    </row>
    <row r="128" spans="1:8">
      <c r="A128" s="55"/>
      <c r="B128" s="55" t="s">
        <v>209</v>
      </c>
      <c r="C128" s="126">
        <v>26</v>
      </c>
      <c r="D128" s="57" t="s">
        <v>187</v>
      </c>
      <c r="E128" s="124"/>
      <c r="F128" s="138">
        <f>C128*E128</f>
        <v>0</v>
      </c>
      <c r="G128" s="55" t="s">
        <v>169</v>
      </c>
      <c r="H128" s="47"/>
    </row>
    <row r="129" spans="1:8">
      <c r="A129" s="55"/>
      <c r="B129" s="55"/>
      <c r="C129" s="126"/>
      <c r="D129" s="57"/>
      <c r="E129" s="138"/>
      <c r="F129" s="138"/>
      <c r="G129" s="55"/>
      <c r="H129" s="47"/>
    </row>
    <row r="130" spans="1:8" ht="25.5">
      <c r="A130" s="55" t="s">
        <v>367</v>
      </c>
      <c r="B130" s="58" t="s">
        <v>263</v>
      </c>
      <c r="C130" s="126"/>
      <c r="D130" s="57"/>
      <c r="E130" s="138"/>
      <c r="F130" s="126"/>
      <c r="G130" s="55"/>
      <c r="H130" s="47"/>
    </row>
    <row r="131" spans="1:8">
      <c r="A131" s="55"/>
      <c r="B131" s="55" t="s">
        <v>209</v>
      </c>
      <c r="C131" s="126">
        <v>3</v>
      </c>
      <c r="D131" s="57" t="s">
        <v>187</v>
      </c>
      <c r="E131" s="124"/>
      <c r="F131" s="138">
        <f>C131*E131</f>
        <v>0</v>
      </c>
      <c r="G131" s="55" t="s">
        <v>169</v>
      </c>
      <c r="H131" s="47"/>
    </row>
    <row r="132" spans="1:8">
      <c r="A132" s="55"/>
      <c r="B132" s="55"/>
      <c r="C132" s="126"/>
      <c r="D132" s="57"/>
      <c r="E132" s="138"/>
      <c r="F132" s="138"/>
      <c r="G132" s="55"/>
      <c r="H132" s="47"/>
    </row>
    <row r="133" spans="1:8" ht="38.25">
      <c r="A133" s="55" t="s">
        <v>368</v>
      </c>
      <c r="B133" s="58" t="s">
        <v>264</v>
      </c>
      <c r="C133" s="126"/>
      <c r="D133" s="57"/>
      <c r="E133" s="138"/>
      <c r="F133" s="126"/>
      <c r="G133" s="55"/>
      <c r="H133" s="47"/>
    </row>
    <row r="134" spans="1:8" ht="13.5" customHeight="1">
      <c r="A134" s="55"/>
      <c r="B134" s="55" t="s">
        <v>150</v>
      </c>
      <c r="C134" s="126">
        <v>3</v>
      </c>
      <c r="D134" s="57" t="s">
        <v>187</v>
      </c>
      <c r="E134" s="124"/>
      <c r="F134" s="138">
        <f>C134*E134</f>
        <v>0</v>
      </c>
      <c r="G134" s="55" t="s">
        <v>169</v>
      </c>
      <c r="H134" s="47"/>
    </row>
    <row r="135" spans="1:8" ht="13.5" customHeight="1">
      <c r="A135" s="55"/>
      <c r="B135" s="55" t="s">
        <v>340</v>
      </c>
      <c r="C135" s="126">
        <v>1</v>
      </c>
      <c r="D135" s="57" t="s">
        <v>187</v>
      </c>
      <c r="E135" s="124"/>
      <c r="F135" s="138">
        <f>C135*E135</f>
        <v>0</v>
      </c>
      <c r="G135" s="55" t="s">
        <v>169</v>
      </c>
      <c r="H135" s="47"/>
    </row>
    <row r="136" spans="1:8" ht="13.5" customHeight="1">
      <c r="A136" s="55"/>
      <c r="B136" s="55"/>
      <c r="C136" s="126"/>
      <c r="D136" s="57"/>
      <c r="E136" s="138"/>
      <c r="F136" s="138"/>
      <c r="G136" s="55"/>
      <c r="H136" s="47"/>
    </row>
    <row r="137" spans="1:8" ht="28.5" customHeight="1">
      <c r="A137" s="55" t="s">
        <v>369</v>
      </c>
      <c r="B137" s="58" t="s">
        <v>167</v>
      </c>
      <c r="C137" s="126"/>
      <c r="D137" s="57"/>
      <c r="E137" s="138"/>
      <c r="F137" s="126"/>
      <c r="G137" s="55"/>
      <c r="H137" s="47"/>
    </row>
    <row r="138" spans="1:8" ht="13.5" customHeight="1">
      <c r="A138" s="55"/>
      <c r="B138" s="55"/>
      <c r="C138" s="126"/>
      <c r="D138" s="57"/>
      <c r="E138" s="138"/>
      <c r="F138" s="126"/>
      <c r="G138" s="55"/>
      <c r="H138" s="47"/>
    </row>
    <row r="139" spans="1:8" ht="13.5" customHeight="1">
      <c r="A139" s="55"/>
      <c r="B139" s="55" t="s">
        <v>154</v>
      </c>
      <c r="C139" s="126">
        <v>1</v>
      </c>
      <c r="D139" s="57" t="s">
        <v>187</v>
      </c>
      <c r="E139" s="124"/>
      <c r="F139" s="138">
        <f>C139*E139</f>
        <v>0</v>
      </c>
      <c r="G139" s="55" t="s">
        <v>169</v>
      </c>
      <c r="H139" s="47"/>
    </row>
    <row r="140" spans="1:8" ht="13.5" customHeight="1">
      <c r="A140" s="55"/>
      <c r="B140" s="55"/>
      <c r="C140" s="126"/>
      <c r="D140" s="57"/>
      <c r="E140" s="138"/>
      <c r="F140" s="138"/>
      <c r="G140" s="55"/>
      <c r="H140" s="47"/>
    </row>
    <row r="141" spans="1:8" ht="25.5">
      <c r="A141" s="55" t="s">
        <v>370</v>
      </c>
      <c r="B141" s="58" t="s">
        <v>265</v>
      </c>
      <c r="C141" s="126"/>
      <c r="D141" s="57"/>
      <c r="E141" s="138"/>
      <c r="F141" s="126"/>
      <c r="G141" s="55"/>
      <c r="H141" s="47"/>
    </row>
    <row r="142" spans="1:8">
      <c r="A142" s="55"/>
      <c r="B142" s="55" t="s">
        <v>209</v>
      </c>
      <c r="C142" s="126">
        <v>8</v>
      </c>
      <c r="D142" s="57" t="s">
        <v>187</v>
      </c>
      <c r="E142" s="124"/>
      <c r="F142" s="138">
        <f>C142*E142</f>
        <v>0</v>
      </c>
      <c r="G142" s="55" t="s">
        <v>169</v>
      </c>
      <c r="H142" s="47"/>
    </row>
    <row r="143" spans="1:8">
      <c r="A143" s="55"/>
      <c r="B143" s="55"/>
      <c r="C143" s="126"/>
      <c r="D143" s="57"/>
      <c r="E143" s="138"/>
      <c r="F143" s="138"/>
      <c r="G143" s="55"/>
      <c r="H143" s="47"/>
    </row>
    <row r="144" spans="1:8" ht="25.5">
      <c r="A144" s="55" t="s">
        <v>371</v>
      </c>
      <c r="B144" s="58" t="s">
        <v>78</v>
      </c>
      <c r="C144" s="126"/>
      <c r="D144" s="57"/>
      <c r="E144" s="138"/>
      <c r="F144" s="126"/>
      <c r="G144" s="55"/>
      <c r="H144" s="47"/>
    </row>
    <row r="145" spans="1:11">
      <c r="A145" s="55"/>
      <c r="B145" s="55" t="s">
        <v>209</v>
      </c>
      <c r="C145" s="126">
        <v>4</v>
      </c>
      <c r="D145" s="57" t="s">
        <v>187</v>
      </c>
      <c r="E145" s="124"/>
      <c r="F145" s="138">
        <f>C145*E145</f>
        <v>0</v>
      </c>
      <c r="G145" s="55" t="s">
        <v>169</v>
      </c>
      <c r="H145" s="47"/>
    </row>
    <row r="146" spans="1:11">
      <c r="A146" s="55"/>
      <c r="B146" s="55"/>
      <c r="C146" s="126"/>
      <c r="D146" s="57"/>
      <c r="E146" s="138"/>
      <c r="F146" s="138"/>
      <c r="G146" s="55"/>
      <c r="H146" s="47"/>
    </row>
    <row r="147" spans="1:11" ht="25.5">
      <c r="A147" s="55" t="s">
        <v>372</v>
      </c>
      <c r="B147" s="58" t="s">
        <v>267</v>
      </c>
      <c r="C147" s="126"/>
      <c r="D147" s="57"/>
      <c r="E147" s="138"/>
      <c r="F147" s="138"/>
      <c r="G147" s="55"/>
      <c r="H147" s="47"/>
    </row>
    <row r="148" spans="1:11">
      <c r="A148" s="55"/>
      <c r="B148" s="55" t="s">
        <v>209</v>
      </c>
      <c r="C148" s="126">
        <v>18</v>
      </c>
      <c r="D148" s="57" t="s">
        <v>187</v>
      </c>
      <c r="E148" s="124"/>
      <c r="F148" s="138">
        <f>C148*E148</f>
        <v>0</v>
      </c>
      <c r="G148" s="55" t="s">
        <v>169</v>
      </c>
      <c r="H148" s="47"/>
    </row>
    <row r="149" spans="1:11">
      <c r="A149" s="55"/>
      <c r="B149" s="55"/>
      <c r="C149" s="126"/>
      <c r="D149" s="57"/>
      <c r="E149" s="138"/>
      <c r="F149" s="138"/>
      <c r="G149" s="55"/>
      <c r="H149" s="47"/>
    </row>
    <row r="150" spans="1:11" ht="38.25">
      <c r="A150" s="55" t="s">
        <v>373</v>
      </c>
      <c r="B150" s="58" t="s">
        <v>338</v>
      </c>
      <c r="C150" s="126"/>
      <c r="D150" s="57"/>
      <c r="E150" s="138"/>
      <c r="F150" s="138"/>
      <c r="G150" s="55"/>
      <c r="H150" s="47"/>
    </row>
    <row r="151" spans="1:11">
      <c r="A151" s="55"/>
      <c r="B151" s="55" t="s">
        <v>209</v>
      </c>
      <c r="C151" s="126">
        <v>2</v>
      </c>
      <c r="D151" s="57" t="s">
        <v>187</v>
      </c>
      <c r="E151" s="124"/>
      <c r="F151" s="138">
        <f>C151*E151</f>
        <v>0</v>
      </c>
      <c r="G151" s="55" t="s">
        <v>169</v>
      </c>
      <c r="H151" s="47"/>
    </row>
    <row r="152" spans="1:11">
      <c r="A152" s="55"/>
      <c r="B152" s="55"/>
      <c r="C152" s="126"/>
      <c r="D152" s="57"/>
      <c r="E152" s="138"/>
      <c r="F152" s="138"/>
      <c r="G152" s="55"/>
      <c r="H152" s="47"/>
    </row>
    <row r="153" spans="1:11" ht="25.5">
      <c r="A153" s="55" t="s">
        <v>374</v>
      </c>
      <c r="B153" s="58" t="s">
        <v>279</v>
      </c>
      <c r="C153" s="126"/>
      <c r="D153" s="57"/>
      <c r="E153" s="138"/>
      <c r="F153" s="126"/>
      <c r="G153" s="55"/>
      <c r="H153" s="47"/>
    </row>
    <row r="154" spans="1:11">
      <c r="A154" s="55"/>
      <c r="B154" s="55" t="s">
        <v>186</v>
      </c>
      <c r="C154" s="126">
        <v>208.75</v>
      </c>
      <c r="D154" s="57" t="s">
        <v>187</v>
      </c>
      <c r="E154" s="124"/>
      <c r="F154" s="138">
        <f>C154*E154</f>
        <v>0</v>
      </c>
      <c r="G154" s="55" t="s">
        <v>169</v>
      </c>
      <c r="H154" s="47"/>
    </row>
    <row r="155" spans="1:11">
      <c r="A155" s="55"/>
      <c r="B155" s="55"/>
      <c r="C155" s="126"/>
      <c r="D155" s="57"/>
      <c r="E155" s="138"/>
      <c r="F155" s="138"/>
      <c r="G155" s="55"/>
      <c r="H155" s="47"/>
      <c r="K155" s="46"/>
    </row>
    <row r="156" spans="1:11" ht="25.5">
      <c r="A156" s="55" t="s">
        <v>375</v>
      </c>
      <c r="B156" s="58" t="s">
        <v>234</v>
      </c>
      <c r="C156" s="126"/>
      <c r="D156" s="57"/>
      <c r="E156" s="138"/>
      <c r="F156" s="138"/>
      <c r="G156" s="55"/>
      <c r="H156" s="47"/>
      <c r="K156" s="46"/>
    </row>
    <row r="157" spans="1:11">
      <c r="A157" s="55"/>
      <c r="B157" s="55" t="s">
        <v>209</v>
      </c>
      <c r="C157" s="126">
        <v>3</v>
      </c>
      <c r="D157" s="57" t="s">
        <v>187</v>
      </c>
      <c r="E157" s="124"/>
      <c r="F157" s="138">
        <f>C157*E157</f>
        <v>0</v>
      </c>
      <c r="G157" s="55" t="s">
        <v>169</v>
      </c>
      <c r="H157" s="47"/>
      <c r="K157" s="46"/>
    </row>
    <row r="158" spans="1:11">
      <c r="A158" s="55"/>
      <c r="B158" s="55"/>
      <c r="C158" s="126"/>
      <c r="D158" s="57"/>
      <c r="E158" s="138"/>
      <c r="F158" s="138"/>
      <c r="G158" s="55"/>
      <c r="H158" s="47"/>
    </row>
    <row r="159" spans="1:11">
      <c r="A159" s="55" t="s">
        <v>376</v>
      </c>
      <c r="B159" s="55" t="s">
        <v>203</v>
      </c>
      <c r="C159" s="126"/>
      <c r="D159" s="57"/>
      <c r="E159" s="138"/>
      <c r="F159" s="126"/>
      <c r="G159" s="55"/>
      <c r="H159" s="47"/>
    </row>
    <row r="160" spans="1:11">
      <c r="A160" s="55"/>
      <c r="B160" s="55" t="s">
        <v>163</v>
      </c>
      <c r="C160" s="126"/>
      <c r="D160" s="57"/>
      <c r="E160" s="138"/>
      <c r="F160" s="126"/>
      <c r="G160" s="55"/>
      <c r="H160" s="47"/>
    </row>
    <row r="161" spans="1:8">
      <c r="A161" s="55"/>
      <c r="B161" s="55" t="s">
        <v>186</v>
      </c>
      <c r="C161" s="126">
        <v>208.75</v>
      </c>
      <c r="D161" s="57" t="s">
        <v>187</v>
      </c>
      <c r="E161" s="124"/>
      <c r="F161" s="138">
        <f>C161*E161</f>
        <v>0</v>
      </c>
      <c r="G161" s="55" t="s">
        <v>169</v>
      </c>
      <c r="H161" s="47"/>
    </row>
    <row r="162" spans="1:8">
      <c r="A162" s="55"/>
      <c r="B162" s="55"/>
      <c r="C162" s="126"/>
      <c r="D162" s="57"/>
      <c r="E162" s="138"/>
      <c r="F162" s="138"/>
      <c r="G162" s="55"/>
      <c r="H162" s="47"/>
    </row>
    <row r="163" spans="1:8">
      <c r="A163" s="55" t="s">
        <v>377</v>
      </c>
      <c r="B163" s="55" t="s">
        <v>204</v>
      </c>
      <c r="C163" s="126"/>
      <c r="D163" s="57"/>
      <c r="E163" s="138"/>
      <c r="F163" s="126"/>
      <c r="G163" s="55"/>
      <c r="H163" s="47"/>
    </row>
    <row r="164" spans="1:8">
      <c r="A164" s="55"/>
      <c r="B164" s="55" t="s">
        <v>186</v>
      </c>
      <c r="C164" s="126">
        <v>208.75</v>
      </c>
      <c r="D164" s="57" t="s">
        <v>187</v>
      </c>
      <c r="E164" s="124"/>
      <c r="F164" s="138">
        <f>C164*E164</f>
        <v>0</v>
      </c>
      <c r="G164" s="55" t="s">
        <v>169</v>
      </c>
      <c r="H164" s="47"/>
    </row>
    <row r="165" spans="1:8">
      <c r="A165" s="55"/>
      <c r="B165" s="55"/>
      <c r="C165" s="126"/>
      <c r="D165" s="57"/>
      <c r="E165" s="138"/>
      <c r="F165" s="138"/>
      <c r="G165" s="55"/>
      <c r="H165" s="47"/>
    </row>
    <row r="166" spans="1:8">
      <c r="A166" s="55" t="s">
        <v>378</v>
      </c>
      <c r="B166" s="55" t="s">
        <v>205</v>
      </c>
      <c r="C166" s="126"/>
      <c r="D166" s="57"/>
      <c r="E166" s="126"/>
      <c r="F166" s="126"/>
      <c r="G166" s="55"/>
      <c r="H166" s="47"/>
    </row>
    <row r="167" spans="1:8">
      <c r="A167" s="55"/>
      <c r="B167" s="55"/>
      <c r="C167" s="126"/>
      <c r="D167" s="57"/>
      <c r="E167" s="126"/>
      <c r="F167" s="126"/>
      <c r="G167" s="55"/>
      <c r="H167" s="47"/>
    </row>
    <row r="168" spans="1:8">
      <c r="A168" s="55"/>
      <c r="B168" s="55" t="s">
        <v>216</v>
      </c>
      <c r="C168" s="133">
        <v>0.1</v>
      </c>
      <c r="D168" s="57"/>
      <c r="E168" s="138">
        <f>SUM(F112:F166)</f>
        <v>0</v>
      </c>
      <c r="F168" s="138">
        <f>C168*E168</f>
        <v>0</v>
      </c>
      <c r="G168" s="55" t="s">
        <v>169</v>
      </c>
      <c r="H168" s="47"/>
    </row>
    <row r="169" spans="1:8" ht="13.5" thickBot="1">
      <c r="A169" s="75"/>
      <c r="B169" s="75"/>
      <c r="C169" s="134"/>
      <c r="D169" s="80"/>
      <c r="E169" s="132"/>
      <c r="F169" s="132"/>
      <c r="G169" s="75"/>
      <c r="H169" s="47"/>
    </row>
    <row r="170" spans="1:8">
      <c r="A170" s="55"/>
      <c r="B170" s="55"/>
      <c r="C170" s="126"/>
      <c r="D170" s="57"/>
      <c r="E170" s="138"/>
      <c r="F170" s="138"/>
      <c r="G170" s="55"/>
      <c r="H170" s="47"/>
    </row>
    <row r="171" spans="1:8">
      <c r="A171" s="137"/>
      <c r="B171" s="118" t="s">
        <v>206</v>
      </c>
      <c r="C171" s="135"/>
      <c r="D171" s="82"/>
      <c r="E171" s="147"/>
      <c r="F171" s="147">
        <f>SUM(F113:F170)</f>
        <v>0</v>
      </c>
      <c r="G171" s="99" t="s">
        <v>169</v>
      </c>
      <c r="H171" s="47"/>
    </row>
    <row r="172" spans="1:8">
      <c r="A172" s="55"/>
      <c r="B172" s="55"/>
      <c r="C172" s="126"/>
      <c r="D172" s="57"/>
      <c r="E172" s="138"/>
      <c r="F172" s="138"/>
      <c r="G172" s="55"/>
      <c r="H172" s="47"/>
    </row>
    <row r="173" spans="1:8">
      <c r="A173" s="55"/>
      <c r="B173" s="55"/>
      <c r="C173" s="126"/>
      <c r="D173" s="57"/>
      <c r="E173" s="138"/>
      <c r="F173" s="138"/>
      <c r="G173" s="55"/>
      <c r="H173" s="47"/>
    </row>
    <row r="174" spans="1:8">
      <c r="A174" s="55"/>
      <c r="B174" s="55"/>
      <c r="C174" s="126"/>
      <c r="D174" s="57"/>
      <c r="E174" s="138"/>
      <c r="F174" s="138"/>
      <c r="G174" s="55"/>
      <c r="H174" s="47"/>
    </row>
    <row r="175" spans="1:8">
      <c r="A175" s="55" t="s">
        <v>379</v>
      </c>
      <c r="B175" s="55"/>
      <c r="C175" s="126"/>
      <c r="D175" s="57"/>
      <c r="E175" s="138"/>
      <c r="F175" s="138"/>
      <c r="G175" s="55"/>
      <c r="H175" s="47"/>
    </row>
    <row r="176" spans="1:8">
      <c r="A176" s="55"/>
      <c r="B176" s="55"/>
      <c r="C176" s="126"/>
      <c r="D176" s="57"/>
      <c r="E176" s="138"/>
      <c r="F176" s="138"/>
      <c r="G176" s="55"/>
      <c r="H176" s="47"/>
    </row>
    <row r="177" spans="1:17">
      <c r="A177" s="55"/>
      <c r="B177" s="55"/>
      <c r="C177" s="126"/>
      <c r="D177" s="57"/>
      <c r="E177" s="138"/>
      <c r="F177" s="138"/>
      <c r="G177" s="55"/>
      <c r="H177" s="47"/>
    </row>
    <row r="178" spans="1:17" ht="51">
      <c r="A178" s="55" t="s">
        <v>380</v>
      </c>
      <c r="B178" s="58" t="s">
        <v>270</v>
      </c>
      <c r="C178" s="126"/>
      <c r="D178" s="57"/>
      <c r="E178" s="126"/>
      <c r="F178" s="126"/>
      <c r="G178" s="55"/>
      <c r="H178" s="47"/>
    </row>
    <row r="179" spans="1:17">
      <c r="A179" s="55"/>
      <c r="B179" s="119" t="s">
        <v>339</v>
      </c>
      <c r="C179" s="126"/>
      <c r="D179" s="57"/>
      <c r="E179" s="126"/>
      <c r="F179" s="126"/>
      <c r="G179" s="55"/>
      <c r="H179" s="47"/>
    </row>
    <row r="180" spans="1:17">
      <c r="A180" s="55"/>
      <c r="B180" s="55"/>
      <c r="C180" s="126"/>
      <c r="D180" s="57"/>
      <c r="E180" s="126"/>
      <c r="F180" s="126"/>
      <c r="G180" s="55"/>
      <c r="H180" s="47"/>
    </row>
    <row r="181" spans="1:17">
      <c r="A181" s="55"/>
      <c r="B181" s="55" t="s">
        <v>160</v>
      </c>
      <c r="C181" s="138">
        <v>216</v>
      </c>
      <c r="D181" s="57" t="s">
        <v>187</v>
      </c>
      <c r="E181" s="124"/>
      <c r="F181" s="138">
        <f>C181*E181</f>
        <v>0</v>
      </c>
      <c r="G181" s="55" t="s">
        <v>169</v>
      </c>
      <c r="H181" s="47"/>
    </row>
    <row r="182" spans="1:17">
      <c r="A182" s="55"/>
      <c r="B182" s="55"/>
      <c r="C182" s="126"/>
      <c r="D182" s="57"/>
      <c r="E182" s="138"/>
      <c r="F182" s="138"/>
      <c r="G182" s="55"/>
      <c r="H182" s="47"/>
    </row>
    <row r="183" spans="1:17" ht="114.75">
      <c r="A183" s="55" t="s">
        <v>381</v>
      </c>
      <c r="B183" s="58" t="s">
        <v>80</v>
      </c>
      <c r="C183" s="126"/>
      <c r="D183" s="57"/>
      <c r="E183" s="138"/>
      <c r="F183" s="138"/>
      <c r="G183" s="55"/>
      <c r="H183" s="47"/>
      <c r="Q183" s="49"/>
    </row>
    <row r="184" spans="1:17">
      <c r="A184" s="55"/>
      <c r="B184" s="55" t="s">
        <v>170</v>
      </c>
      <c r="C184" s="126" t="s">
        <v>209</v>
      </c>
      <c r="D184" s="57">
        <v>3</v>
      </c>
      <c r="E184" s="124"/>
      <c r="F184" s="138">
        <f t="shared" ref="F184:F191" si="0">D184*E184</f>
        <v>0</v>
      </c>
      <c r="G184" s="55" t="s">
        <v>169</v>
      </c>
      <c r="H184" s="47"/>
    </row>
    <row r="185" spans="1:17">
      <c r="A185" s="55"/>
      <c r="B185" s="55" t="s">
        <v>210</v>
      </c>
      <c r="C185" s="126" t="s">
        <v>209</v>
      </c>
      <c r="D185" s="57">
        <v>4</v>
      </c>
      <c r="E185" s="124"/>
      <c r="F185" s="138">
        <f t="shared" si="0"/>
        <v>0</v>
      </c>
      <c r="G185" s="55" t="s">
        <v>169</v>
      </c>
      <c r="H185" s="47"/>
    </row>
    <row r="186" spans="1:17">
      <c r="A186" s="55"/>
      <c r="B186" s="55" t="s">
        <v>213</v>
      </c>
      <c r="C186" s="126" t="s">
        <v>209</v>
      </c>
      <c r="D186" s="57">
        <v>3</v>
      </c>
      <c r="E186" s="124"/>
      <c r="F186" s="138">
        <f t="shared" si="0"/>
        <v>0</v>
      </c>
      <c r="G186" s="55" t="s">
        <v>169</v>
      </c>
      <c r="H186" s="47"/>
    </row>
    <row r="187" spans="1:17">
      <c r="A187" s="55"/>
      <c r="B187" s="55" t="s">
        <v>212</v>
      </c>
      <c r="C187" s="126" t="s">
        <v>209</v>
      </c>
      <c r="D187" s="57">
        <v>3</v>
      </c>
      <c r="E187" s="124"/>
      <c r="F187" s="138">
        <f t="shared" si="0"/>
        <v>0</v>
      </c>
      <c r="G187" s="55" t="s">
        <v>169</v>
      </c>
      <c r="H187" s="47"/>
    </row>
    <row r="188" spans="1:17">
      <c r="A188" s="55"/>
      <c r="B188" s="55" t="s">
        <v>173</v>
      </c>
      <c r="C188" s="126" t="s">
        <v>209</v>
      </c>
      <c r="D188" s="57">
        <v>1</v>
      </c>
      <c r="E188" s="124"/>
      <c r="F188" s="138">
        <f t="shared" si="0"/>
        <v>0</v>
      </c>
      <c r="G188" s="55" t="s">
        <v>169</v>
      </c>
      <c r="H188" s="47"/>
    </row>
    <row r="189" spans="1:17">
      <c r="A189" s="55"/>
      <c r="B189" s="55" t="s">
        <v>184</v>
      </c>
      <c r="C189" s="126" t="s">
        <v>209</v>
      </c>
      <c r="D189" s="57">
        <v>1</v>
      </c>
      <c r="E189" s="124"/>
      <c r="F189" s="138">
        <f t="shared" si="0"/>
        <v>0</v>
      </c>
      <c r="G189" s="55" t="s">
        <v>169</v>
      </c>
      <c r="H189" s="47"/>
    </row>
    <row r="190" spans="1:17">
      <c r="A190" s="55"/>
      <c r="B190" s="55" t="s">
        <v>162</v>
      </c>
      <c r="C190" s="126" t="s">
        <v>209</v>
      </c>
      <c r="D190" s="57">
        <v>1</v>
      </c>
      <c r="E190" s="124"/>
      <c r="F190" s="138">
        <f t="shared" si="0"/>
        <v>0</v>
      </c>
      <c r="G190" s="55" t="s">
        <v>169</v>
      </c>
      <c r="H190" s="47"/>
    </row>
    <row r="191" spans="1:17">
      <c r="A191" s="55"/>
      <c r="B191" s="55" t="s">
        <v>164</v>
      </c>
      <c r="C191" s="126" t="s">
        <v>209</v>
      </c>
      <c r="D191" s="57">
        <v>1</v>
      </c>
      <c r="E191" s="124"/>
      <c r="F191" s="138">
        <f t="shared" si="0"/>
        <v>0</v>
      </c>
      <c r="G191" s="55" t="s">
        <v>169</v>
      </c>
      <c r="H191" s="47"/>
    </row>
    <row r="192" spans="1:17">
      <c r="A192" s="55"/>
      <c r="B192" s="55" t="s">
        <v>211</v>
      </c>
      <c r="C192" s="126"/>
      <c r="D192" s="57"/>
      <c r="E192" s="138"/>
      <c r="F192" s="138"/>
      <c r="G192" s="55"/>
      <c r="H192" s="47"/>
    </row>
    <row r="193" spans="1:8">
      <c r="A193" s="55"/>
      <c r="B193" s="55" t="s">
        <v>161</v>
      </c>
      <c r="C193" s="126" t="s">
        <v>209</v>
      </c>
      <c r="D193" s="57">
        <v>6</v>
      </c>
      <c r="E193" s="124"/>
      <c r="F193" s="138">
        <f>D193*E193</f>
        <v>0</v>
      </c>
      <c r="G193" s="55" t="s">
        <v>169</v>
      </c>
      <c r="H193" s="47"/>
    </row>
    <row r="194" spans="1:8">
      <c r="A194" s="55"/>
      <c r="B194" s="55" t="s">
        <v>171</v>
      </c>
      <c r="C194" s="126"/>
      <c r="D194" s="57"/>
      <c r="E194" s="138"/>
      <c r="F194" s="138"/>
      <c r="G194" s="55"/>
      <c r="H194" s="47"/>
    </row>
    <row r="195" spans="1:8">
      <c r="A195" s="55"/>
      <c r="B195" s="55" t="s">
        <v>172</v>
      </c>
      <c r="C195" s="126" t="s">
        <v>209</v>
      </c>
      <c r="D195" s="57">
        <v>1</v>
      </c>
      <c r="E195" s="124"/>
      <c r="F195" s="138">
        <f>D195*E195</f>
        <v>0</v>
      </c>
      <c r="G195" s="55" t="s">
        <v>169</v>
      </c>
      <c r="H195" s="47"/>
    </row>
    <row r="196" spans="1:8">
      <c r="A196" s="55"/>
      <c r="B196" s="55" t="s">
        <v>165</v>
      </c>
      <c r="C196" s="126"/>
      <c r="D196" s="57"/>
      <c r="E196" s="138"/>
      <c r="F196" s="138"/>
      <c r="G196" s="55"/>
      <c r="H196" s="47"/>
    </row>
    <row r="197" spans="1:8">
      <c r="A197" s="55"/>
      <c r="B197" s="55" t="s">
        <v>219</v>
      </c>
      <c r="C197" s="126" t="s">
        <v>209</v>
      </c>
      <c r="D197" s="57">
        <v>2</v>
      </c>
      <c r="E197" s="124"/>
      <c r="F197" s="138">
        <f>D197*E197</f>
        <v>0</v>
      </c>
      <c r="G197" s="55" t="s">
        <v>169</v>
      </c>
      <c r="H197" s="47"/>
    </row>
    <row r="198" spans="1:8">
      <c r="A198" s="55"/>
      <c r="B198" s="55"/>
      <c r="C198" s="126"/>
      <c r="D198" s="57"/>
      <c r="E198" s="138"/>
      <c r="F198" s="138"/>
      <c r="G198" s="55"/>
      <c r="H198" s="47"/>
    </row>
    <row r="199" spans="1:8" ht="38.25">
      <c r="A199" s="55" t="s">
        <v>382</v>
      </c>
      <c r="B199" s="58" t="s">
        <v>272</v>
      </c>
      <c r="C199" s="126"/>
      <c r="D199" s="57"/>
      <c r="E199" s="138"/>
      <c r="F199" s="138"/>
      <c r="G199" s="55"/>
      <c r="H199" s="47"/>
    </row>
    <row r="200" spans="1:8">
      <c r="A200" s="55"/>
      <c r="B200" s="55" t="s">
        <v>202</v>
      </c>
      <c r="C200" s="126" t="s">
        <v>209</v>
      </c>
      <c r="D200" s="57">
        <v>3</v>
      </c>
      <c r="E200" s="124"/>
      <c r="F200" s="138">
        <f>D200*E200</f>
        <v>0</v>
      </c>
      <c r="G200" s="55" t="s">
        <v>169</v>
      </c>
      <c r="H200" s="47"/>
    </row>
    <row r="201" spans="1:8">
      <c r="A201" s="55"/>
      <c r="B201" s="55" t="s">
        <v>159</v>
      </c>
      <c r="C201" s="126" t="s">
        <v>209</v>
      </c>
      <c r="D201" s="57">
        <v>1</v>
      </c>
      <c r="E201" s="124"/>
      <c r="F201" s="138">
        <f>D201*E201</f>
        <v>0</v>
      </c>
      <c r="G201" s="55" t="s">
        <v>169</v>
      </c>
      <c r="H201" s="47"/>
    </row>
    <row r="202" spans="1:8">
      <c r="A202" s="55"/>
      <c r="B202" s="55"/>
      <c r="C202" s="126"/>
      <c r="D202" s="57"/>
      <c r="E202" s="138"/>
      <c r="F202" s="138"/>
      <c r="G202" s="55"/>
      <c r="H202" s="47"/>
    </row>
    <row r="203" spans="1:8" ht="25.5">
      <c r="A203" s="55" t="s">
        <v>383</v>
      </c>
      <c r="B203" s="58" t="s">
        <v>166</v>
      </c>
      <c r="C203" s="126"/>
      <c r="D203" s="57"/>
      <c r="E203" s="138"/>
      <c r="F203" s="138"/>
      <c r="G203" s="55"/>
      <c r="H203" s="47"/>
    </row>
    <row r="204" spans="1:8">
      <c r="A204" s="55"/>
      <c r="B204" s="55" t="s">
        <v>202</v>
      </c>
      <c r="C204" s="126" t="s">
        <v>209</v>
      </c>
      <c r="D204" s="57">
        <v>3</v>
      </c>
      <c r="E204" s="124"/>
      <c r="F204" s="138">
        <f>D204*E204</f>
        <v>0</v>
      </c>
      <c r="G204" s="55" t="s">
        <v>169</v>
      </c>
      <c r="H204" s="47"/>
    </row>
    <row r="205" spans="1:8">
      <c r="A205" s="55"/>
      <c r="B205" s="55"/>
      <c r="C205" s="126"/>
      <c r="D205" s="57"/>
      <c r="E205" s="138"/>
      <c r="F205" s="138"/>
      <c r="G205" s="55"/>
      <c r="H205" s="47"/>
    </row>
    <row r="206" spans="1:8" ht="25.5">
      <c r="A206" s="55" t="s">
        <v>384</v>
      </c>
      <c r="B206" s="58" t="s">
        <v>168</v>
      </c>
      <c r="C206" s="126"/>
      <c r="D206" s="57"/>
      <c r="E206" s="138"/>
      <c r="F206" s="138"/>
      <c r="G206" s="55"/>
      <c r="H206" s="47"/>
    </row>
    <row r="207" spans="1:8">
      <c r="A207" s="55"/>
      <c r="B207" s="55" t="s">
        <v>155</v>
      </c>
      <c r="C207" s="126" t="s">
        <v>209</v>
      </c>
      <c r="D207" s="57">
        <v>1</v>
      </c>
      <c r="E207" s="124"/>
      <c r="F207" s="138">
        <f>D207*E207</f>
        <v>0</v>
      </c>
      <c r="G207" s="55" t="s">
        <v>169</v>
      </c>
      <c r="H207" s="47"/>
    </row>
    <row r="208" spans="1:8">
      <c r="A208" s="55"/>
      <c r="B208" s="55"/>
      <c r="C208" s="126"/>
      <c r="D208" s="57"/>
      <c r="E208" s="138"/>
      <c r="F208" s="138"/>
      <c r="G208" s="55"/>
      <c r="H208" s="47"/>
    </row>
    <row r="209" spans="1:11" ht="25.5">
      <c r="A209" s="55" t="s">
        <v>385</v>
      </c>
      <c r="B209" s="58" t="s">
        <v>235</v>
      </c>
      <c r="C209" s="126"/>
      <c r="D209" s="57"/>
      <c r="E209" s="138"/>
      <c r="F209" s="138"/>
      <c r="G209" s="55"/>
      <c r="H209" s="47"/>
    </row>
    <row r="210" spans="1:11">
      <c r="A210" s="55"/>
      <c r="B210" s="55" t="s">
        <v>209</v>
      </c>
      <c r="C210" s="126">
        <v>1</v>
      </c>
      <c r="D210" s="57" t="s">
        <v>187</v>
      </c>
      <c r="E210" s="124"/>
      <c r="F210" s="138">
        <f>C210*E210</f>
        <v>0</v>
      </c>
      <c r="G210" s="55" t="s">
        <v>169</v>
      </c>
      <c r="H210" s="47"/>
    </row>
    <row r="211" spans="1:11">
      <c r="A211" s="55"/>
      <c r="B211" s="55"/>
      <c r="C211" s="126"/>
      <c r="D211" s="57"/>
      <c r="E211" s="138"/>
      <c r="F211" s="138"/>
      <c r="G211" s="55"/>
      <c r="H211" s="47"/>
    </row>
    <row r="212" spans="1:11">
      <c r="A212" s="55" t="s">
        <v>386</v>
      </c>
      <c r="B212" s="55" t="s">
        <v>236</v>
      </c>
      <c r="C212" s="126"/>
      <c r="D212" s="57"/>
      <c r="E212" s="138"/>
      <c r="F212" s="138"/>
      <c r="G212" s="55"/>
      <c r="H212" s="47"/>
      <c r="K212" s="46"/>
    </row>
    <row r="213" spans="1:11">
      <c r="A213" s="55"/>
      <c r="B213" s="55" t="s">
        <v>216</v>
      </c>
      <c r="C213" s="133">
        <v>0.1</v>
      </c>
      <c r="D213" s="57"/>
      <c r="E213" s="138">
        <f>SUM(F181:F211)</f>
        <v>0</v>
      </c>
      <c r="F213" s="138">
        <f>C213*E213</f>
        <v>0</v>
      </c>
      <c r="G213" s="55" t="s">
        <v>169</v>
      </c>
      <c r="H213" s="47"/>
    </row>
    <row r="214" spans="1:11">
      <c r="A214" s="55"/>
      <c r="B214" s="55"/>
      <c r="C214" s="126"/>
      <c r="D214" s="57"/>
      <c r="E214" s="138"/>
      <c r="F214" s="138"/>
      <c r="G214" s="55"/>
      <c r="H214" s="47"/>
    </row>
    <row r="215" spans="1:11">
      <c r="A215" s="137"/>
      <c r="B215" s="118" t="s">
        <v>207</v>
      </c>
      <c r="C215" s="135"/>
      <c r="D215" s="82"/>
      <c r="E215" s="147"/>
      <c r="F215" s="147">
        <f>SUM(F181:F214)</f>
        <v>0</v>
      </c>
      <c r="G215" s="99" t="s">
        <v>169</v>
      </c>
      <c r="H215" s="47"/>
    </row>
    <row r="216" spans="1:11">
      <c r="A216" s="55"/>
      <c r="B216" s="66"/>
      <c r="C216" s="136"/>
      <c r="D216" s="83"/>
      <c r="E216" s="129"/>
      <c r="F216" s="129"/>
      <c r="G216" s="66"/>
      <c r="H216" s="47"/>
    </row>
    <row r="217" spans="1:11">
      <c r="A217" s="55"/>
      <c r="B217" s="66"/>
      <c r="C217" s="136"/>
      <c r="D217" s="83"/>
      <c r="E217" s="129"/>
      <c r="F217" s="129"/>
      <c r="G217" s="66"/>
      <c r="H217" s="47"/>
    </row>
    <row r="218" spans="1:11">
      <c r="A218" s="55"/>
      <c r="B218" s="139"/>
      <c r="C218" s="126"/>
      <c r="D218" s="57"/>
      <c r="E218" s="126"/>
      <c r="F218" s="126"/>
      <c r="G218" s="55"/>
    </row>
    <row r="219" spans="1:11">
      <c r="A219" s="55"/>
      <c r="B219" s="55"/>
      <c r="C219" s="126"/>
      <c r="D219" s="57"/>
      <c r="E219" s="138"/>
      <c r="F219" s="138"/>
      <c r="G219" s="55"/>
      <c r="H219" s="47"/>
      <c r="K219" s="46"/>
    </row>
    <row r="220" spans="1:11">
      <c r="A220" s="55" t="s">
        <v>387</v>
      </c>
      <c r="B220" s="55"/>
      <c r="C220" s="126"/>
      <c r="D220" s="57"/>
      <c r="E220" s="138"/>
      <c r="F220" s="126"/>
      <c r="G220" s="55"/>
      <c r="K220" s="46"/>
    </row>
    <row r="221" spans="1:11">
      <c r="A221" s="55"/>
      <c r="B221" s="55"/>
      <c r="C221" s="126"/>
      <c r="D221" s="57"/>
      <c r="E221" s="126"/>
      <c r="F221" s="126"/>
      <c r="G221" s="55"/>
    </row>
    <row r="222" spans="1:11">
      <c r="A222" s="87"/>
      <c r="B222" s="140" t="s">
        <v>407</v>
      </c>
      <c r="C222" s="126"/>
      <c r="D222" s="57"/>
      <c r="E222" s="126"/>
      <c r="F222" s="126"/>
      <c r="G222" s="55"/>
      <c r="H222" s="47"/>
    </row>
    <row r="223" spans="1:11">
      <c r="A223" s="141"/>
      <c r="B223" s="141"/>
      <c r="C223" s="126"/>
      <c r="D223" s="57"/>
      <c r="E223" s="126"/>
      <c r="F223" s="126"/>
      <c r="G223" s="55"/>
      <c r="H223" s="47"/>
    </row>
    <row r="224" spans="1:11">
      <c r="A224" s="142" t="s">
        <v>388</v>
      </c>
      <c r="B224" s="141"/>
      <c r="C224" s="126"/>
      <c r="D224" s="57"/>
      <c r="E224" s="126"/>
      <c r="F224" s="126"/>
      <c r="G224" s="55"/>
      <c r="H224" s="47"/>
    </row>
    <row r="225" spans="1:8" ht="153">
      <c r="A225" s="141"/>
      <c r="B225" s="143" t="s">
        <v>273</v>
      </c>
      <c r="C225" s="126"/>
      <c r="D225" s="57"/>
      <c r="E225" s="126"/>
      <c r="F225" s="126"/>
      <c r="G225" s="55"/>
      <c r="H225" s="47"/>
    </row>
    <row r="226" spans="1:8">
      <c r="A226" s="140"/>
      <c r="B226" s="141" t="s">
        <v>186</v>
      </c>
      <c r="C226" s="138">
        <v>320</v>
      </c>
      <c r="D226" s="57" t="s">
        <v>187</v>
      </c>
      <c r="E226" s="124"/>
      <c r="F226" s="138">
        <f>C226*E226</f>
        <v>0</v>
      </c>
      <c r="G226" s="55" t="s">
        <v>169</v>
      </c>
      <c r="H226" s="47"/>
    </row>
    <row r="227" spans="1:8">
      <c r="A227" s="144"/>
      <c r="B227" s="141"/>
      <c r="C227" s="126"/>
      <c r="D227" s="57"/>
      <c r="E227" s="126"/>
      <c r="F227" s="126"/>
      <c r="G227" s="55"/>
      <c r="H227" s="47"/>
    </row>
    <row r="228" spans="1:8">
      <c r="A228" s="142" t="s">
        <v>389</v>
      </c>
      <c r="B228" s="141"/>
      <c r="C228" s="126"/>
      <c r="D228" s="57"/>
      <c r="E228" s="138"/>
      <c r="F228" s="126"/>
      <c r="G228" s="55"/>
      <c r="H228" s="47"/>
    </row>
    <row r="229" spans="1:8" ht="102">
      <c r="A229" s="141"/>
      <c r="B229" s="143" t="s">
        <v>274</v>
      </c>
      <c r="C229" s="126"/>
      <c r="D229" s="57"/>
      <c r="E229" s="126"/>
      <c r="F229" s="126"/>
      <c r="G229" s="55"/>
      <c r="H229" s="47"/>
    </row>
    <row r="230" spans="1:8">
      <c r="A230" s="140"/>
      <c r="B230" s="141" t="s">
        <v>186</v>
      </c>
      <c r="C230" s="138">
        <v>320</v>
      </c>
      <c r="D230" s="57" t="s">
        <v>187</v>
      </c>
      <c r="E230" s="124"/>
      <c r="F230" s="138">
        <f>C230*E230</f>
        <v>0</v>
      </c>
      <c r="G230" s="55" t="s">
        <v>169</v>
      </c>
      <c r="H230" s="47"/>
    </row>
    <row r="231" spans="1:8">
      <c r="A231" s="144"/>
      <c r="B231" s="141"/>
      <c r="C231" s="126"/>
      <c r="D231" s="57"/>
      <c r="E231" s="126"/>
      <c r="F231" s="126"/>
      <c r="G231" s="55"/>
      <c r="H231" s="47"/>
    </row>
    <row r="232" spans="1:8">
      <c r="A232" s="142" t="s">
        <v>390</v>
      </c>
      <c r="B232" s="141"/>
      <c r="C232" s="126"/>
      <c r="D232" s="57"/>
      <c r="E232" s="138"/>
      <c r="F232" s="126"/>
      <c r="G232" s="55"/>
      <c r="H232" s="47"/>
    </row>
    <row r="233" spans="1:8" ht="114.75">
      <c r="A233" s="141"/>
      <c r="B233" s="143" t="s">
        <v>275</v>
      </c>
      <c r="C233" s="126"/>
      <c r="D233" s="57"/>
      <c r="E233" s="126"/>
      <c r="F233" s="126"/>
      <c r="G233" s="55"/>
      <c r="H233" s="47"/>
    </row>
    <row r="234" spans="1:8">
      <c r="A234" s="140"/>
      <c r="B234" s="141" t="s">
        <v>186</v>
      </c>
      <c r="C234" s="138">
        <v>320</v>
      </c>
      <c r="D234" s="57" t="s">
        <v>187</v>
      </c>
      <c r="E234" s="124"/>
      <c r="F234" s="138">
        <f>C234*E234</f>
        <v>0</v>
      </c>
      <c r="G234" s="55" t="s">
        <v>169</v>
      </c>
      <c r="H234" s="47"/>
    </row>
    <row r="235" spans="1:8">
      <c r="A235" s="144"/>
      <c r="B235" s="141"/>
      <c r="C235" s="126"/>
      <c r="D235" s="57"/>
      <c r="E235" s="126"/>
      <c r="F235" s="126"/>
      <c r="G235" s="55"/>
      <c r="H235" s="47"/>
    </row>
    <row r="236" spans="1:8">
      <c r="A236" s="142" t="s">
        <v>391</v>
      </c>
      <c r="B236" s="141"/>
      <c r="C236" s="126"/>
      <c r="D236" s="57"/>
      <c r="E236" s="126"/>
      <c r="F236" s="126"/>
      <c r="G236" s="55"/>
      <c r="H236" s="47"/>
    </row>
    <row r="237" spans="1:8">
      <c r="A237" s="141"/>
      <c r="B237" s="141"/>
      <c r="C237" s="145" t="s">
        <v>233</v>
      </c>
      <c r="D237" s="57"/>
      <c r="E237" s="138">
        <f>SUM(F225:F235)</f>
        <v>0</v>
      </c>
      <c r="F237" s="138">
        <f>C237*E237</f>
        <v>0</v>
      </c>
      <c r="G237" s="55" t="s">
        <v>169</v>
      </c>
      <c r="H237" s="47"/>
    </row>
    <row r="238" spans="1:8">
      <c r="A238" s="141"/>
      <c r="B238" s="141"/>
      <c r="C238" s="126"/>
      <c r="D238" s="103"/>
      <c r="E238" s="138"/>
      <c r="F238" s="138"/>
      <c r="G238" s="55"/>
      <c r="H238" s="47"/>
    </row>
    <row r="239" spans="1:8">
      <c r="A239" s="141"/>
      <c r="B239" s="118" t="s">
        <v>156</v>
      </c>
      <c r="C239" s="135"/>
      <c r="D239" s="82"/>
      <c r="E239" s="147"/>
      <c r="F239" s="147">
        <f>SUM(F225:F238)</f>
        <v>0</v>
      </c>
      <c r="G239" s="99" t="s">
        <v>169</v>
      </c>
      <c r="H239" s="47"/>
    </row>
    <row r="240" spans="1:8">
      <c r="A240" s="125"/>
      <c r="B240" s="125"/>
      <c r="D240" s="101"/>
      <c r="E240" s="124"/>
      <c r="F240" s="124"/>
      <c r="H240" s="47"/>
    </row>
    <row r="241" spans="1:2">
      <c r="A241" s="125"/>
      <c r="B241" s="125"/>
    </row>
    <row r="242" spans="1:2">
      <c r="A242" s="125"/>
      <c r="B242" s="125"/>
    </row>
    <row r="243" spans="1:2">
      <c r="A243" s="125"/>
      <c r="B243" s="125"/>
    </row>
    <row r="244" spans="1:2">
      <c r="A244" s="125"/>
      <c r="B244" s="125"/>
    </row>
    <row r="245" spans="1:2">
      <c r="A245" s="125"/>
      <c r="B245" s="125"/>
    </row>
    <row r="246" spans="1:2">
      <c r="A246" s="125"/>
      <c r="B246" s="125"/>
    </row>
    <row r="247" spans="1:2">
      <c r="A247" s="125"/>
      <c r="B247" s="125"/>
    </row>
    <row r="248" spans="1:2">
      <c r="A248" s="125"/>
      <c r="B248" s="125"/>
    </row>
    <row r="249" spans="1:2">
      <c r="A249" s="125"/>
      <c r="B249" s="125"/>
    </row>
    <row r="250" spans="1:2">
      <c r="A250" s="125"/>
      <c r="B250" s="125"/>
    </row>
    <row r="251" spans="1:2">
      <c r="A251" s="125"/>
      <c r="B251" s="125"/>
    </row>
    <row r="252" spans="1:2">
      <c r="A252" s="125"/>
      <c r="B252" s="125"/>
    </row>
    <row r="253" spans="1:2">
      <c r="A253" s="125"/>
      <c r="B253" s="125"/>
    </row>
    <row r="254" spans="1:2">
      <c r="A254" s="125"/>
      <c r="B254" s="125"/>
    </row>
    <row r="255" spans="1:2">
      <c r="A255" s="125"/>
      <c r="B255" s="125"/>
    </row>
  </sheetData>
  <sheetProtection password="CCBE" sheet="1"/>
  <mergeCells count="2">
    <mergeCell ref="B15:E15"/>
    <mergeCell ref="B17:E17"/>
  </mergeCells>
  <phoneticPr fontId="20" type="noConversion"/>
  <printOptions horizontalCentered="1"/>
  <pageMargins left="0.59055118110236227" right="0.75" top="0.59055118110236227" bottom="0.59055118110236227" header="0" footer="0"/>
  <pageSetup paperSize="9" scale="85" orientation="portrait" horizontalDpi="300" verticalDpi="300" r:id="rId1"/>
  <headerFooter alignWithMargins="0">
    <oddHeader>&amp;Lcevovod ''V13''- NL DN100&amp;Ršt.proj. 562/00</oddHeader>
    <oddFooter>&amp;R&amp;4&amp;F</oddFooter>
  </headerFooter>
  <rowBreaks count="2" manualBreakCount="2">
    <brk id="174" max="16383" man="1"/>
    <brk id="21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rekapitulacija</vt:lpstr>
      <vt:lpstr>V7</vt:lpstr>
      <vt:lpstr>V8</vt:lpstr>
      <vt:lpstr>V9</vt:lpstr>
      <vt:lpstr>V13</vt:lpstr>
    </vt:vector>
  </TitlesOfParts>
  <Company>KONO d.o.o.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dc:creator>
  <cp:lastModifiedBy>Uporabnik</cp:lastModifiedBy>
  <cp:lastPrinted>2012-10-08T08:22:15Z</cp:lastPrinted>
  <dcterms:created xsi:type="dcterms:W3CDTF">1997-07-24T08:24:18Z</dcterms:created>
  <dcterms:modified xsi:type="dcterms:W3CDTF">2012-12-21T09:26:18Z</dcterms:modified>
</cp:coreProperties>
</file>