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5" yWindow="-15" windowWidth="9465" windowHeight="9315" tabRatio="942"/>
  </bookViews>
  <sheets>
    <sheet name="REKAPITULACIJA" sheetId="72" r:id="rId1"/>
    <sheet name="N 28600_GD" sheetId="1" r:id="rId2"/>
    <sheet name="N 28603_GD" sheetId="29" r:id="rId3"/>
    <sheet name="N 28680_GD" sheetId="35" r:id="rId4"/>
    <sheet name="N 28681_GD" sheetId="67" r:id="rId5"/>
    <sheet name="N 28682_GD" sheetId="36" r:id="rId6"/>
    <sheet name="N 28684_GD" sheetId="37" r:id="rId7"/>
    <sheet name="PP_TIP I_GD" sheetId="66" r:id="rId8"/>
    <sheet name="N 28600_SD" sheetId="26" r:id="rId9"/>
    <sheet name="N 28603_SD" sheetId="54" r:id="rId10"/>
    <sheet name="N 28680_SD" sheetId="62" r:id="rId11"/>
    <sheet name="N 28681_SD" sheetId="70" r:id="rId12"/>
    <sheet name="N 28682_SD" sheetId="63" r:id="rId13"/>
    <sheet name="N 28684_SD" sheetId="64" r:id="rId14"/>
    <sheet name="PP_TIP I_SD" sheetId="71" r:id="rId15"/>
  </sheets>
  <definedNames>
    <definedName name="_xlnm._FilterDatabase" localSheetId="1" hidden="1">'N 28600_GD'!$A$7:$F$7</definedName>
    <definedName name="_xlnm._FilterDatabase" localSheetId="2" hidden="1">'N 28603_GD'!$A$7:$F$7</definedName>
    <definedName name="_xlnm._FilterDatabase" localSheetId="3" hidden="1">'N 28680_GD'!$A$7:$F$7</definedName>
    <definedName name="_xlnm._FilterDatabase" localSheetId="4" hidden="1">'N 28681_GD'!$A$7:$F$7</definedName>
    <definedName name="_xlnm._FilterDatabase" localSheetId="5" hidden="1">'N 28682_GD'!$A$7:$F$7</definedName>
    <definedName name="_xlnm._FilterDatabase" localSheetId="6" hidden="1">'N 28684_GD'!$A$7:$F$7</definedName>
    <definedName name="_xlnm._FilterDatabase" localSheetId="7" hidden="1">'PP_TIP I_GD'!#REF!</definedName>
    <definedName name="investicija">#REF!</definedName>
    <definedName name="_xlnm.Print_Titles" localSheetId="1">'N 28600_GD'!$6:$7</definedName>
    <definedName name="_xlnm.Print_Titles" localSheetId="8">'N 28600_SD'!$6:$7</definedName>
    <definedName name="_xlnm.Print_Titles" localSheetId="2">'N 28603_GD'!$6:$7</definedName>
    <definedName name="_xlnm.Print_Titles" localSheetId="9">'N 28603_SD'!$6:$7</definedName>
    <definedName name="_xlnm.Print_Titles" localSheetId="3">'N 28680_GD'!$6:$7</definedName>
    <definedName name="_xlnm.Print_Titles" localSheetId="10">'N 28680_SD'!$6:$7</definedName>
    <definedName name="_xlnm.Print_Titles" localSheetId="4">'N 28681_GD'!$6:$7</definedName>
    <definedName name="_xlnm.Print_Titles" localSheetId="11">'N 28681_SD'!$6:$7</definedName>
    <definedName name="_xlnm.Print_Titles" localSheetId="5">'N 28682_GD'!$6:$7</definedName>
    <definedName name="_xlnm.Print_Titles" localSheetId="12">'N 28682_SD'!$6:$7</definedName>
    <definedName name="_xlnm.Print_Titles" localSheetId="6">'N 28684_GD'!$6:$7</definedName>
    <definedName name="_xlnm.Print_Titles" localSheetId="13">'N 28684_SD'!$6:$7</definedName>
  </definedNames>
  <calcPr calcId="101716" fullCalcOnLoad="1"/>
</workbook>
</file>

<file path=xl/calcChain.xml><?xml version="1.0" encoding="utf-8"?>
<calcChain xmlns="http://schemas.openxmlformats.org/spreadsheetml/2006/main">
  <c r="F10" i="70"/>
  <c r="F56"/>
  <c r="F52"/>
  <c r="F10" i="64"/>
  <c r="F14"/>
  <c r="F47"/>
  <c r="F51"/>
  <c r="F10" i="35"/>
  <c r="F14"/>
  <c r="F18"/>
  <c r="F22"/>
  <c r="F26"/>
  <c r="F31"/>
  <c r="F32"/>
  <c r="F37"/>
  <c r="F38"/>
  <c r="F42"/>
  <c r="F46"/>
  <c r="F50"/>
  <c r="F54"/>
  <c r="F58"/>
  <c r="F63"/>
  <c r="F68"/>
  <c r="F72"/>
  <c r="F76"/>
  <c r="F80"/>
  <c r="F85"/>
  <c r="F89"/>
  <c r="F93"/>
  <c r="F94"/>
  <c r="F99"/>
  <c r="F102"/>
  <c r="F104"/>
  <c r="G20" i="72"/>
  <c r="F10" i="1"/>
  <c r="F13"/>
  <c r="F17"/>
  <c r="F21"/>
  <c r="F25"/>
  <c r="F30"/>
  <c r="F31"/>
  <c r="F32"/>
  <c r="F36"/>
  <c r="F40"/>
  <c r="F41"/>
  <c r="F45"/>
  <c r="F50"/>
  <c r="F54"/>
  <c r="F58"/>
  <c r="F62"/>
  <c r="F66"/>
  <c r="F71"/>
  <c r="F75"/>
  <c r="F79"/>
  <c r="F83"/>
  <c r="F87"/>
  <c r="F92"/>
  <c r="F95"/>
  <c r="F97"/>
  <c r="G18" i="72"/>
  <c r="F10" i="29"/>
  <c r="F14"/>
  <c r="F18"/>
  <c r="F23"/>
  <c r="F24"/>
  <c r="F28"/>
  <c r="F29"/>
  <c r="F33"/>
  <c r="F37"/>
  <c r="F41"/>
  <c r="F45"/>
  <c r="F49"/>
  <c r="F53"/>
  <c r="F57"/>
  <c r="F61"/>
  <c r="F67"/>
  <c r="F70"/>
  <c r="F72"/>
  <c r="G19" i="72"/>
  <c r="F10" i="67"/>
  <c r="F14"/>
  <c r="F18"/>
  <c r="F22"/>
  <c r="F26"/>
  <c r="F31"/>
  <c r="F32"/>
  <c r="F36"/>
  <c r="F37"/>
  <c r="F41"/>
  <c r="F45"/>
  <c r="F49"/>
  <c r="F53"/>
  <c r="F57"/>
  <c r="F62"/>
  <c r="F67"/>
  <c r="F71"/>
  <c r="F75"/>
  <c r="F79"/>
  <c r="F84"/>
  <c r="F88"/>
  <c r="F92"/>
  <c r="F97"/>
  <c r="F100"/>
  <c r="F102"/>
  <c r="G21" i="72"/>
  <c r="F10" i="36"/>
  <c r="F14"/>
  <c r="F19"/>
  <c r="F20"/>
  <c r="F24"/>
  <c r="F25"/>
  <c r="F29"/>
  <c r="F33"/>
  <c r="F37"/>
  <c r="F41"/>
  <c r="F45"/>
  <c r="F49"/>
  <c r="F53"/>
  <c r="F57"/>
  <c r="F62"/>
  <c r="F65"/>
  <c r="F67"/>
  <c r="G22" i="72"/>
  <c r="F10" i="37"/>
  <c r="F14"/>
  <c r="F19"/>
  <c r="F20"/>
  <c r="F24"/>
  <c r="F25"/>
  <c r="F29"/>
  <c r="F33"/>
  <c r="F37"/>
  <c r="F41"/>
  <c r="F45"/>
  <c r="F49"/>
  <c r="F53"/>
  <c r="F57"/>
  <c r="F62"/>
  <c r="F65"/>
  <c r="F67"/>
  <c r="G23" i="72"/>
  <c r="G24"/>
  <c r="F8" i="66"/>
  <c r="F10"/>
  <c r="G31" i="72"/>
  <c r="G33"/>
  <c r="G40"/>
  <c r="G41"/>
  <c r="F10" i="62"/>
  <c r="F57"/>
  <c r="F61"/>
  <c r="F63"/>
  <c r="G42" i="72"/>
  <c r="F58" i="70"/>
  <c r="G43" i="72"/>
  <c r="F18" i="63"/>
  <c r="F55"/>
  <c r="F59"/>
  <c r="F61"/>
  <c r="G44" i="72"/>
  <c r="F18" i="64"/>
  <c r="F22"/>
  <c r="F26"/>
  <c r="F30"/>
  <c r="F36"/>
  <c r="F40"/>
  <c r="F43"/>
  <c r="F55"/>
  <c r="F57"/>
  <c r="G45" i="72"/>
  <c r="G46"/>
  <c r="G54"/>
  <c r="G56"/>
  <c r="G58"/>
  <c r="F42" i="71"/>
  <c r="F46"/>
  <c r="F47"/>
  <c r="F79"/>
  <c r="F75"/>
  <c r="F64"/>
  <c r="F54"/>
  <c r="F53"/>
  <c r="F37"/>
  <c r="F33"/>
  <c r="F29"/>
  <c r="F25"/>
  <c r="F21"/>
  <c r="F20"/>
  <c r="F16"/>
  <c r="F8"/>
  <c r="F10"/>
  <c r="A7"/>
  <c r="A7" i="66"/>
  <c r="F83" i="71"/>
  <c r="F85"/>
  <c r="F34" i="70"/>
  <c r="F22"/>
  <c r="F44"/>
  <c r="F18"/>
  <c r="A8" i="67"/>
  <c r="A11"/>
  <c r="A16"/>
  <c r="A20"/>
  <c r="A24"/>
  <c r="F25" i="72"/>
  <c r="A28" i="67"/>
  <c r="G8" i="72"/>
  <c r="G9"/>
  <c r="A8" i="62"/>
  <c r="F22"/>
  <c r="F36" i="26"/>
  <c r="A8" i="54"/>
  <c r="A12"/>
  <c r="A16"/>
  <c r="A8" i="29"/>
  <c r="A11"/>
  <c r="A16"/>
  <c r="A20"/>
  <c r="A8" i="1"/>
  <c r="A11"/>
  <c r="F10" i="63"/>
  <c r="F14"/>
  <c r="F22"/>
  <c r="F26"/>
  <c r="F27"/>
  <c r="F31"/>
  <c r="F35"/>
  <c r="F41"/>
  <c r="F47"/>
  <c r="F51"/>
  <c r="F48" i="70"/>
  <c r="F14" i="62"/>
  <c r="F18"/>
  <c r="F26"/>
  <c r="F30"/>
  <c r="F34"/>
  <c r="F35"/>
  <c r="F39"/>
  <c r="F43"/>
  <c r="F49"/>
  <c r="F53"/>
  <c r="F10" i="54"/>
  <c r="F14"/>
  <c r="F18"/>
  <c r="F22"/>
  <c r="F26"/>
  <c r="F30"/>
  <c r="F36"/>
  <c r="F40"/>
  <c r="F10" i="26"/>
  <c r="F14"/>
  <c r="F18"/>
  <c r="F22"/>
  <c r="F26"/>
  <c r="F30"/>
  <c r="F42"/>
  <c r="F46"/>
  <c r="A8" i="70"/>
  <c r="A12"/>
  <c r="F14"/>
  <c r="F26"/>
  <c r="F30"/>
  <c r="F38"/>
  <c r="A8" i="63"/>
  <c r="A12"/>
  <c r="A16"/>
  <c r="A8" i="64"/>
  <c r="A8" i="35"/>
  <c r="A8" i="36"/>
  <c r="A12"/>
  <c r="A16"/>
  <c r="A8" i="37"/>
  <c r="A8" i="26"/>
  <c r="A12"/>
  <c r="A12" i="64"/>
  <c r="A12" i="62"/>
  <c r="A16"/>
  <c r="A20" i="54"/>
  <c r="A24"/>
  <c r="A16" i="64"/>
  <c r="A20"/>
  <c r="A24"/>
  <c r="A28"/>
  <c r="A32"/>
  <c r="A16" i="70"/>
  <c r="A20"/>
  <c r="F49" i="54"/>
  <c r="F45"/>
  <c r="F50" i="26"/>
  <c r="F54"/>
  <c r="A22" i="36"/>
  <c r="A27"/>
  <c r="A31"/>
  <c r="A34" i="67"/>
  <c r="A11" i="35"/>
  <c r="A15" i="1"/>
  <c r="A19"/>
  <c r="A23"/>
  <c r="A26" i="29"/>
  <c r="A38" i="64"/>
  <c r="A28" i="54"/>
  <c r="A20" i="62"/>
  <c r="A24"/>
  <c r="A16" i="26"/>
  <c r="A12" i="37"/>
  <c r="A20" i="63"/>
  <c r="A24" i="70"/>
  <c r="F51" i="54"/>
  <c r="F56" i="26"/>
  <c r="A35" i="36"/>
  <c r="A39"/>
  <c r="A43"/>
  <c r="A39" i="67"/>
  <c r="A16" i="35"/>
  <c r="A20"/>
  <c r="A24"/>
  <c r="A27" i="1"/>
  <c r="A34"/>
  <c r="A28" i="62"/>
  <c r="A24" i="63"/>
  <c r="A32" i="54"/>
  <c r="A32" i="62"/>
  <c r="A16" i="37"/>
  <c r="A41" i="64"/>
  <c r="A20" i="26"/>
  <c r="A35" i="29"/>
  <c r="A28" i="70"/>
  <c r="A32"/>
  <c r="A36"/>
  <c r="A40"/>
  <c r="A46"/>
  <c r="A50"/>
  <c r="A54"/>
  <c r="G12" i="72"/>
  <c r="G7"/>
  <c r="G11"/>
  <c r="A22" i="37"/>
  <c r="A47" i="36"/>
  <c r="A51"/>
  <c r="A55"/>
  <c r="A43" i="67"/>
  <c r="A28" i="35"/>
  <c r="A38" i="1"/>
  <c r="A43"/>
  <c r="A47"/>
  <c r="A24" i="26"/>
  <c r="A28"/>
  <c r="A37" i="62"/>
  <c r="A45" i="64"/>
  <c r="A49"/>
  <c r="A38" i="54"/>
  <c r="A39" i="29"/>
  <c r="A43"/>
  <c r="A29" i="63"/>
  <c r="A33"/>
  <c r="A27" i="37"/>
  <c r="A59" i="36"/>
  <c r="A64"/>
  <c r="A47" i="67"/>
  <c r="A51"/>
  <c r="A55"/>
  <c r="A59"/>
  <c r="A64"/>
  <c r="A35" i="35"/>
  <c r="A52" i="1"/>
  <c r="A56"/>
  <c r="A60"/>
  <c r="A64"/>
  <c r="A68"/>
  <c r="A53" i="64"/>
  <c r="A47" i="29"/>
  <c r="A37" i="63"/>
  <c r="A32" i="26"/>
  <c r="A41" i="62"/>
  <c r="A31" i="37"/>
  <c r="A69" i="67"/>
  <c r="A73"/>
  <c r="A77"/>
  <c r="A81"/>
  <c r="A86"/>
  <c r="A90"/>
  <c r="A94"/>
  <c r="A99"/>
  <c r="A40" i="35"/>
  <c r="A73" i="1"/>
  <c r="A43" i="63"/>
  <c r="A49"/>
  <c r="A45" i="62"/>
  <c r="A38" i="26"/>
  <c r="A43" i="54"/>
  <c r="A47"/>
  <c r="A51" i="29"/>
  <c r="A77" i="1"/>
  <c r="A81"/>
  <c r="A35" i="37"/>
  <c r="A44" i="35"/>
  <c r="A48"/>
  <c r="A85" i="1"/>
  <c r="A53" i="63"/>
  <c r="A57"/>
  <c r="A44" i="26"/>
  <c r="A55" i="29"/>
  <c r="A89" i="1"/>
  <c r="A94"/>
  <c r="A39" i="37"/>
  <c r="A52" i="35"/>
  <c r="A56"/>
  <c r="A48" i="26"/>
  <c r="A52"/>
  <c r="A59" i="29"/>
  <c r="A64"/>
  <c r="A69"/>
  <c r="A51" i="62"/>
  <c r="A55"/>
  <c r="A59"/>
  <c r="A43" i="37"/>
  <c r="A47"/>
  <c r="A60" i="35"/>
  <c r="A51" i="37"/>
  <c r="A65" i="35"/>
  <c r="A70"/>
  <c r="A74"/>
  <c r="A55" i="37"/>
  <c r="A59"/>
  <c r="A64"/>
  <c r="A78" i="35"/>
  <c r="A82"/>
  <c r="A87"/>
  <c r="A91"/>
  <c r="A96"/>
  <c r="A101"/>
</calcChain>
</file>

<file path=xl/sharedStrings.xml><?xml version="1.0" encoding="utf-8"?>
<sst xmlns="http://schemas.openxmlformats.org/spreadsheetml/2006/main" count="1048" uniqueCount="274">
  <si>
    <t>Z. ŠT.</t>
  </si>
  <si>
    <t>PE 63</t>
  </si>
  <si>
    <t>kos</t>
  </si>
  <si>
    <t>SKUPAJ:</t>
  </si>
  <si>
    <t>PE 110</t>
  </si>
  <si>
    <t>SKUPAJ</t>
  </si>
  <si>
    <t>obdelava stika med novim in starim asfaltom in obnovitvijo horizontalne prometne signalizacije.</t>
  </si>
  <si>
    <t xml:space="preserve"> ki prečkajo ali kako drugače segajo v profil izkopa (glede na obsežnost objekta in po računu upravljalca).</t>
  </si>
  <si>
    <t>št.
popisa</t>
  </si>
  <si>
    <t>ulica</t>
  </si>
  <si>
    <t>šifra plinovoda</t>
  </si>
  <si>
    <t>material plinovoda</t>
  </si>
  <si>
    <t>dimenzija
plinovoda</t>
  </si>
  <si>
    <t xml:space="preserve">POPIS MATERIALA IN DEL S PREDRAČUNOM </t>
  </si>
  <si>
    <t>GRADBENA DELA</t>
  </si>
  <si>
    <t>KOLIČINA</t>
  </si>
  <si>
    <t>ENOTA</t>
  </si>
  <si>
    <t xml:space="preserve"> PE 100</t>
  </si>
  <si>
    <t xml:space="preserve">S K U P A J:    </t>
  </si>
  <si>
    <t>Tip priključnega plinovoda</t>
  </si>
  <si>
    <t>dimenzija priključnih
plinovodov</t>
  </si>
  <si>
    <t>Zakoličba trase, zavarovanje zakoličbe in izdelava zakoličbenega načrta.</t>
  </si>
  <si>
    <t>Zakoličba</t>
  </si>
  <si>
    <t>Peščena površina</t>
  </si>
  <si>
    <t>Asfalt na pločniku - rezanje in rušenje</t>
  </si>
  <si>
    <t>Asfalt na vozišču - rezanje in rušenje</t>
  </si>
  <si>
    <t xml:space="preserve">Rezanje, rušenje in odstranitev asfalta na pločniku, z vsemi manipulacijami, z odvozom na stalno deponijo in vključno s pristojbino. </t>
  </si>
  <si>
    <t>Rezkanje asfaltbetona v debelini 4 cm, z vsemi manipulacijami, z odvozom na stalno deponijo in vključno s pristojbino.</t>
  </si>
  <si>
    <t>Rezkanje asfaltbetona</t>
  </si>
  <si>
    <t>Geotekstilna mreža</t>
  </si>
  <si>
    <t>Asfalt - vgradnja</t>
  </si>
  <si>
    <t xml:space="preserve">Kombinirani izkop </t>
  </si>
  <si>
    <t>Kanalizacijske zveze</t>
  </si>
  <si>
    <t>Cestni požiralnik</t>
  </si>
  <si>
    <t>Planiranje dna jarka z natančnostjo +,- 3 cm.</t>
  </si>
  <si>
    <t>Planiranje dna jarka</t>
  </si>
  <si>
    <t>Odvoz odvečnega izkopanega materiala, z vsemi manipulacijami na stalno deponijo, vključno s pristojbino.</t>
  </si>
  <si>
    <t>Odvoz materiala</t>
  </si>
  <si>
    <t>Izdelava posteljice in ročni obsip cevi z dopeljanim peskom zrnatosti od 0 do 6 mm (po detajlu iz projekta), ter ročno nabijanje v slojih do potrebne zbitosti.</t>
  </si>
  <si>
    <t>Zasip - posteljica / plinovodi</t>
  </si>
  <si>
    <t>Opozorilni trak</t>
  </si>
  <si>
    <t>Prehod za pešce</t>
  </si>
  <si>
    <t xml:space="preserve">Izdelava, vzdrževanje med gradnjo in odstranitev začasnih lesenih prehodov   </t>
  </si>
  <si>
    <t>Prehod za pešce in osebna vozila</t>
  </si>
  <si>
    <t xml:space="preserve">obeh straneh prehoda in signalizacijo v skladu z veljavnimi predpisi. Izvajalec mora predložiti ustrezni statični izračun prehoda.   </t>
  </si>
  <si>
    <t>Zasip jarka tamponskim materialom, zrnatosti od 0 do 60 mm, s komprimiranjem po slojih do predpisane zbitosti.</t>
  </si>
  <si>
    <t>Zasip - tamponski material</t>
  </si>
  <si>
    <t>AB plošča</t>
  </si>
  <si>
    <t>Dobava montažne armiranobetonske plošče iz MB 20 za cestno kapo in postavitev na niveleto.</t>
  </si>
  <si>
    <t>Postavitev in obbetoniranje litoželezne kape.</t>
  </si>
  <si>
    <t>Obbetoniranje LŽ kape</t>
  </si>
  <si>
    <t>Prečni prekop vozišča - betoniranje</t>
  </si>
  <si>
    <t xml:space="preserve">Betoniranje prečnih prekopov vozišča debeline d=30cm+10cm z betonom MB 20 (po posebnem detajlu prečnega </t>
  </si>
  <si>
    <t>prekopa vozišča). Dobava in polaganje PVC folije pri betoniranju prečnega prehoda vozišča.</t>
  </si>
  <si>
    <t>Rušenje betonskega sloja nad PVC folijo na prečnih prekopih, debeline do 10 cm in odvozom na deponijo izvajalca.</t>
  </si>
  <si>
    <t>Prečni prekop vozišča - rušenje betona</t>
  </si>
  <si>
    <t>Fizična zaščita podzemnih instalacij (zaščitna cev l = 2,0m na obeh straneh zaprta s polstjo in objemko ter njeno obsutje).</t>
  </si>
  <si>
    <t>Zaščita podzemnih instalacij-plinovodi</t>
  </si>
  <si>
    <t>Zakoličba in nadzor upravljalca podzemnih instalacij (vodovod, kanalizacija, plin, vročevod, elektro, javna razsvetljava, informacijski vodi),</t>
  </si>
  <si>
    <t>Zavarovanje in nadzor podzemnih instalacij</t>
  </si>
  <si>
    <t>Nepredvidena dela odobrena s strani nadzora in obračunana po analizi cen v skladu s kalkulativnimi elementi.</t>
  </si>
  <si>
    <t>Nepredvidena  dela</t>
  </si>
  <si>
    <r>
      <t>m</t>
    </r>
    <r>
      <rPr>
        <vertAlign val="superscript"/>
        <sz val="10"/>
        <color indexed="8"/>
        <rFont val="Arial"/>
        <family val="2"/>
        <charset val="238"/>
      </rPr>
      <t>3</t>
    </r>
  </si>
  <si>
    <r>
      <t>m</t>
    </r>
    <r>
      <rPr>
        <vertAlign val="superscript"/>
        <sz val="10"/>
        <color indexed="8"/>
        <rFont val="Arial"/>
        <family val="2"/>
        <charset val="238"/>
      </rPr>
      <t>2</t>
    </r>
  </si>
  <si>
    <r>
      <t>Kombinirani izkop</t>
    </r>
    <r>
      <rPr>
        <b/>
        <u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 xml:space="preserve">jarka za cevovod v terenu III kategorije, globine do 2,0 m.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</si>
  <si>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t>m</t>
    </r>
    <r>
      <rPr>
        <vertAlign val="superscript"/>
        <sz val="10"/>
        <color indexed="8"/>
        <rFont val="Arial"/>
        <family val="2"/>
        <charset val="238"/>
      </rPr>
      <t>1</t>
    </r>
  </si>
  <si>
    <t>5.1.2</t>
  </si>
  <si>
    <t>5.0</t>
  </si>
  <si>
    <t>5.1</t>
  </si>
  <si>
    <t>Odstranitev peščene površine debeline do 20 cm, z vsemi manipulacijami, z odvozom</t>
  </si>
  <si>
    <t>na stalno deponijo, vključno s pristojbino in ureditvijo v prvotno stanje.</t>
  </si>
  <si>
    <t>Rezanje, rušenje in odstranitev asfalta na vozišču, z vsemi manipulacijami, z odvozom na stalno deponijo in vključno s pristojbino.</t>
  </si>
  <si>
    <t>a) strojni izkop</t>
  </si>
  <si>
    <t>b) ročni izkop</t>
  </si>
  <si>
    <t xml:space="preserve">Odstranitev in  postavitev novega cestnega požiralnika premera 40 cm, z </t>
  </si>
  <si>
    <t xml:space="preserve">
OPIS POSTAVKE
</t>
  </si>
  <si>
    <t>STROJNA DELA</t>
  </si>
  <si>
    <t>Cev iz materiala PE 100 - SDR 11</t>
  </si>
  <si>
    <t xml:space="preserve">PE 63x5,8    </t>
  </si>
  <si>
    <t>Cev iz materiala PE 100- SDR 17</t>
  </si>
  <si>
    <t>PE 110x6,6</t>
  </si>
  <si>
    <t>T-kos iz materiala PE 100</t>
  </si>
  <si>
    <t>Odcepni T-kos iz materiala PE 100.</t>
  </si>
  <si>
    <t xml:space="preserve">PE 63/63      </t>
  </si>
  <si>
    <t xml:space="preserve">PE 110/110  </t>
  </si>
  <si>
    <t>Reducirni T-kos iz materiala PE 100</t>
  </si>
  <si>
    <t>Reducirni odcepni T-kos iz materiala PE 100.</t>
  </si>
  <si>
    <t>PE 110/63</t>
  </si>
  <si>
    <t>Cevna kapa iz materiala PE 100</t>
  </si>
  <si>
    <t>Cevna kapa iz materiala PE 100.</t>
  </si>
  <si>
    <t xml:space="preserve">PE 63           </t>
  </si>
  <si>
    <t xml:space="preserve">PE 110         </t>
  </si>
  <si>
    <t>Reducirni kos iz materiala PE 100</t>
  </si>
  <si>
    <t>Reducirni kos iz materiala PE 100.</t>
  </si>
  <si>
    <t xml:space="preserve">PE 63/32      </t>
  </si>
  <si>
    <t xml:space="preserve">PE 110/63    </t>
  </si>
  <si>
    <t>Obojka iz materiala PE 100</t>
  </si>
  <si>
    <t>Obojka  iz  PE 100 z vgrajeno elektro-uporovno žico, skupaj z varjenjem.</t>
  </si>
  <si>
    <t>Sedlo   z  obojko iz materiala PE 100</t>
  </si>
  <si>
    <t>Elektrovarilno  sedlo   z  obojko  iz materiala PE 100 z vgrajeno elektro-uporovno žico, skupaj z varjenjem.</t>
  </si>
  <si>
    <t>Navrtalno   sedlo  iz materiala PE 100 z vgrajeno elektro-uporovno žico, skupaj z varjenjem.</t>
  </si>
  <si>
    <t>Krogelna pipa iz materiala PE 100 - podzemna vgradnja</t>
  </si>
  <si>
    <t>Krogelna pipa iz materiala PE 100, tlačne stopnje PN 4, za zemeljski plin, s teleskopsko vgradbilno garnituro z evro nastavkom.</t>
  </si>
  <si>
    <t>Cestna  kapa</t>
  </si>
  <si>
    <t>Litoželezna zaščitna cestna kapa, material SL 18, z napisom plin na pokrovu, zaščitena z bitumnom.</t>
  </si>
  <si>
    <t xml:space="preserve">DN 190        </t>
  </si>
  <si>
    <t>PE sifon - kondenčna cev iz materiala PE 100</t>
  </si>
  <si>
    <t>PE sifon - kondenčna cev, izdelana iz materiala PE 100 dimenzije PE 63, dveh kolen dimenzije PE 63, reducirnega kosa PE 63/32,</t>
  </si>
  <si>
    <t>čepom, skupaj s PVC cevjo, mivko potrebno za zapolnitev PVC cevi, dolžine cca 1,5m,  ki se prilagodi na mestu vgradnje, ter varilnim, tesnilnim in vijačnim materialom (izdelan po priloženi skici)</t>
  </si>
  <si>
    <t>PE izpihovalna cev iz materiala PE 100</t>
  </si>
  <si>
    <t xml:space="preserve">PE izpihovalna cev, izdelana iz cevi PE 100, dimenzije PE 63, kolena PE 63, reducirnega kosa PE 63/32, </t>
  </si>
  <si>
    <t>čepom, skupaj s PVC cevjo, mivko potrebno za zapolnitev PVC cevi, dolžine cca 1,5m, ki se prilagodi na mestu vgradnje, ter varilnim, tesnilnim in vijačnim materialom (izdelan po priloženi skici)</t>
  </si>
  <si>
    <t>Pozicijska tablica-armatura</t>
  </si>
  <si>
    <t>Pozicijska tablica po DIN 4065 za  oznako armatur plinovoda, skupaj s pritrdilnim materialom in izmero.</t>
  </si>
  <si>
    <t>Tlačni preizkusi</t>
  </si>
  <si>
    <t>Tlačni preizkusi  plinovoda, izvedeni po navodilih  iz  projekta,  skupaj z izdelavo zapisnikov o preizkusih.</t>
  </si>
  <si>
    <t>Prekinitev dobave plina</t>
  </si>
  <si>
    <t>Prekinitev dobave plina, ki ga opravi distributer plina.</t>
  </si>
  <si>
    <t>Prevezava plinovoda</t>
  </si>
  <si>
    <t>Prevezava novoprojektiranega plinovoda na obstoječe plinovodno omrežje, ki ga opravi distributer plina.  (Obračun po dejanskih stroških distributerja!)</t>
  </si>
  <si>
    <t>Nepredvidena  dela:</t>
  </si>
  <si>
    <t xml:space="preserve">PE 32x3,0    </t>
  </si>
  <si>
    <t>Navrtalno   sedlo iz materiala PE 100</t>
  </si>
  <si>
    <t xml:space="preserve">PE 110/32    </t>
  </si>
  <si>
    <t>PE 32</t>
  </si>
  <si>
    <t xml:space="preserve"> </t>
  </si>
  <si>
    <t xml:space="preserve">PE 32/32      </t>
  </si>
  <si>
    <t>Reducirni kos iz materiala PE 10</t>
  </si>
  <si>
    <t xml:space="preserve">PE 32           </t>
  </si>
  <si>
    <t>PE 32/DN 25</t>
  </si>
  <si>
    <t>Uvodnice</t>
  </si>
  <si>
    <t>Hišna plinska uvodnica narejena po zahtevah DVGW G 459 in preskušena v skladu z zahtevami DVGW VP 601.</t>
  </si>
  <si>
    <t>V ceni uvodnice  je zajeta vgradnja skupaj z  vrtanjem  zidu in vzpostavitvijo  v prvotno stanje.</t>
  </si>
  <si>
    <t>DN 25    (izvedba A)</t>
  </si>
  <si>
    <t>DN 25    (izvedba C)</t>
  </si>
  <si>
    <t>Priključni sklop  sestavljen  iz:</t>
  </si>
  <si>
    <t>- prehodnega kosa PE 32/jeklo DN 25,</t>
  </si>
  <si>
    <t>- jeklene brezšivne srednjetežke črne cevi po DIN 2440,  material  St 38.5, DN 25,</t>
  </si>
  <si>
    <t>standardne dolžine, atestirana  za zemeljski plin, z ročko za posluževanje, skupaj z izolirnim kosom in tesnilnim materialom, zaprta s čepom,</t>
  </si>
  <si>
    <t xml:space="preserve">- omarice za zaporno pipo,  izdelane iz nerjaveče pločevine po delavniški risbi proizvajalca, prirejene za pritrditev na zid s </t>
  </si>
  <si>
    <t>pocinkano zaščitno cevjo in z napisom: GLAVNA PLINSKA ZAPORNA PIPA,
dimenzije: 250x300x200 mm.</t>
  </si>
  <si>
    <t xml:space="preserve">DN 25    </t>
  </si>
  <si>
    <t>Priključni sklop ţip - E  (DN 25)</t>
  </si>
  <si>
    <t>Priključni sklop  sestavljen  iz::</t>
  </si>
  <si>
    <t>standardne  dolžine, atestirana za zemeljski plin, z ročko za posluževanje, skupaj z izolirnim kosom in tesnilnim materialom, zaprta s čepom,</t>
  </si>
  <si>
    <t>- zaščitne cevi DN 40 pri  preboju  skozi zid, zaščitena pred korozijo in zatesnjena s trajno elastičnim materialom, izdelana po priloženi skici,</t>
  </si>
  <si>
    <t xml:space="preserve">- omarice za zaporno pipo,  izdelane iz nerjaveče pločevine po delavniški risbi </t>
  </si>
  <si>
    <t>proizvajalca, prirejene za vgradnjo v zid in z napisom: GLAVNA PLINSKA ZAPORNA PIPA, dimenzije: 250x300x200 mm.</t>
  </si>
  <si>
    <t>Tlačni  preizkus</t>
  </si>
  <si>
    <t>Tlačni  preizkus  priključnih plinovodov izvedenih  po  navodilih iz projekta, izdaja atesta.</t>
  </si>
  <si>
    <r>
      <t>Lok iz materiala PE 100-45</t>
    </r>
    <r>
      <rPr>
        <b/>
        <vertAlign val="superscript"/>
        <sz val="10"/>
        <rFont val="Arial"/>
        <family val="2"/>
        <charset val="238"/>
      </rPr>
      <t>0</t>
    </r>
  </si>
  <si>
    <r>
      <t>Lok iz materiala PE 100, 45</t>
    </r>
    <r>
      <rPr>
        <vertAlign val="superscript"/>
        <sz val="10"/>
        <rFont val="Arial"/>
        <family val="2"/>
        <charset val="238"/>
      </rPr>
      <t>0</t>
    </r>
    <r>
      <rPr>
        <sz val="10"/>
        <rFont val="Arial"/>
        <family val="2"/>
        <charset val="238"/>
      </rPr>
      <t>.</t>
    </r>
  </si>
  <si>
    <t>Dobava in polaganje geotekstilne mreže na stiku med starim in novim asfaltom, širine 1,85m.</t>
  </si>
  <si>
    <t>Dobava in vgrajevanje dvoslojnega asfalta, odstranjevanje sloja tampona v debelini grobega in finega asfalta, fino planiranje in valjanje podlage, obrizg  z emulzijo,</t>
  </si>
  <si>
    <t>bitudrobir d = 6 cm</t>
  </si>
  <si>
    <t>asfaltbeton d = 4 cm</t>
  </si>
  <si>
    <t>Granitni robniki</t>
  </si>
  <si>
    <t>Rušenje obrobe iz granitnih robnikov vseh vrst in vgradnja novih na betonsko podlago MB15 (0,05m3/m).</t>
  </si>
  <si>
    <t>plinovod PE 110 - Z.C. PE 160</t>
  </si>
  <si>
    <t>Odstranitev obstoječih kanalizacijskih zvez premera 20 - 30 cm za odvodnjavanje meteorne ali odpadne vode z vsemi preddeli, ter naprava novih polnoobbetoniranih zvez.</t>
  </si>
  <si>
    <t>vsemi preddeli in manipulacijami, vključno z izvedbo povezav s kanalizacijo s PVC cevjo premera 20 cm in ohranitvijo rešetke oziroma pokrova.</t>
  </si>
  <si>
    <r>
      <t xml:space="preserve">Dobava in polaganje opozorilnega PVC traku, rumene barve z oznako </t>
    </r>
    <r>
      <rPr>
        <b/>
        <sz val="10"/>
        <rFont val="Arial"/>
        <family val="2"/>
        <charset val="238"/>
      </rPr>
      <t>POZOR PLINOVOD</t>
    </r>
    <r>
      <rPr>
        <sz val="10"/>
        <rFont val="Arial"/>
        <family val="2"/>
        <charset val="238"/>
      </rPr>
      <t>.</t>
    </r>
  </si>
  <si>
    <t>za pešce v širini 1.25 m, z zaščitno ograjo na obeh straneh prehoda.</t>
  </si>
  <si>
    <t>zdelava, vzdrževanje med gradnjo in odstranitev začasnih lesenih prehodov širine 3.0 za pešce  in motorna osebna vozila do nosilnosti 2000 kg, z zaščitno ograjo na</t>
  </si>
  <si>
    <t>plinovod PE 63 - Z.C. PE 110</t>
  </si>
  <si>
    <r>
      <t>m</t>
    </r>
    <r>
      <rPr>
        <vertAlign val="superscript"/>
        <sz val="10"/>
        <rFont val="Arial"/>
        <family val="2"/>
        <charset val="238"/>
      </rPr>
      <t>1</t>
    </r>
  </si>
  <si>
    <r>
      <t xml:space="preserve">prehodnega kosa PE 32/DN 25, z </t>
    </r>
    <r>
      <rPr>
        <b/>
        <sz val="10"/>
        <rFont val="Arial"/>
        <family val="2"/>
        <charset val="238"/>
      </rPr>
      <t>jekleno</t>
    </r>
    <r>
      <rPr>
        <sz val="10"/>
        <rFont val="Arial"/>
        <family val="2"/>
        <charset val="238"/>
      </rPr>
      <t xml:space="preserve"> krogelno pipo DN 25 tlačne stopnje PN 4, z navojnima priključkoma in zaprto z  navojnim </t>
    </r>
  </si>
  <si>
    <t>Priključni sklop tip - D (DN 25)</t>
  </si>
  <si>
    <t>CENA/ENOTO [EUR]</t>
  </si>
  <si>
    <t>CENA
[EUR]</t>
  </si>
  <si>
    <t>EUR</t>
  </si>
  <si>
    <t>Protilomni ventil</t>
  </si>
  <si>
    <t>Cev iz materiala PE 100, po SIST EN 12007-2,  SDR 11 skupaj z dodatkom  za razrez.</t>
  </si>
  <si>
    <t>Cev iz materiala PE 100, po SIST EN 12007-2, SDR 17 skupaj z dodatkom  za razrez.</t>
  </si>
  <si>
    <t>Cev iz materiala PE 100, po SIST EN 12007-2, SDR 11 skupaj z dodatkom  za razrez.</t>
  </si>
  <si>
    <r>
      <t>Kombinirani izkop</t>
    </r>
    <r>
      <rPr>
        <b/>
        <u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 xml:space="preserve">jarka za cevovod v terenu III kategorije, globine do 2,0 m.                                                                                                                                                                                  </t>
    </r>
  </si>
  <si>
    <t xml:space="preserve"> N 28600</t>
  </si>
  <si>
    <t>Zadobrovška cesta</t>
  </si>
  <si>
    <t>PE 110x6.6</t>
  </si>
  <si>
    <t>5.1.3</t>
  </si>
  <si>
    <t>5.1.4</t>
  </si>
  <si>
    <t xml:space="preserve"> N 28603</t>
  </si>
  <si>
    <t>Novo Polje cesta XVII</t>
  </si>
  <si>
    <t>PE 63x5.8</t>
  </si>
  <si>
    <t>Novo Polje cesta XIX</t>
  </si>
  <si>
    <t xml:space="preserve"> N 28680</t>
  </si>
  <si>
    <t>PE 110x6.6
PE 63x5.8</t>
  </si>
  <si>
    <t>Novo Polje cesta XVIII</t>
  </si>
  <si>
    <t xml:space="preserve"> N 28681</t>
  </si>
  <si>
    <t>Novo Polje cesta XXI</t>
  </si>
  <si>
    <t xml:space="preserve"> N 28682</t>
  </si>
  <si>
    <t xml:space="preserve"> N 28684</t>
  </si>
  <si>
    <t>PLINOVOD N 28600, PE 110 x 6.6</t>
  </si>
  <si>
    <t>ZADOBROVŠKA CESTA</t>
  </si>
  <si>
    <t>NOVO POLJE CESTA XVII</t>
  </si>
  <si>
    <t>PLINOVOD N 28603, PE 63 x 5.8</t>
  </si>
  <si>
    <t>PLINOVOD N 28680, PE 110 x 6.6, PE 63 x 5.8</t>
  </si>
  <si>
    <t>NOVO POLJE CESTA XIX</t>
  </si>
  <si>
    <t>PLINOVOD N 28681, PE 63 x 5.8</t>
  </si>
  <si>
    <t>NOVO POLJE CESTA XVIII</t>
  </si>
  <si>
    <t>PLINOVOD N 28682, PE 110 x 6.6</t>
  </si>
  <si>
    <t>NOVO POLJE CESTA XXI</t>
  </si>
  <si>
    <t>PLINOVOD N 28684, PE 63 x 5.8</t>
  </si>
  <si>
    <t>bitudrobir d = 5 cm</t>
  </si>
  <si>
    <t xml:space="preserve">REKAPITULACIJA  </t>
  </si>
  <si>
    <t>oznaka</t>
  </si>
  <si>
    <t>gradbena in strojna dela</t>
  </si>
  <si>
    <t>vrednost ( EUR )</t>
  </si>
  <si>
    <t>I.)</t>
  </si>
  <si>
    <t>PLINOVODI ( A + C )</t>
  </si>
  <si>
    <t>II.)</t>
  </si>
  <si>
    <t>PRIKLJUČNI PLINOVODI ( B + D )</t>
  </si>
  <si>
    <t>III.)</t>
  </si>
  <si>
    <t>POVPREČNA CENA PRIKLJUČNEGA PLINOVODA TIP-I.</t>
  </si>
  <si>
    <t>IV,)</t>
  </si>
  <si>
    <t>PLINOVODI + PRIKLJUČNI PLINOVODI ( A + B )</t>
  </si>
  <si>
    <t>V.)</t>
  </si>
  <si>
    <t>PLINOVODI + PRIKLJUČNI PLINOVODI ( C + D )</t>
  </si>
  <si>
    <t>A)</t>
  </si>
  <si>
    <t>PLINOVODI - gradbena dela</t>
  </si>
  <si>
    <t>dolžina trase
plinovoda ( m )</t>
  </si>
  <si>
    <t>B)</t>
  </si>
  <si>
    <t>PRIKLJUČNI PLINOVODI - gradbena dela</t>
  </si>
  <si>
    <t>število priključnih plinovodov ( kos )</t>
  </si>
  <si>
    <t>4.1.10</t>
  </si>
  <si>
    <t>PRIKLJUČNI PLINOVODI TIP I</t>
  </si>
  <si>
    <t xml:space="preserve">PE 32x3.0 </t>
  </si>
  <si>
    <t>C)</t>
  </si>
  <si>
    <t>PLINOVODI - strojna dela</t>
  </si>
  <si>
    <t>D)</t>
  </si>
  <si>
    <t>PRIKLJUČNI PLINOVODI -strojna dela</t>
  </si>
  <si>
    <t>4.2.10</t>
  </si>
  <si>
    <t>II-267 Gradnja plinovodnega omražja za območje Novega Polja - sever, 1. faza, 1. del, 2. etapa</t>
  </si>
  <si>
    <t>1.1.1</t>
  </si>
  <si>
    <t>1.1.2</t>
  </si>
  <si>
    <t>1.1.3</t>
  </si>
  <si>
    <t>1.1.4</t>
  </si>
  <si>
    <t>1.1.5</t>
  </si>
  <si>
    <t>1.2.1</t>
  </si>
  <si>
    <t>1.2.2</t>
  </si>
  <si>
    <t>1.2.3</t>
  </si>
  <si>
    <t>1.2.4</t>
  </si>
  <si>
    <t>1.2.5</t>
  </si>
  <si>
    <t>1.0</t>
  </si>
  <si>
    <t>1.1</t>
  </si>
  <si>
    <t>bitudrobir d = 8 cm</t>
  </si>
  <si>
    <t>asfaltbeton d = 4 cm - pločnik</t>
  </si>
  <si>
    <t>1.1.6</t>
  </si>
  <si>
    <t>1.2.6</t>
  </si>
  <si>
    <t xml:space="preserve">PE 63/63    </t>
  </si>
  <si>
    <t>1.2</t>
  </si>
  <si>
    <t>1.2.7</t>
  </si>
  <si>
    <t>PRIKLJUČNI PLINOVODI</t>
  </si>
  <si>
    <t xml:space="preserve">Hišni priključni plinovodi TIP - I
</t>
  </si>
  <si>
    <t>Skupaj :</t>
  </si>
  <si>
    <t>1.1.7</t>
  </si>
  <si>
    <t>PRIKLJUČNI PLINOVODI (1 - 4 bar)</t>
  </si>
  <si>
    <r>
      <t>m</t>
    </r>
    <r>
      <rPr>
        <vertAlign val="superscript"/>
        <sz val="10"/>
        <color indexed="8"/>
        <rFont val="Arial ce"/>
        <charset val="238"/>
      </rPr>
      <t>1</t>
    </r>
  </si>
  <si>
    <r>
      <t>m</t>
    </r>
    <r>
      <rPr>
        <vertAlign val="superscript"/>
        <sz val="10"/>
        <color indexed="8"/>
        <rFont val="Arial ce"/>
        <charset val="238"/>
      </rPr>
      <t>2</t>
    </r>
  </si>
  <si>
    <r>
      <t>Kombinirani izkop</t>
    </r>
    <r>
      <rPr>
        <b/>
        <u/>
        <sz val="10"/>
        <rFont val="Arial ce"/>
        <charset val="238"/>
      </rPr>
      <t xml:space="preserve"> </t>
    </r>
    <r>
      <rPr>
        <sz val="10"/>
        <rFont val="Arial CE"/>
        <charset val="238"/>
      </rPr>
      <t xml:space="preserve">jarka za cevovod v terenu III kategorije, globine do 2,0 m.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</si>
  <si>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t>m</t>
    </r>
    <r>
      <rPr>
        <vertAlign val="superscript"/>
        <sz val="10"/>
        <color indexed="8"/>
        <rFont val="Arial ce"/>
        <charset val="238"/>
      </rPr>
      <t>3</t>
    </r>
  </si>
  <si>
    <r>
      <t xml:space="preserve">Dobava in polaganje opozorilnega PVC traku, rumene barve z oznako </t>
    </r>
    <r>
      <rPr>
        <b/>
        <sz val="10"/>
        <rFont val="Arial CE"/>
        <charset val="238"/>
      </rPr>
      <t>POZOR PLINOVOD</t>
    </r>
    <r>
      <rPr>
        <sz val="10"/>
        <rFont val="Arial CE"/>
        <charset val="238"/>
      </rPr>
      <t>.</t>
    </r>
  </si>
  <si>
    <t>m1</t>
  </si>
  <si>
    <t>m2</t>
  </si>
  <si>
    <t>m3</t>
  </si>
  <si>
    <r>
      <t>m</t>
    </r>
    <r>
      <rPr>
        <vertAlign val="superscript"/>
        <sz val="10"/>
        <rFont val="Arial ce"/>
        <charset val="238"/>
      </rPr>
      <t>1</t>
    </r>
  </si>
  <si>
    <r>
      <t xml:space="preserve">Samozaporni protilomni ventil </t>
    </r>
    <r>
      <rPr>
        <b/>
        <sz val="10"/>
        <rFont val="Arial CE"/>
        <charset val="238"/>
      </rPr>
      <t>GS tip Z</t>
    </r>
    <r>
      <rPr>
        <sz val="10"/>
        <rFont val="Arial CE"/>
        <charset val="238"/>
      </rPr>
      <t xml:space="preserve"> za območje tlakov med </t>
    </r>
    <r>
      <rPr>
        <b/>
        <sz val="10"/>
        <rFont val="Arial CE"/>
        <charset val="238"/>
      </rPr>
      <t>35 mbar in 5.0 bar</t>
    </r>
    <r>
      <rPr>
        <sz val="10"/>
        <rFont val="Arial CE"/>
        <charset val="238"/>
      </rPr>
      <t>, vgrajen v obojko, s pretočno odprtino za samodejno deaktiviranje.</t>
    </r>
  </si>
  <si>
    <r>
      <t>Lok iz materiala PE 100-45</t>
    </r>
    <r>
      <rPr>
        <b/>
        <vertAlign val="superscript"/>
        <sz val="10"/>
        <rFont val="Arial ce"/>
        <charset val="238"/>
      </rPr>
      <t>0</t>
    </r>
  </si>
  <si>
    <r>
      <t>Lok iz materiala PE 100, 45</t>
    </r>
    <r>
      <rPr>
        <vertAlign val="superscript"/>
        <sz val="10"/>
        <rFont val="Arial ce"/>
        <charset val="238"/>
      </rPr>
      <t>0</t>
    </r>
    <r>
      <rPr>
        <sz val="10"/>
        <rFont val="Arial CE"/>
        <charset val="238"/>
      </rPr>
      <t>.</t>
    </r>
  </si>
  <si>
    <r>
      <t>Lok iz materiala PE 100-90</t>
    </r>
    <r>
      <rPr>
        <b/>
        <vertAlign val="superscript"/>
        <sz val="10"/>
        <rFont val="Arial ce"/>
        <charset val="238"/>
      </rPr>
      <t>0</t>
    </r>
  </si>
  <si>
    <r>
      <t>Lok iz materiala PE 100, 90</t>
    </r>
    <r>
      <rPr>
        <vertAlign val="superscript"/>
        <sz val="10"/>
        <rFont val="Arial ce"/>
        <charset val="238"/>
      </rPr>
      <t>0</t>
    </r>
    <r>
      <rPr>
        <sz val="10"/>
        <rFont val="Arial CE"/>
        <charset val="238"/>
      </rPr>
      <t>.</t>
    </r>
  </si>
  <si>
    <r>
      <t xml:space="preserve">Zaporni organ mora biti </t>
    </r>
    <r>
      <rPr>
        <b/>
        <sz val="10"/>
        <rFont val="Arial CE"/>
        <charset val="238"/>
      </rPr>
      <t>jeklene izvedbe,</t>
    </r>
    <r>
      <rPr>
        <sz val="10"/>
        <rFont val="Arial CE"/>
        <charset val="238"/>
      </rPr>
      <t xml:space="preserve"> tlačne stopnje PN 4 in termično varovan v skladu z zahtevami DVGW VP 301</t>
    </r>
  </si>
  <si>
    <r>
      <t xml:space="preserve">- zapornega organa DN 25 </t>
    </r>
    <r>
      <rPr>
        <b/>
        <sz val="10"/>
        <rFont val="Arial CE"/>
        <charset val="238"/>
      </rPr>
      <t>iz jekla</t>
    </r>
    <r>
      <rPr>
        <sz val="10"/>
        <rFont val="Arial CE"/>
        <charset val="238"/>
      </rPr>
      <t xml:space="preserve"> z  navojnima priključkoma,  tlačne  stopnje PN 4, </t>
    </r>
  </si>
  <si>
    <t>SKUPAJ PLINOVOD</t>
  </si>
</sst>
</file>

<file path=xl/styles.xml><?xml version="1.0" encoding="utf-8"?>
<styleSheet xmlns="http://schemas.openxmlformats.org/spreadsheetml/2006/main">
  <numFmts count="3">
    <numFmt numFmtId="44" formatCode="_-* #,##0.00\ &quot;SIT&quot;_-;\-* #,##0.00\ &quot;SIT&quot;_-;_-* &quot;-&quot;??\ &quot;SIT&quot;_-;_-@_-"/>
    <numFmt numFmtId="43" formatCode="_-* #,##0.00\ _S_I_T_-;\-* #,##0.00\ _S_I_T_-;_-* &quot;-&quot;??\ _S_I_T_-;_-@_-"/>
    <numFmt numFmtId="164" formatCode=";;;"/>
  </numFmts>
  <fonts count="48">
    <font>
      <sz val="10"/>
      <name val="Arial CE"/>
      <charset val="238"/>
    </font>
    <font>
      <sz val="10"/>
      <name val="Arial CE"/>
      <charset val="238"/>
    </font>
    <font>
      <sz val="10"/>
      <name val="Times New Roman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trike/>
      <sz val="10"/>
      <name val="Arial"/>
      <family val="2"/>
      <charset val="238"/>
    </font>
    <font>
      <vertAlign val="superscript"/>
      <sz val="10"/>
      <color indexed="8"/>
      <name val="Arial"/>
      <family val="2"/>
      <charset val="238"/>
    </font>
    <font>
      <b/>
      <u/>
      <sz val="10"/>
      <name val="Arial"/>
      <family val="2"/>
      <charset val="238"/>
    </font>
    <font>
      <vertAlign val="superscript"/>
      <sz val="10"/>
      <name val="Arial"/>
      <family val="2"/>
      <charset val="238"/>
    </font>
    <font>
      <sz val="8"/>
      <name val="Arial CE"/>
      <charset val="238"/>
    </font>
    <font>
      <i/>
      <sz val="10"/>
      <name val="Arial"/>
      <family val="2"/>
      <charset val="238"/>
    </font>
    <font>
      <b/>
      <vertAlign val="superscript"/>
      <sz val="10"/>
      <name val="Arial"/>
      <family val="2"/>
      <charset val="238"/>
    </font>
    <font>
      <b/>
      <sz val="10"/>
      <color indexed="10"/>
      <name val="Arial"/>
      <family val="2"/>
      <charset val="238"/>
    </font>
    <font>
      <strike/>
      <sz val="10"/>
      <color indexed="10"/>
      <name val="Arial"/>
      <family val="2"/>
      <charset val="238"/>
    </font>
    <font>
      <sz val="10"/>
      <name val="Times New Roman CE"/>
      <charset val="238"/>
    </font>
    <font>
      <u/>
      <sz val="10"/>
      <name val="Arial"/>
      <family val="2"/>
      <charset val="238"/>
    </font>
    <font>
      <b/>
      <sz val="10"/>
      <name val="Times New Roman CE"/>
      <charset val="238"/>
    </font>
    <font>
      <sz val="10"/>
      <name val="Times New Roman CE"/>
      <family val="1"/>
      <charset val="238"/>
    </font>
    <font>
      <sz val="10"/>
      <name val="Times New Roman"/>
      <family val="1"/>
      <charset val="238"/>
    </font>
    <font>
      <b/>
      <u/>
      <sz val="10"/>
      <color indexed="16"/>
      <name val="Arial"/>
      <family val="2"/>
      <charset val="238"/>
    </font>
    <font>
      <sz val="10"/>
      <name val="Arial CE"/>
      <charset val="238"/>
    </font>
    <font>
      <b/>
      <i/>
      <sz val="10"/>
      <name val="Arial"/>
      <family val="2"/>
      <charset val="238"/>
    </font>
    <font>
      <b/>
      <sz val="10"/>
      <color indexed="16"/>
      <name val="Arial"/>
      <family val="2"/>
      <charset val="238"/>
    </font>
    <font>
      <b/>
      <sz val="10"/>
      <name val="Arial CE"/>
      <charset val="238"/>
    </font>
    <font>
      <sz val="10"/>
      <name val="Arial CE"/>
      <charset val="238"/>
    </font>
    <font>
      <strike/>
      <sz val="10"/>
      <color indexed="16"/>
      <name val="Arial"/>
      <family val="2"/>
      <charset val="238"/>
    </font>
    <font>
      <sz val="12"/>
      <name val="Arial ce"/>
      <charset val="238"/>
    </font>
    <font>
      <strike/>
      <sz val="10"/>
      <name val="Arial ce"/>
      <charset val="238"/>
    </font>
    <font>
      <sz val="10"/>
      <name val="Arial CE"/>
      <charset val="238"/>
    </font>
    <font>
      <b/>
      <sz val="10"/>
      <color indexed="8"/>
      <name val="Arial ce"/>
      <charset val="238"/>
    </font>
    <font>
      <sz val="10"/>
      <name val="Arial CE"/>
      <charset val="238"/>
    </font>
    <font>
      <sz val="10"/>
      <color indexed="8"/>
      <name val="Arial CE"/>
      <charset val="238"/>
    </font>
    <font>
      <sz val="10"/>
      <name val="Arial CE"/>
      <charset val="238"/>
    </font>
    <font>
      <vertAlign val="superscript"/>
      <sz val="10"/>
      <color indexed="8"/>
      <name val="Arial ce"/>
      <charset val="238"/>
    </font>
    <font>
      <b/>
      <u/>
      <sz val="10"/>
      <name val="Arial ce"/>
      <charset val="238"/>
    </font>
    <font>
      <strike/>
      <sz val="10"/>
      <color indexed="10"/>
      <name val="Arial ce"/>
      <charset val="238"/>
    </font>
    <font>
      <sz val="10"/>
      <name val="Arial CE"/>
      <charset val="238"/>
    </font>
    <font>
      <b/>
      <sz val="10"/>
      <color indexed="16"/>
      <name val="Arial ce"/>
      <charset val="238"/>
    </font>
    <font>
      <strike/>
      <sz val="10"/>
      <color indexed="16"/>
      <name val="Arial ce"/>
      <charset val="238"/>
    </font>
    <font>
      <sz val="10"/>
      <color indexed="16"/>
      <name val="Arial ce"/>
      <charset val="238"/>
    </font>
    <font>
      <sz val="10"/>
      <name val="Arial CE"/>
      <charset val="238"/>
    </font>
    <font>
      <i/>
      <sz val="10"/>
      <color indexed="8"/>
      <name val="Arial ce"/>
      <charset val="238"/>
    </font>
    <font>
      <i/>
      <sz val="10"/>
      <name val="Arial CE"/>
      <charset val="238"/>
    </font>
    <font>
      <sz val="10"/>
      <name val="Arial CE"/>
      <charset val="238"/>
    </font>
    <font>
      <vertAlign val="superscript"/>
      <sz val="10"/>
      <name val="Arial ce"/>
      <charset val="238"/>
    </font>
    <font>
      <b/>
      <vertAlign val="superscript"/>
      <sz val="10"/>
      <name val="Arial ce"/>
      <charset val="238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1">
    <xf numFmtId="0" fontId="0" fillId="0" borderId="0"/>
    <xf numFmtId="0" fontId="1" fillId="0" borderId="0"/>
    <xf numFmtId="0" fontId="16" fillId="0" borderId="0"/>
    <xf numFmtId="0" fontId="16" fillId="0" borderId="0"/>
    <xf numFmtId="0" fontId="1" fillId="0" borderId="0"/>
    <xf numFmtId="0" fontId="2" fillId="0" borderId="0"/>
    <xf numFmtId="0" fontId="20" fillId="0" borderId="0"/>
    <xf numFmtId="0" fontId="2" fillId="0" borderId="0"/>
    <xf numFmtId="0" fontId="2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86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49" fontId="3" fillId="0" borderId="1" xfId="0" applyNumberFormat="1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left" vertical="center"/>
    </xf>
    <xf numFmtId="0" fontId="4" fillId="0" borderId="0" xfId="0" applyFont="1" applyProtection="1"/>
    <xf numFmtId="4" fontId="4" fillId="0" borderId="0" xfId="0" applyNumberFormat="1" applyFont="1" applyAlignment="1" applyProtection="1">
      <alignment horizontal="right"/>
    </xf>
    <xf numFmtId="4" fontId="3" fillId="0" borderId="0" xfId="0" applyNumberFormat="1" applyFont="1" applyAlignment="1" applyProtection="1">
      <protection locked="0"/>
    </xf>
    <xf numFmtId="0" fontId="3" fillId="0" borderId="0" xfId="0" applyFont="1" applyFill="1" applyBorder="1" applyAlignment="1" applyProtection="1">
      <alignment horizontal="left" wrapText="1"/>
    </xf>
    <xf numFmtId="0" fontId="3" fillId="0" borderId="0" xfId="0" applyFont="1" applyBorder="1" applyAlignment="1" applyProtection="1">
      <alignment horizontal="left" wrapText="1"/>
    </xf>
    <xf numFmtId="0" fontId="3" fillId="0" borderId="2" xfId="0" applyFont="1" applyBorder="1" applyAlignment="1" applyProtection="1">
      <alignment horizontal="left" vertical="center" wrapText="1"/>
    </xf>
    <xf numFmtId="2" fontId="3" fillId="0" borderId="2" xfId="0" applyNumberFormat="1" applyFont="1" applyBorder="1" applyAlignment="1">
      <alignment horizontal="center" vertical="center"/>
    </xf>
    <xf numFmtId="0" fontId="17" fillId="0" borderId="0" xfId="2" applyFont="1" applyAlignment="1" applyProtection="1">
      <alignment horizontal="center" wrapText="1"/>
    </xf>
    <xf numFmtId="0" fontId="3" fillId="0" borderId="0" xfId="2" applyFont="1" applyProtection="1"/>
    <xf numFmtId="4" fontId="3" fillId="0" borderId="0" xfId="2" applyNumberFormat="1" applyFont="1" applyAlignment="1" applyProtection="1">
      <alignment horizontal="right"/>
    </xf>
    <xf numFmtId="0" fontId="4" fillId="0" borderId="3" xfId="2" applyFont="1" applyBorder="1" applyAlignment="1">
      <alignment horizontal="center" vertical="center"/>
    </xf>
    <xf numFmtId="0" fontId="4" fillId="0" borderId="4" xfId="2" applyFont="1" applyBorder="1" applyAlignment="1">
      <alignment horizontal="center" vertical="center" wrapText="1"/>
    </xf>
    <xf numFmtId="0" fontId="18" fillId="0" borderId="0" xfId="0" applyFont="1"/>
    <xf numFmtId="0" fontId="4" fillId="0" borderId="5" xfId="2" applyFont="1" applyBorder="1" applyAlignment="1">
      <alignment horizontal="center"/>
    </xf>
    <xf numFmtId="0" fontId="4" fillId="0" borderId="6" xfId="2" applyFont="1" applyFill="1" applyBorder="1" applyAlignment="1">
      <alignment horizontal="center"/>
    </xf>
    <xf numFmtId="0" fontId="4" fillId="0" borderId="7" xfId="2" applyFont="1" applyBorder="1" applyAlignment="1">
      <alignment horizontal="center"/>
    </xf>
    <xf numFmtId="0" fontId="4" fillId="0" borderId="0" xfId="2" applyFont="1" applyBorder="1" applyAlignment="1">
      <alignment horizontal="center"/>
    </xf>
    <xf numFmtId="0" fontId="3" fillId="0" borderId="0" xfId="2" applyFont="1" applyBorder="1" applyAlignment="1">
      <alignment wrapText="1"/>
    </xf>
    <xf numFmtId="0" fontId="4" fillId="0" borderId="8" xfId="2" applyFont="1" applyFill="1" applyBorder="1" applyAlignment="1">
      <alignment horizontal="center"/>
    </xf>
    <xf numFmtId="0" fontId="4" fillId="0" borderId="7" xfId="2" applyFont="1" applyFill="1" applyBorder="1" applyAlignment="1">
      <alignment horizontal="center"/>
    </xf>
    <xf numFmtId="0" fontId="3" fillId="0" borderId="0" xfId="3" applyFont="1" applyProtection="1"/>
    <xf numFmtId="4" fontId="3" fillId="0" borderId="0" xfId="3" applyNumberFormat="1" applyFont="1" applyAlignment="1" applyProtection="1">
      <alignment horizontal="right"/>
    </xf>
    <xf numFmtId="0" fontId="3" fillId="0" borderId="0" xfId="3" applyFont="1" applyAlignment="1" applyProtection="1">
      <alignment horizontal="right"/>
    </xf>
    <xf numFmtId="0" fontId="19" fillId="0" borderId="0" xfId="0" applyFont="1" applyAlignment="1">
      <alignment horizontal="center" wrapText="1"/>
    </xf>
    <xf numFmtId="0" fontId="4" fillId="0" borderId="9" xfId="3" applyFont="1" applyBorder="1" applyAlignment="1" applyProtection="1">
      <alignment horizontal="center" vertical="center" wrapText="1"/>
    </xf>
    <xf numFmtId="0" fontId="19" fillId="0" borderId="0" xfId="0" applyFont="1" applyAlignment="1">
      <alignment horizontal="center"/>
    </xf>
    <xf numFmtId="0" fontId="4" fillId="0" borderId="10" xfId="3" applyFont="1" applyBorder="1" applyAlignment="1" applyProtection="1">
      <alignment horizontal="center" vertical="center" wrapText="1"/>
    </xf>
    <xf numFmtId="0" fontId="4" fillId="0" borderId="11" xfId="3" applyFont="1" applyBorder="1" applyAlignment="1" applyProtection="1">
      <alignment horizontal="center" vertical="center" wrapText="1"/>
    </xf>
    <xf numFmtId="0" fontId="4" fillId="0" borderId="12" xfId="3" applyFont="1" applyBorder="1" applyAlignment="1" applyProtection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4" fillId="0" borderId="0" xfId="3" applyFont="1" applyBorder="1" applyAlignment="1" applyProtection="1">
      <alignment horizontal="right"/>
    </xf>
    <xf numFmtId="0" fontId="3" fillId="0" borderId="0" xfId="3" applyFont="1" applyBorder="1" applyAlignment="1" applyProtection="1">
      <alignment horizontal="center"/>
    </xf>
    <xf numFmtId="0" fontId="19" fillId="0" borderId="0" xfId="0" applyFont="1"/>
    <xf numFmtId="0" fontId="4" fillId="0" borderId="13" xfId="3" applyFont="1" applyBorder="1" applyAlignment="1" applyProtection="1">
      <alignment horizontal="center" vertical="center" wrapText="1"/>
    </xf>
    <xf numFmtId="49" fontId="3" fillId="0" borderId="14" xfId="0" applyNumberFormat="1" applyFont="1" applyBorder="1" applyAlignment="1" applyProtection="1">
      <alignment horizontal="center" vertical="center"/>
    </xf>
    <xf numFmtId="0" fontId="3" fillId="0" borderId="15" xfId="0" applyFont="1" applyBorder="1" applyAlignment="1">
      <alignment horizontal="center" vertical="center"/>
    </xf>
    <xf numFmtId="4" fontId="3" fillId="0" borderId="0" xfId="0" applyNumberFormat="1" applyFont="1" applyAlignment="1" applyProtection="1">
      <alignment horizontal="right"/>
      <protection locked="0"/>
    </xf>
    <xf numFmtId="0" fontId="4" fillId="0" borderId="0" xfId="1" applyFont="1" applyAlignment="1" applyProtection="1">
      <alignment horizontal="center" vertical="top"/>
    </xf>
    <xf numFmtId="0" fontId="4" fillId="0" borderId="0" xfId="1" applyFont="1" applyAlignment="1" applyProtection="1">
      <alignment vertical="top"/>
    </xf>
    <xf numFmtId="4" fontId="7" fillId="0" borderId="0" xfId="1" applyNumberFormat="1" applyFont="1" applyAlignment="1" applyProtection="1">
      <alignment horizontal="right" vertical="top"/>
    </xf>
    <xf numFmtId="0" fontId="3" fillId="0" borderId="0" xfId="1" applyFont="1" applyAlignment="1" applyProtection="1">
      <alignment vertical="top"/>
    </xf>
    <xf numFmtId="49" fontId="4" fillId="0" borderId="16" xfId="0" applyNumberFormat="1" applyFont="1" applyFill="1" applyBorder="1" applyAlignment="1" applyProtection="1">
      <alignment horizontal="center" vertical="center" textRotation="90"/>
    </xf>
    <xf numFmtId="0" fontId="4" fillId="0" borderId="16" xfId="0" applyFont="1" applyFill="1" applyBorder="1" applyAlignment="1" applyProtection="1">
      <alignment horizontal="center" vertical="center" wrapText="1"/>
    </xf>
    <xf numFmtId="0" fontId="4" fillId="0" borderId="16" xfId="0" applyFont="1" applyFill="1" applyBorder="1" applyAlignment="1" applyProtection="1">
      <alignment vertical="center" textRotation="90"/>
    </xf>
    <xf numFmtId="0" fontId="4" fillId="0" borderId="16" xfId="0" applyFont="1" applyFill="1" applyBorder="1" applyAlignment="1" applyProtection="1">
      <alignment horizontal="center" vertical="center" textRotation="90"/>
    </xf>
    <xf numFmtId="4" fontId="4" fillId="0" borderId="16" xfId="0" applyNumberFormat="1" applyFont="1" applyFill="1" applyBorder="1" applyAlignment="1" applyProtection="1">
      <alignment horizontal="center" vertical="center" textRotation="90" wrapText="1"/>
    </xf>
    <xf numFmtId="164" fontId="3" fillId="0" borderId="0" xfId="4" applyNumberFormat="1" applyFont="1" applyProtection="1"/>
    <xf numFmtId="0" fontId="5" fillId="0" borderId="0" xfId="4" applyFont="1" applyProtection="1"/>
    <xf numFmtId="0" fontId="5" fillId="0" borderId="0" xfId="4" applyFont="1" applyAlignment="1" applyProtection="1">
      <alignment horizontal="center"/>
    </xf>
    <xf numFmtId="4" fontId="3" fillId="0" borderId="0" xfId="4" applyNumberFormat="1" applyFont="1" applyProtection="1"/>
    <xf numFmtId="0" fontId="5" fillId="0" borderId="0" xfId="4" applyFont="1" applyAlignment="1" applyProtection="1">
      <alignment horizontal="center" vertical="top"/>
    </xf>
    <xf numFmtId="0" fontId="9" fillId="0" borderId="0" xfId="7" applyFont="1" applyAlignment="1" applyProtection="1">
      <alignment horizontal="justify" vertical="justify" wrapText="1"/>
    </xf>
    <xf numFmtId="0" fontId="5" fillId="0" borderId="0" xfId="4" applyFont="1" applyAlignment="1" applyProtection="1"/>
    <xf numFmtId="0" fontId="3" fillId="0" borderId="0" xfId="4" applyFont="1" applyProtection="1"/>
    <xf numFmtId="4" fontId="3" fillId="0" borderId="0" xfId="4" applyNumberFormat="1" applyFont="1" applyAlignment="1" applyProtection="1">
      <alignment horizontal="right"/>
      <protection locked="0"/>
    </xf>
    <xf numFmtId="4" fontId="5" fillId="0" borderId="0" xfId="4" applyNumberFormat="1" applyFont="1" applyAlignment="1" applyProtection="1">
      <alignment horizontal="right"/>
    </xf>
    <xf numFmtId="0" fontId="3" fillId="0" borderId="0" xfId="4" applyFont="1" applyAlignment="1" applyProtection="1">
      <alignment horizontal="center"/>
    </xf>
    <xf numFmtId="0" fontId="3" fillId="0" borderId="0" xfId="0" applyFont="1" applyAlignment="1" applyProtection="1">
      <alignment vertical="top" wrapText="1"/>
    </xf>
    <xf numFmtId="0" fontId="3" fillId="0" borderId="0" xfId="0" applyFont="1" applyAlignment="1" applyProtection="1">
      <alignment vertical="top"/>
    </xf>
    <xf numFmtId="4" fontId="5" fillId="0" borderId="0" xfId="0" applyNumberFormat="1" applyFont="1" applyAlignment="1" applyProtection="1">
      <alignment horizontal="right"/>
    </xf>
    <xf numFmtId="0" fontId="4" fillId="0" borderId="0" xfId="0" applyFont="1" applyAlignment="1" applyProtection="1">
      <alignment horizontal="center" vertical="top"/>
    </xf>
    <xf numFmtId="0" fontId="4" fillId="0" borderId="0" xfId="0" applyFont="1" applyAlignment="1" applyProtection="1">
      <alignment horizontal="left"/>
    </xf>
    <xf numFmtId="0" fontId="4" fillId="0" borderId="0" xfId="0" applyFont="1" applyAlignment="1" applyProtection="1">
      <alignment vertical="top"/>
    </xf>
    <xf numFmtId="4" fontId="7" fillId="0" borderId="0" xfId="0" applyNumberFormat="1" applyFont="1" applyAlignment="1" applyProtection="1">
      <alignment horizontal="right" vertical="top"/>
    </xf>
    <xf numFmtId="0" fontId="3" fillId="0" borderId="0" xfId="0" applyFont="1" applyAlignment="1" applyProtection="1">
      <alignment horizontal="right" vertical="top"/>
    </xf>
    <xf numFmtId="49" fontId="6" fillId="0" borderId="17" xfId="0" applyNumberFormat="1" applyFont="1" applyBorder="1" applyAlignment="1" applyProtection="1">
      <alignment horizontal="center" vertical="center" textRotation="90"/>
    </xf>
    <xf numFmtId="0" fontId="6" fillId="0" borderId="17" xfId="0" applyFont="1" applyBorder="1" applyAlignment="1" applyProtection="1">
      <alignment horizontal="center" vertical="center" wrapText="1"/>
    </xf>
    <xf numFmtId="0" fontId="6" fillId="0" borderId="17" xfId="0" applyFont="1" applyBorder="1" applyAlignment="1" applyProtection="1">
      <alignment horizontal="right" vertical="center" textRotation="90"/>
    </xf>
    <xf numFmtId="0" fontId="6" fillId="0" borderId="17" xfId="0" applyFont="1" applyBorder="1" applyAlignment="1" applyProtection="1">
      <alignment horizontal="left" vertical="center" textRotation="90"/>
    </xf>
    <xf numFmtId="4" fontId="6" fillId="0" borderId="17" xfId="0" applyNumberFormat="1" applyFont="1" applyBorder="1" applyAlignment="1" applyProtection="1">
      <alignment horizontal="right" vertical="center" textRotation="90" wrapText="1"/>
    </xf>
    <xf numFmtId="164" fontId="4" fillId="0" borderId="0" xfId="0" applyNumberFormat="1" applyFont="1" applyAlignment="1" applyProtection="1">
      <alignment vertical="top"/>
    </xf>
    <xf numFmtId="0" fontId="5" fillId="0" borderId="0" xfId="0" applyFont="1" applyAlignment="1" applyProtection="1">
      <alignment horizontal="left"/>
    </xf>
    <xf numFmtId="0" fontId="5" fillId="0" borderId="0" xfId="0" applyFont="1" applyAlignment="1" applyProtection="1">
      <alignment vertical="top"/>
    </xf>
    <xf numFmtId="0" fontId="4" fillId="0" borderId="0" xfId="0" applyFont="1" applyAlignment="1" applyProtection="1">
      <alignment horizontal="center" wrapText="1"/>
    </xf>
    <xf numFmtId="0" fontId="6" fillId="0" borderId="0" xfId="0" applyFont="1" applyAlignment="1" applyProtection="1">
      <alignment horizontal="left" wrapText="1"/>
    </xf>
    <xf numFmtId="0" fontId="5" fillId="0" borderId="0" xfId="0" applyFont="1" applyAlignment="1" applyProtection="1">
      <alignment horizontal="justify"/>
    </xf>
    <xf numFmtId="4" fontId="3" fillId="0" borderId="0" xfId="0" applyNumberFormat="1" applyFont="1" applyAlignment="1" applyProtection="1">
      <alignment horizontal="right"/>
    </xf>
    <xf numFmtId="0" fontId="5" fillId="0" borderId="0" xfId="0" applyFont="1" applyAlignment="1" applyProtection="1">
      <alignment horizontal="left" wrapText="1"/>
    </xf>
    <xf numFmtId="0" fontId="3" fillId="0" borderId="0" xfId="0" applyFont="1" applyAlignment="1" applyProtection="1">
      <alignment horizontal="right"/>
    </xf>
    <xf numFmtId="0" fontId="4" fillId="0" borderId="0" xfId="0" applyFont="1" applyAlignment="1" applyProtection="1">
      <alignment horizontal="center"/>
    </xf>
    <xf numFmtId="0" fontId="3" fillId="0" borderId="0" xfId="0" applyFont="1" applyFill="1" applyAlignment="1" applyProtection="1">
      <alignment horizontal="left" wrapText="1"/>
    </xf>
    <xf numFmtId="0" fontId="3" fillId="0" borderId="0" xfId="0" applyFont="1" applyAlignment="1" applyProtection="1">
      <alignment horizontal="left" wrapText="1"/>
    </xf>
    <xf numFmtId="0" fontId="4" fillId="0" borderId="0" xfId="0" applyFont="1" applyBorder="1" applyAlignment="1" applyProtection="1">
      <alignment horizontal="center" wrapText="1"/>
    </xf>
    <xf numFmtId="0" fontId="5" fillId="0" borderId="0" xfId="0" applyFont="1" applyBorder="1" applyAlignment="1" applyProtection="1">
      <alignment horizontal="justify"/>
    </xf>
    <xf numFmtId="0" fontId="3" fillId="0" borderId="0" xfId="0" applyFont="1" applyBorder="1" applyAlignment="1" applyProtection="1">
      <alignment horizontal="right"/>
    </xf>
    <xf numFmtId="0" fontId="4" fillId="0" borderId="0" xfId="0" applyFont="1" applyBorder="1" applyAlignment="1" applyProtection="1">
      <alignment horizontal="center"/>
    </xf>
    <xf numFmtId="0" fontId="5" fillId="0" borderId="0" xfId="0" applyFont="1" applyBorder="1" applyAlignment="1" applyProtection="1">
      <alignment horizontal="left" wrapText="1"/>
    </xf>
    <xf numFmtId="4" fontId="5" fillId="0" borderId="0" xfId="0" applyNumberFormat="1" applyFont="1" applyBorder="1" applyAlignment="1" applyProtection="1">
      <alignment horizontal="right"/>
    </xf>
    <xf numFmtId="0" fontId="6" fillId="0" borderId="0" xfId="0" applyFont="1" applyBorder="1" applyAlignment="1" applyProtection="1">
      <alignment horizontal="left" wrapText="1"/>
    </xf>
    <xf numFmtId="0" fontId="6" fillId="0" borderId="0" xfId="0" applyFont="1" applyFill="1" applyAlignment="1" applyProtection="1">
      <alignment horizontal="left" wrapText="1"/>
    </xf>
    <xf numFmtId="0" fontId="14" fillId="0" borderId="0" xfId="0" applyFont="1" applyAlignment="1" applyProtection="1">
      <alignment horizontal="justify"/>
    </xf>
    <xf numFmtId="0" fontId="14" fillId="0" borderId="0" xfId="0" applyFont="1" applyAlignment="1" applyProtection="1">
      <alignment horizontal="right"/>
    </xf>
    <xf numFmtId="0" fontId="14" fillId="0" borderId="0" xfId="0" applyFont="1" applyAlignment="1" applyProtection="1">
      <alignment horizontal="center"/>
    </xf>
    <xf numFmtId="0" fontId="14" fillId="0" borderId="0" xfId="0" applyFont="1" applyAlignment="1" applyProtection="1">
      <alignment horizontal="center" wrapText="1"/>
    </xf>
    <xf numFmtId="0" fontId="14" fillId="0" borderId="0" xfId="0" applyFont="1" applyFill="1" applyAlignment="1" applyProtection="1">
      <alignment horizontal="left" wrapText="1"/>
    </xf>
    <xf numFmtId="0" fontId="3" fillId="0" borderId="0" xfId="0" applyFont="1" applyAlignment="1" applyProtection="1">
      <alignment horizontal="justify"/>
    </xf>
    <xf numFmtId="0" fontId="5" fillId="0" borderId="0" xfId="0" applyFont="1" applyFill="1" applyAlignment="1" applyProtection="1">
      <alignment horizontal="left" wrapText="1"/>
    </xf>
    <xf numFmtId="0" fontId="4" fillId="0" borderId="0" xfId="0" applyFont="1" applyAlignment="1" applyProtection="1">
      <alignment horizontal="left" wrapText="1"/>
    </xf>
    <xf numFmtId="0" fontId="4" fillId="0" borderId="0" xfId="0" applyFont="1" applyFill="1" applyAlignment="1" applyProtection="1">
      <alignment horizontal="left" wrapText="1"/>
    </xf>
    <xf numFmtId="0" fontId="15" fillId="0" borderId="0" xfId="0" applyFont="1" applyAlignment="1" applyProtection="1">
      <alignment horizontal="justify"/>
    </xf>
    <xf numFmtId="9" fontId="3" fillId="0" borderId="0" xfId="0" applyNumberFormat="1" applyFont="1" applyAlignment="1" applyProtection="1">
      <alignment horizontal="justify"/>
    </xf>
    <xf numFmtId="0" fontId="4" fillId="0" borderId="0" xfId="0" applyFont="1" applyAlignment="1" applyProtection="1">
      <alignment horizontal="justify"/>
    </xf>
    <xf numFmtId="0" fontId="3" fillId="0" borderId="0" xfId="0" applyFont="1" applyAlignment="1" applyProtection="1">
      <alignment horizontal="left"/>
    </xf>
    <xf numFmtId="0" fontId="4" fillId="0" borderId="18" xfId="0" applyFont="1" applyBorder="1" applyAlignment="1" applyProtection="1">
      <alignment vertical="top"/>
    </xf>
    <xf numFmtId="0" fontId="4" fillId="0" borderId="18" xfId="0" applyFont="1" applyBorder="1" applyAlignment="1" applyProtection="1">
      <alignment horizontal="left"/>
    </xf>
    <xf numFmtId="0" fontId="3" fillId="0" borderId="18" xfId="0" applyFont="1" applyBorder="1" applyAlignment="1" applyProtection="1">
      <alignment vertical="top"/>
    </xf>
    <xf numFmtId="4" fontId="4" fillId="0" borderId="18" xfId="0" applyNumberFormat="1" applyFont="1" applyBorder="1" applyAlignment="1" applyProtection="1">
      <alignment horizontal="right" vertical="top"/>
    </xf>
    <xf numFmtId="0" fontId="3" fillId="0" borderId="0" xfId="0" applyFont="1" applyAlignment="1" applyProtection="1"/>
    <xf numFmtId="0" fontId="3" fillId="0" borderId="0" xfId="0" applyFont="1" applyAlignment="1" applyProtection="1">
      <alignment horizontal="center"/>
    </xf>
    <xf numFmtId="4" fontId="4" fillId="0" borderId="0" xfId="0" applyNumberFormat="1" applyFont="1" applyProtection="1"/>
    <xf numFmtId="164" fontId="3" fillId="0" borderId="0" xfId="0" applyNumberFormat="1" applyFont="1" applyBorder="1" applyAlignment="1" applyProtection="1">
      <alignment horizontal="center"/>
    </xf>
    <xf numFmtId="4" fontId="3" fillId="0" borderId="0" xfId="0" applyNumberFormat="1" applyFont="1" applyAlignment="1" applyProtection="1"/>
    <xf numFmtId="0" fontId="3" fillId="0" borderId="0" xfId="7" applyFont="1" applyAlignment="1" applyProtection="1">
      <alignment vertical="top" wrapText="1"/>
    </xf>
    <xf numFmtId="0" fontId="12" fillId="0" borderId="0" xfId="0" applyFont="1" applyAlignment="1" applyProtection="1">
      <alignment vertical="top"/>
    </xf>
    <xf numFmtId="0" fontId="4" fillId="0" borderId="0" xfId="0" applyFont="1" applyAlignment="1" applyProtection="1">
      <alignment horizontal="center" vertical="top" wrapText="1"/>
    </xf>
    <xf numFmtId="0" fontId="3" fillId="0" borderId="0" xfId="0" applyFont="1" applyAlignment="1" applyProtection="1">
      <alignment vertical="top" wrapText="1" readingOrder="1"/>
    </xf>
    <xf numFmtId="9" fontId="3" fillId="0" borderId="0" xfId="0" applyNumberFormat="1" applyFont="1" applyProtection="1"/>
    <xf numFmtId="0" fontId="3" fillId="0" borderId="18" xfId="0" applyFont="1" applyBorder="1" applyAlignment="1" applyProtection="1">
      <alignment horizontal="center"/>
    </xf>
    <xf numFmtId="0" fontId="3" fillId="0" borderId="18" xfId="0" applyFont="1" applyBorder="1" applyAlignment="1" applyProtection="1"/>
    <xf numFmtId="4" fontId="4" fillId="0" borderId="18" xfId="0" applyNumberFormat="1" applyFont="1" applyBorder="1" applyAlignment="1" applyProtection="1"/>
    <xf numFmtId="0" fontId="4" fillId="0" borderId="0" xfId="0" applyFont="1" applyBorder="1" applyAlignment="1" applyProtection="1">
      <alignment vertical="top"/>
    </xf>
    <xf numFmtId="0" fontId="4" fillId="0" borderId="0" xfId="5" applyFont="1" applyAlignment="1" applyProtection="1">
      <alignment vertical="top"/>
    </xf>
    <xf numFmtId="0" fontId="3" fillId="0" borderId="0" xfId="5" applyFont="1" applyAlignment="1" applyProtection="1">
      <alignment horizontal="right"/>
    </xf>
    <xf numFmtId="0" fontId="3" fillId="0" borderId="0" xfId="5" applyFont="1" applyAlignment="1" applyProtection="1"/>
    <xf numFmtId="4" fontId="3" fillId="0" borderId="0" xfId="5" applyNumberFormat="1" applyFont="1" applyAlignment="1" applyProtection="1">
      <alignment horizontal="right"/>
    </xf>
    <xf numFmtId="49" fontId="21" fillId="0" borderId="0" xfId="2" applyNumberFormat="1" applyFont="1" applyProtection="1"/>
    <xf numFmtId="0" fontId="21" fillId="0" borderId="0" xfId="2" applyFont="1" applyAlignment="1" applyProtection="1">
      <alignment horizontal="center" wrapText="1"/>
    </xf>
    <xf numFmtId="0" fontId="22" fillId="0" borderId="0" xfId="0" applyFont="1"/>
    <xf numFmtId="0" fontId="23" fillId="0" borderId="0" xfId="2" applyFont="1" applyBorder="1" applyAlignment="1" applyProtection="1">
      <alignment vertical="top" wrapText="1"/>
    </xf>
    <xf numFmtId="0" fontId="12" fillId="0" borderId="0" xfId="2" applyFont="1" applyBorder="1" applyAlignment="1" applyProtection="1">
      <alignment vertical="top" wrapText="1"/>
    </xf>
    <xf numFmtId="0" fontId="12" fillId="0" borderId="0" xfId="2" applyFont="1" applyBorder="1" applyAlignment="1" applyProtection="1">
      <alignment wrapText="1"/>
    </xf>
    <xf numFmtId="49" fontId="3" fillId="0" borderId="0" xfId="2" applyNumberFormat="1" applyFont="1" applyProtection="1"/>
    <xf numFmtId="0" fontId="24" fillId="0" borderId="0" xfId="2" applyFont="1" applyProtection="1"/>
    <xf numFmtId="4" fontId="4" fillId="0" borderId="19" xfId="2" applyNumberFormat="1" applyFont="1" applyBorder="1" applyAlignment="1">
      <alignment horizontal="right"/>
    </xf>
    <xf numFmtId="4" fontId="4" fillId="0" borderId="20" xfId="2" applyNumberFormat="1" applyFont="1" applyBorder="1" applyAlignment="1">
      <alignment horizontal="right"/>
    </xf>
    <xf numFmtId="4" fontId="25" fillId="0" borderId="21" xfId="2" applyNumberFormat="1" applyFont="1" applyBorder="1" applyAlignment="1">
      <alignment horizontal="right"/>
    </xf>
    <xf numFmtId="0" fontId="26" fillId="0" borderId="0" xfId="0" applyFont="1"/>
    <xf numFmtId="0" fontId="4" fillId="0" borderId="0" xfId="2" applyFont="1" applyBorder="1" applyAlignment="1">
      <alignment wrapText="1"/>
    </xf>
    <xf numFmtId="4" fontId="4" fillId="0" borderId="0" xfId="2" applyNumberFormat="1" applyFont="1" applyBorder="1" applyAlignment="1">
      <alignment horizontal="right"/>
    </xf>
    <xf numFmtId="4" fontId="4" fillId="0" borderId="22" xfId="2" applyNumberFormat="1" applyFont="1" applyBorder="1" applyAlignment="1">
      <alignment horizontal="right"/>
    </xf>
    <xf numFmtId="4" fontId="4" fillId="0" borderId="21" xfId="2" applyNumberFormat="1" applyFont="1" applyBorder="1" applyAlignment="1">
      <alignment horizontal="right"/>
    </xf>
    <xf numFmtId="49" fontId="3" fillId="0" borderId="0" xfId="3" applyNumberFormat="1" applyFont="1" applyProtection="1"/>
    <xf numFmtId="0" fontId="24" fillId="0" borderId="0" xfId="3" applyFont="1" applyProtection="1"/>
    <xf numFmtId="4" fontId="3" fillId="0" borderId="23" xfId="9" applyNumberFormat="1" applyFont="1" applyBorder="1" applyAlignment="1" applyProtection="1">
      <alignment horizontal="right" vertical="center"/>
    </xf>
    <xf numFmtId="4" fontId="4" fillId="0" borderId="3" xfId="9" applyNumberFormat="1" applyFont="1" applyBorder="1" applyAlignment="1" applyProtection="1">
      <alignment horizontal="right"/>
    </xf>
    <xf numFmtId="4" fontId="4" fillId="0" borderId="0" xfId="9" applyNumberFormat="1" applyFont="1" applyBorder="1" applyAlignment="1" applyProtection="1">
      <alignment horizontal="right"/>
    </xf>
    <xf numFmtId="4" fontId="4" fillId="0" borderId="24" xfId="3" applyNumberFormat="1" applyFont="1" applyBorder="1" applyAlignment="1" applyProtection="1">
      <alignment horizontal="right" vertical="center" wrapText="1"/>
    </xf>
    <xf numFmtId="4" fontId="3" fillId="0" borderId="25" xfId="3" applyNumberFormat="1" applyFont="1" applyBorder="1" applyAlignment="1" applyProtection="1">
      <alignment horizontal="right" vertical="center"/>
    </xf>
    <xf numFmtId="0" fontId="4" fillId="0" borderId="12" xfId="3" applyFont="1" applyBorder="1" applyAlignment="1" applyProtection="1">
      <alignment horizontal="right" vertical="center" wrapText="1"/>
    </xf>
    <xf numFmtId="49" fontId="24" fillId="0" borderId="0" xfId="0" applyNumberFormat="1" applyFont="1" applyAlignment="1" applyProtection="1">
      <alignment horizontal="right"/>
    </xf>
    <xf numFmtId="0" fontId="24" fillId="0" borderId="0" xfId="0" applyFont="1" applyAlignment="1" applyProtection="1">
      <alignment horizontal="left"/>
    </xf>
    <xf numFmtId="0" fontId="24" fillId="0" borderId="0" xfId="0" applyFont="1" applyAlignment="1" applyProtection="1">
      <alignment horizontal="centerContinuous" vertical="top"/>
    </xf>
    <xf numFmtId="4" fontId="27" fillId="0" borderId="0" xfId="0" applyNumberFormat="1" applyFont="1" applyAlignment="1" applyProtection="1">
      <alignment horizontal="right" vertical="top"/>
    </xf>
    <xf numFmtId="49" fontId="24" fillId="0" borderId="0" xfId="0" applyNumberFormat="1" applyFont="1" applyAlignment="1" applyProtection="1">
      <alignment horizontal="right" vertical="top"/>
    </xf>
    <xf numFmtId="0" fontId="28" fillId="0" borderId="0" xfId="0" applyFont="1" applyAlignment="1" applyProtection="1">
      <alignment horizontal="right" vertical="top"/>
    </xf>
    <xf numFmtId="0" fontId="25" fillId="0" borderId="0" xfId="0" applyFont="1" applyAlignment="1" applyProtection="1">
      <alignment horizontal="center" vertical="top"/>
    </xf>
    <xf numFmtId="0" fontId="25" fillId="0" borderId="0" xfId="0" applyFont="1" applyAlignment="1" applyProtection="1">
      <alignment horizontal="left"/>
    </xf>
    <xf numFmtId="0" fontId="25" fillId="0" borderId="0" xfId="0" applyFont="1" applyAlignment="1" applyProtection="1">
      <alignment vertical="top"/>
    </xf>
    <xf numFmtId="4" fontId="29" fillId="0" borderId="0" xfId="0" applyNumberFormat="1" applyFont="1" applyAlignment="1" applyProtection="1">
      <alignment horizontal="right" vertical="top"/>
    </xf>
    <xf numFmtId="0" fontId="30" fillId="0" borderId="0" xfId="0" applyFont="1" applyAlignment="1" applyProtection="1">
      <alignment horizontal="right" vertical="top"/>
    </xf>
    <xf numFmtId="49" fontId="31" fillId="0" borderId="17" xfId="0" applyNumberFormat="1" applyFont="1" applyBorder="1" applyAlignment="1" applyProtection="1">
      <alignment horizontal="center" vertical="center" textRotation="90"/>
    </xf>
    <xf numFmtId="0" fontId="31" fillId="0" borderId="17" xfId="0" applyFont="1" applyBorder="1" applyAlignment="1" applyProtection="1">
      <alignment horizontal="center" vertical="center" wrapText="1"/>
    </xf>
    <xf numFmtId="0" fontId="31" fillId="0" borderId="17" xfId="0" applyFont="1" applyBorder="1" applyAlignment="1" applyProtection="1">
      <alignment horizontal="right" vertical="center" textRotation="90"/>
    </xf>
    <xf numFmtId="0" fontId="31" fillId="0" borderId="17" xfId="0" applyFont="1" applyBorder="1" applyAlignment="1" applyProtection="1">
      <alignment horizontal="left" vertical="center" textRotation="90"/>
    </xf>
    <xf numFmtId="4" fontId="31" fillId="0" borderId="17" xfId="0" applyNumberFormat="1" applyFont="1" applyBorder="1" applyAlignment="1" applyProtection="1">
      <alignment horizontal="right" vertical="center" textRotation="90" wrapText="1"/>
    </xf>
    <xf numFmtId="164" fontId="25" fillId="0" borderId="0" xfId="0" applyNumberFormat="1" applyFont="1" applyAlignment="1" applyProtection="1">
      <alignment vertical="top"/>
    </xf>
    <xf numFmtId="0" fontId="33" fillId="0" borderId="0" xfId="0" applyFont="1" applyAlignment="1" applyProtection="1">
      <alignment horizontal="left"/>
    </xf>
    <xf numFmtId="0" fontId="33" fillId="0" borderId="0" xfId="0" applyFont="1" applyAlignment="1" applyProtection="1">
      <alignment vertical="top"/>
    </xf>
    <xf numFmtId="0" fontId="25" fillId="0" borderId="0" xfId="0" applyFont="1" applyAlignment="1" applyProtection="1">
      <alignment horizontal="center" wrapText="1"/>
    </xf>
    <xf numFmtId="0" fontId="31" fillId="0" borderId="0" xfId="0" applyFont="1" applyAlignment="1" applyProtection="1">
      <alignment horizontal="left" wrapText="1"/>
    </xf>
    <xf numFmtId="0" fontId="33" fillId="0" borderId="0" xfId="0" applyFont="1" applyAlignment="1" applyProtection="1">
      <alignment horizontal="justify"/>
    </xf>
    <xf numFmtId="4" fontId="34" fillId="0" borderId="0" xfId="0" applyNumberFormat="1" applyFont="1" applyAlignment="1" applyProtection="1">
      <alignment horizontal="right"/>
    </xf>
    <xf numFmtId="4" fontId="33" fillId="0" borderId="0" xfId="0" applyNumberFormat="1" applyFont="1" applyAlignment="1" applyProtection="1">
      <alignment horizontal="right"/>
    </xf>
    <xf numFmtId="0" fontId="33" fillId="0" borderId="0" xfId="0" applyFont="1" applyAlignment="1" applyProtection="1">
      <alignment horizontal="left" wrapText="1"/>
    </xf>
    <xf numFmtId="4" fontId="34" fillId="0" borderId="0" xfId="0" applyNumberFormat="1" applyFont="1" applyAlignment="1" applyProtection="1">
      <alignment horizontal="right"/>
      <protection locked="0"/>
    </xf>
    <xf numFmtId="0" fontId="34" fillId="0" borderId="0" xfId="0" applyFont="1" applyAlignment="1" applyProtection="1">
      <alignment horizontal="right"/>
    </xf>
    <xf numFmtId="0" fontId="25" fillId="0" borderId="0" xfId="0" applyFont="1" applyAlignment="1" applyProtection="1">
      <alignment horizontal="center"/>
    </xf>
    <xf numFmtId="0" fontId="26" fillId="0" borderId="0" xfId="0" applyFont="1" applyAlignment="1" applyProtection="1">
      <alignment horizontal="left" wrapText="1"/>
    </xf>
    <xf numFmtId="0" fontId="26" fillId="0" borderId="0" xfId="0" applyFont="1" applyFill="1" applyAlignment="1" applyProtection="1">
      <alignment horizontal="left" wrapText="1"/>
    </xf>
    <xf numFmtId="1" fontId="33" fillId="0" borderId="0" xfId="0" applyNumberFormat="1" applyFont="1" applyAlignment="1" applyProtection="1">
      <alignment horizontal="justify"/>
    </xf>
    <xf numFmtId="0" fontId="25" fillId="0" borderId="0" xfId="0" applyFont="1" applyBorder="1" applyAlignment="1" applyProtection="1">
      <alignment horizontal="center" wrapText="1"/>
    </xf>
    <xf numFmtId="0" fontId="31" fillId="0" borderId="0" xfId="0" applyFont="1" applyBorder="1" applyAlignment="1" applyProtection="1">
      <alignment horizontal="left" wrapText="1"/>
    </xf>
    <xf numFmtId="0" fontId="33" fillId="0" borderId="0" xfId="0" applyFont="1" applyBorder="1" applyAlignment="1" applyProtection="1">
      <alignment horizontal="justify"/>
    </xf>
    <xf numFmtId="0" fontId="34" fillId="0" borderId="0" xfId="0" applyFont="1" applyBorder="1" applyAlignment="1" applyProtection="1">
      <alignment horizontal="right"/>
    </xf>
    <xf numFmtId="0" fontId="25" fillId="0" borderId="0" xfId="0" applyFont="1" applyBorder="1" applyAlignment="1" applyProtection="1">
      <alignment horizontal="center"/>
    </xf>
    <xf numFmtId="0" fontId="26" fillId="0" borderId="0" xfId="0" applyFont="1" applyFill="1" applyBorder="1" applyAlignment="1" applyProtection="1">
      <alignment horizontal="left" wrapText="1"/>
    </xf>
    <xf numFmtId="0" fontId="26" fillId="0" borderId="0" xfId="0" applyFont="1" applyBorder="1" applyAlignment="1" applyProtection="1">
      <alignment horizontal="left" wrapText="1"/>
    </xf>
    <xf numFmtId="4" fontId="33" fillId="0" borderId="0" xfId="0" applyNumberFormat="1" applyFont="1" applyBorder="1" applyAlignment="1" applyProtection="1">
      <alignment horizontal="right"/>
    </xf>
    <xf numFmtId="0" fontId="25" fillId="0" borderId="0" xfId="0" applyFont="1" applyAlignment="1" applyProtection="1">
      <alignment horizontal="left" wrapText="1"/>
    </xf>
    <xf numFmtId="0" fontId="34" fillId="0" borderId="0" xfId="0" applyFont="1" applyAlignment="1" applyProtection="1">
      <alignment horizontal="justify"/>
    </xf>
    <xf numFmtId="0" fontId="33" fillId="0" borderId="0" xfId="0" applyFont="1" applyFill="1" applyAlignment="1" applyProtection="1">
      <alignment horizontal="left" wrapText="1"/>
    </xf>
    <xf numFmtId="0" fontId="31" fillId="0" borderId="0" xfId="0" applyFont="1" applyFill="1" applyAlignment="1" applyProtection="1">
      <alignment horizontal="left" wrapText="1"/>
    </xf>
    <xf numFmtId="0" fontId="25" fillId="0" borderId="0" xfId="0" applyFont="1" applyFill="1" applyAlignment="1" applyProtection="1">
      <alignment horizontal="left" wrapText="1"/>
    </xf>
    <xf numFmtId="0" fontId="32" fillId="0" borderId="0" xfId="0" applyFont="1" applyAlignment="1" applyProtection="1">
      <alignment horizontal="justify"/>
    </xf>
    <xf numFmtId="0" fontId="32" fillId="0" borderId="0" xfId="0" applyFont="1" applyAlignment="1" applyProtection="1">
      <alignment horizontal="right"/>
    </xf>
    <xf numFmtId="0" fontId="26" fillId="0" borderId="0" xfId="0" applyFont="1" applyAlignment="1" applyProtection="1">
      <alignment horizontal="justify"/>
    </xf>
    <xf numFmtId="0" fontId="26" fillId="0" borderId="0" xfId="0" applyFont="1" applyAlignment="1" applyProtection="1">
      <alignment horizontal="right"/>
    </xf>
    <xf numFmtId="4" fontId="26" fillId="0" borderId="0" xfId="0" applyNumberFormat="1" applyFont="1" applyAlignment="1" applyProtection="1">
      <alignment horizontal="right"/>
    </xf>
    <xf numFmtId="0" fontId="37" fillId="0" borderId="0" xfId="0" applyFont="1" applyAlignment="1" applyProtection="1">
      <alignment horizontal="justify"/>
    </xf>
    <xf numFmtId="9" fontId="38" fillId="0" borderId="0" xfId="0" applyNumberFormat="1" applyFont="1" applyAlignment="1" applyProtection="1">
      <alignment horizontal="justify"/>
    </xf>
    <xf numFmtId="4" fontId="38" fillId="0" borderId="0" xfId="0" applyNumberFormat="1" applyFont="1" applyAlignment="1" applyProtection="1">
      <alignment horizontal="right"/>
    </xf>
    <xf numFmtId="4" fontId="30" fillId="0" borderId="0" xfId="0" applyNumberFormat="1" applyFont="1" applyAlignment="1" applyProtection="1">
      <alignment horizontal="right"/>
    </xf>
    <xf numFmtId="0" fontId="25" fillId="0" borderId="0" xfId="0" applyFont="1" applyAlignment="1" applyProtection="1">
      <alignment horizontal="justify"/>
    </xf>
    <xf numFmtId="0" fontId="26" fillId="0" borderId="0" xfId="0" applyFont="1" applyAlignment="1" applyProtection="1">
      <alignment horizontal="left"/>
    </xf>
    <xf numFmtId="0" fontId="30" fillId="0" borderId="0" xfId="0" applyFont="1" applyAlignment="1" applyProtection="1">
      <alignment horizontal="right"/>
    </xf>
    <xf numFmtId="0" fontId="25" fillId="0" borderId="18" xfId="0" applyFont="1" applyBorder="1" applyAlignment="1" applyProtection="1">
      <alignment vertical="top"/>
    </xf>
    <xf numFmtId="0" fontId="25" fillId="0" borderId="18" xfId="0" applyFont="1" applyBorder="1" applyAlignment="1" applyProtection="1">
      <alignment horizontal="left"/>
    </xf>
    <xf numFmtId="0" fontId="26" fillId="0" borderId="18" xfId="0" applyFont="1" applyBorder="1" applyAlignment="1" applyProtection="1">
      <alignment vertical="top"/>
    </xf>
    <xf numFmtId="4" fontId="25" fillId="0" borderId="18" xfId="0" applyNumberFormat="1" applyFont="1" applyBorder="1" applyAlignment="1" applyProtection="1">
      <alignment horizontal="right" vertical="top"/>
    </xf>
    <xf numFmtId="49" fontId="39" fillId="0" borderId="0" xfId="0" applyNumberFormat="1" applyFont="1" applyAlignment="1" applyProtection="1">
      <alignment horizontal="right"/>
    </xf>
    <xf numFmtId="0" fontId="39" fillId="0" borderId="0" xfId="0" applyFont="1" applyAlignment="1" applyProtection="1">
      <alignment horizontal="left"/>
    </xf>
    <xf numFmtId="0" fontId="39" fillId="0" borderId="0" xfId="0" applyFont="1" applyAlignment="1" applyProtection="1">
      <alignment horizontal="centerContinuous" vertical="top"/>
    </xf>
    <xf numFmtId="4" fontId="40" fillId="0" borderId="0" xfId="0" applyNumberFormat="1" applyFont="1" applyAlignment="1" applyProtection="1">
      <alignment horizontal="right" vertical="top"/>
    </xf>
    <xf numFmtId="49" fontId="39" fillId="0" borderId="0" xfId="0" applyNumberFormat="1" applyFont="1" applyAlignment="1" applyProtection="1">
      <alignment horizontal="right" vertical="top"/>
    </xf>
    <xf numFmtId="0" fontId="24" fillId="0" borderId="0" xfId="1" applyFont="1" applyAlignment="1" applyProtection="1">
      <alignment horizontal="left" vertical="top"/>
    </xf>
    <xf numFmtId="0" fontId="24" fillId="0" borderId="0" xfId="1" applyFont="1" applyAlignment="1" applyProtection="1">
      <alignment vertical="top"/>
    </xf>
    <xf numFmtId="0" fontId="24" fillId="0" borderId="0" xfId="1" applyFont="1" applyAlignment="1" applyProtection="1">
      <alignment horizontal="center" vertical="top"/>
    </xf>
    <xf numFmtId="4" fontId="27" fillId="0" borderId="0" xfId="1" applyNumberFormat="1" applyFont="1" applyAlignment="1" applyProtection="1">
      <alignment horizontal="centerContinuous" vertical="top"/>
    </xf>
    <xf numFmtId="49" fontId="24" fillId="0" borderId="0" xfId="1" applyNumberFormat="1" applyFont="1" applyAlignment="1" applyProtection="1">
      <alignment horizontal="right" vertical="top"/>
    </xf>
    <xf numFmtId="0" fontId="5" fillId="0" borderId="18" xfId="4" applyFont="1" applyBorder="1" applyAlignment="1" applyProtection="1">
      <alignment horizontal="center"/>
    </xf>
    <xf numFmtId="0" fontId="6" fillId="0" borderId="18" xfId="4" applyFont="1" applyBorder="1" applyAlignment="1" applyProtection="1">
      <alignment horizontal="left"/>
    </xf>
    <xf numFmtId="0" fontId="5" fillId="0" borderId="18" xfId="4" applyFont="1" applyBorder="1" applyAlignment="1" applyProtection="1"/>
    <xf numFmtId="4" fontId="6" fillId="0" borderId="18" xfId="4" applyNumberFormat="1" applyFont="1" applyBorder="1" applyAlignment="1" applyProtection="1">
      <alignment horizontal="right"/>
    </xf>
    <xf numFmtId="4" fontId="6" fillId="0" borderId="18" xfId="4" applyNumberFormat="1" applyFont="1" applyBorder="1" applyProtection="1"/>
    <xf numFmtId="0" fontId="24" fillId="0" borderId="0" xfId="0" applyFont="1" applyAlignment="1" applyProtection="1">
      <alignment horizontal="centerContinuous"/>
    </xf>
    <xf numFmtId="4" fontId="24" fillId="0" borderId="0" xfId="0" applyNumberFormat="1" applyFont="1" applyAlignment="1" applyProtection="1">
      <alignment horizontal="centerContinuous"/>
    </xf>
    <xf numFmtId="0" fontId="4" fillId="0" borderId="0" xfId="0" applyFont="1" applyBorder="1" applyProtection="1"/>
    <xf numFmtId="4" fontId="4" fillId="0" borderId="0" xfId="0" applyNumberFormat="1" applyFont="1" applyBorder="1" applyAlignment="1" applyProtection="1">
      <alignment horizontal="center"/>
    </xf>
    <xf numFmtId="0" fontId="41" fillId="0" borderId="0" xfId="0" applyFont="1" applyAlignment="1" applyProtection="1">
      <alignment horizontal="center"/>
    </xf>
    <xf numFmtId="49" fontId="41" fillId="0" borderId="0" xfId="0" applyNumberFormat="1" applyFont="1" applyAlignment="1" applyProtection="1">
      <alignment horizontal="left" vertical="top"/>
    </xf>
    <xf numFmtId="0" fontId="41" fillId="0" borderId="0" xfId="0" applyFont="1" applyAlignment="1" applyProtection="1"/>
    <xf numFmtId="4" fontId="41" fillId="0" borderId="0" xfId="0" applyNumberFormat="1" applyFont="1" applyProtection="1"/>
    <xf numFmtId="4" fontId="42" fillId="0" borderId="0" xfId="0" applyNumberFormat="1" applyFont="1" applyProtection="1"/>
    <xf numFmtId="49" fontId="25" fillId="0" borderId="16" xfId="0" applyNumberFormat="1" applyFont="1" applyFill="1" applyBorder="1" applyAlignment="1" applyProtection="1">
      <alignment horizontal="center" vertical="center" textRotation="90"/>
    </xf>
    <xf numFmtId="0" fontId="25" fillId="0" borderId="16" xfId="0" applyFont="1" applyFill="1" applyBorder="1" applyAlignment="1" applyProtection="1">
      <alignment horizontal="center" vertical="center" wrapText="1"/>
    </xf>
    <xf numFmtId="0" fontId="25" fillId="0" borderId="16" xfId="0" applyFont="1" applyFill="1" applyBorder="1" applyAlignment="1" applyProtection="1">
      <alignment horizontal="center" vertical="center" textRotation="90"/>
    </xf>
    <xf numFmtId="4" fontId="25" fillId="0" borderId="16" xfId="0" applyNumberFormat="1" applyFont="1" applyFill="1" applyBorder="1" applyAlignment="1" applyProtection="1">
      <alignment horizontal="center" vertical="center" textRotation="90" wrapText="1"/>
    </xf>
    <xf numFmtId="164" fontId="33" fillId="0" borderId="0" xfId="0" applyNumberFormat="1" applyFont="1" applyBorder="1" applyAlignment="1" applyProtection="1">
      <alignment horizontal="center"/>
    </xf>
    <xf numFmtId="0" fontId="31" fillId="0" borderId="0" xfId="4" applyFont="1" applyAlignment="1" applyProtection="1">
      <alignment horizontal="center" vertical="top"/>
    </xf>
    <xf numFmtId="0" fontId="36" fillId="0" borderId="0" xfId="7" applyFont="1" applyAlignment="1" applyProtection="1">
      <alignment horizontal="justify" vertical="justify" wrapText="1"/>
    </xf>
    <xf numFmtId="0" fontId="33" fillId="0" borderId="0" xfId="4" applyFont="1" applyProtection="1"/>
    <xf numFmtId="0" fontId="33" fillId="0" borderId="0" xfId="4" applyFont="1" applyAlignment="1" applyProtection="1">
      <alignment horizontal="center"/>
    </xf>
    <xf numFmtId="4" fontId="31" fillId="0" borderId="0" xfId="0" applyNumberFormat="1" applyFont="1" applyBorder="1" applyAlignment="1" applyProtection="1">
      <alignment horizontal="right" vertical="center" textRotation="90" wrapText="1"/>
    </xf>
    <xf numFmtId="0" fontId="31" fillId="0" borderId="0" xfId="0" applyFont="1" applyAlignment="1" applyProtection="1">
      <alignment horizontal="center"/>
    </xf>
    <xf numFmtId="49" fontId="43" fillId="0" borderId="0" xfId="0" applyNumberFormat="1" applyFont="1" applyAlignment="1" applyProtection="1">
      <alignment vertical="top"/>
    </xf>
    <xf numFmtId="0" fontId="33" fillId="0" borderId="0" xfId="0" applyFont="1" applyAlignment="1" applyProtection="1">
      <alignment horizontal="right"/>
    </xf>
    <xf numFmtId="0" fontId="33" fillId="0" borderId="0" xfId="0" applyFont="1" applyAlignment="1" applyProtection="1">
      <alignment horizontal="center"/>
    </xf>
    <xf numFmtId="4" fontId="33" fillId="0" borderId="0" xfId="9" applyNumberFormat="1" applyFont="1" applyAlignment="1" applyProtection="1">
      <alignment horizontal="right"/>
      <protection locked="0"/>
    </xf>
    <xf numFmtId="0" fontId="34" fillId="0" borderId="0" xfId="0" applyFont="1" applyProtection="1"/>
    <xf numFmtId="0" fontId="34" fillId="0" borderId="0" xfId="4" applyFont="1" applyAlignment="1" applyProtection="1">
      <alignment horizontal="center"/>
    </xf>
    <xf numFmtId="4" fontId="34" fillId="0" borderId="0" xfId="4" applyNumberFormat="1" applyFont="1" applyProtection="1"/>
    <xf numFmtId="49" fontId="25" fillId="0" borderId="0" xfId="0" applyNumberFormat="1" applyFont="1" applyBorder="1" applyAlignment="1" applyProtection="1">
      <alignment vertical="top"/>
    </xf>
    <xf numFmtId="0" fontId="25" fillId="0" borderId="0" xfId="0" applyFont="1" applyProtection="1"/>
    <xf numFmtId="0" fontId="26" fillId="0" borderId="0" xfId="8" applyFont="1" applyAlignment="1" applyProtection="1">
      <alignment vertical="top" wrapText="1"/>
    </xf>
    <xf numFmtId="0" fontId="26" fillId="0" borderId="0" xfId="0" applyFont="1" applyProtection="1"/>
    <xf numFmtId="49" fontId="44" fillId="0" borderId="0" xfId="0" applyNumberFormat="1" applyFont="1" applyAlignment="1" applyProtection="1">
      <alignment vertical="top"/>
    </xf>
    <xf numFmtId="0" fontId="45" fillId="0" borderId="0" xfId="0" applyFont="1" applyAlignment="1" applyProtection="1">
      <alignment horizontal="right"/>
    </xf>
    <xf numFmtId="0" fontId="45" fillId="0" borderId="0" xfId="0" applyFont="1" applyAlignment="1" applyProtection="1">
      <alignment horizontal="justify"/>
    </xf>
    <xf numFmtId="4" fontId="45" fillId="0" borderId="0" xfId="9" applyNumberFormat="1" applyFont="1" applyAlignment="1" applyProtection="1">
      <alignment horizontal="right"/>
      <protection locked="0"/>
    </xf>
    <xf numFmtId="0" fontId="45" fillId="0" borderId="0" xfId="0" applyFont="1" applyProtection="1"/>
    <xf numFmtId="49" fontId="25" fillId="0" borderId="0" xfId="0" applyNumberFormat="1" applyFont="1" applyAlignment="1" applyProtection="1">
      <alignment vertical="top"/>
    </xf>
    <xf numFmtId="4" fontId="26" fillId="0" borderId="0" xfId="9" applyNumberFormat="1" applyFont="1" applyAlignment="1" applyProtection="1">
      <alignment horizontal="right"/>
      <protection locked="0"/>
    </xf>
    <xf numFmtId="0" fontId="26" fillId="0" borderId="0" xfId="0" applyFont="1" applyAlignment="1" applyProtection="1">
      <alignment vertical="top" wrapText="1"/>
    </xf>
    <xf numFmtId="0" fontId="26" fillId="0" borderId="0" xfId="6" applyFont="1" applyAlignment="1" applyProtection="1">
      <alignment horizontal="right"/>
    </xf>
    <xf numFmtId="0" fontId="26" fillId="0" borderId="0" xfId="6" applyFont="1" applyProtection="1"/>
    <xf numFmtId="0" fontId="26" fillId="0" borderId="0" xfId="0" applyFont="1" applyFill="1" applyAlignment="1" applyProtection="1">
      <alignment horizontal="right"/>
    </xf>
    <xf numFmtId="0" fontId="26" fillId="0" borderId="0" xfId="0" applyFont="1" applyFill="1" applyProtection="1"/>
    <xf numFmtId="0" fontId="44" fillId="0" borderId="0" xfId="0" applyFont="1" applyAlignment="1" applyProtection="1">
      <alignment horizontal="left" vertical="top"/>
    </xf>
    <xf numFmtId="0" fontId="45" fillId="0" borderId="0" xfId="0" applyFont="1" applyFill="1" applyAlignment="1" applyProtection="1">
      <alignment horizontal="right"/>
    </xf>
    <xf numFmtId="0" fontId="45" fillId="0" borderId="0" xfId="0" applyFont="1" applyFill="1" applyProtection="1"/>
    <xf numFmtId="0" fontId="34" fillId="0" borderId="0" xfId="0" applyFont="1" applyAlignment="1" applyProtection="1">
      <alignment vertical="top" wrapText="1"/>
    </xf>
    <xf numFmtId="49" fontId="26" fillId="0" borderId="0" xfId="0" applyNumberFormat="1" applyFont="1" applyAlignment="1" applyProtection="1">
      <alignment vertical="top"/>
    </xf>
    <xf numFmtId="49" fontId="26" fillId="0" borderId="0" xfId="8" applyNumberFormat="1" applyFont="1" applyAlignment="1" applyProtection="1">
      <alignment vertical="top" wrapText="1"/>
    </xf>
    <xf numFmtId="0" fontId="25" fillId="0" borderId="0" xfId="0" applyFont="1" applyAlignment="1" applyProtection="1">
      <alignment horizontal="center" vertical="top" wrapText="1"/>
    </xf>
    <xf numFmtId="9" fontId="26" fillId="0" borderId="0" xfId="0" applyNumberFormat="1" applyFont="1" applyProtection="1"/>
    <xf numFmtId="0" fontId="26" fillId="0" borderId="18" xfId="0" applyFont="1" applyBorder="1" applyAlignment="1" applyProtection="1">
      <alignment horizontal="center"/>
    </xf>
    <xf numFmtId="49" fontId="25" fillId="0" borderId="18" xfId="0" applyNumberFormat="1" applyFont="1" applyBorder="1" applyAlignment="1" applyProtection="1">
      <alignment horizontal="left" vertical="top"/>
    </xf>
    <xf numFmtId="0" fontId="26" fillId="0" borderId="18" xfId="0" applyFont="1" applyBorder="1" applyProtection="1"/>
    <xf numFmtId="4" fontId="25" fillId="0" borderId="18" xfId="0" applyNumberFormat="1" applyFont="1" applyBorder="1" applyAlignment="1" applyProtection="1">
      <alignment horizontal="right"/>
    </xf>
    <xf numFmtId="4" fontId="25" fillId="0" borderId="18" xfId="0" applyNumberFormat="1" applyFont="1" applyBorder="1" applyAlignment="1" applyProtection="1"/>
    <xf numFmtId="0" fontId="39" fillId="0" borderId="0" xfId="0" applyFont="1" applyAlignment="1" applyProtection="1"/>
    <xf numFmtId="0" fontId="39" fillId="0" borderId="0" xfId="0" applyFont="1" applyAlignment="1" applyProtection="1">
      <alignment horizontal="center"/>
    </xf>
    <xf numFmtId="4" fontId="39" fillId="0" borderId="0" xfId="0" applyNumberFormat="1" applyFont="1" applyAlignment="1" applyProtection="1"/>
    <xf numFmtId="4" fontId="25" fillId="0" borderId="0" xfId="0" applyNumberFormat="1" applyFont="1" applyAlignment="1" applyProtection="1"/>
    <xf numFmtId="49" fontId="31" fillId="0" borderId="0" xfId="0" applyNumberFormat="1" applyFont="1" applyBorder="1" applyAlignment="1" applyProtection="1">
      <alignment horizontal="left" vertical="top"/>
    </xf>
    <xf numFmtId="0" fontId="31" fillId="0" borderId="0" xfId="0" applyFont="1" applyBorder="1" applyProtection="1"/>
    <xf numFmtId="0" fontId="31" fillId="0" borderId="0" xfId="0" applyFont="1" applyBorder="1" applyAlignment="1" applyProtection="1">
      <alignment horizontal="center"/>
    </xf>
    <xf numFmtId="4" fontId="31" fillId="0" borderId="0" xfId="0" applyNumberFormat="1" applyFont="1" applyBorder="1" applyAlignment="1" applyProtection="1">
      <alignment horizontal="center"/>
    </xf>
    <xf numFmtId="0" fontId="33" fillId="0" borderId="18" xfId="4" applyFont="1" applyBorder="1" applyAlignment="1" applyProtection="1">
      <alignment horizontal="center"/>
    </xf>
    <xf numFmtId="0" fontId="33" fillId="0" borderId="18" xfId="4" applyFont="1" applyBorder="1" applyProtection="1"/>
    <xf numFmtId="164" fontId="31" fillId="0" borderId="18" xfId="4" applyNumberFormat="1" applyFont="1" applyBorder="1" applyAlignment="1" applyProtection="1">
      <alignment horizontal="left"/>
    </xf>
    <xf numFmtId="4" fontId="31" fillId="0" borderId="18" xfId="4" applyNumberFormat="1" applyFont="1" applyBorder="1" applyAlignment="1" applyProtection="1">
      <alignment horizontal="right"/>
    </xf>
    <xf numFmtId="0" fontId="33" fillId="0" borderId="0" xfId="4" applyFont="1" applyBorder="1" applyAlignment="1" applyProtection="1">
      <alignment horizontal="center"/>
    </xf>
    <xf numFmtId="0" fontId="25" fillId="0" borderId="0" xfId="0" applyFont="1" applyBorder="1" applyAlignment="1" applyProtection="1">
      <alignment horizontal="left"/>
    </xf>
    <xf numFmtId="0" fontId="33" fillId="0" borderId="0" xfId="4" applyFont="1" applyBorder="1" applyProtection="1"/>
    <xf numFmtId="164" fontId="31" fillId="0" borderId="0" xfId="4" applyNumberFormat="1" applyFont="1" applyBorder="1" applyAlignment="1" applyProtection="1">
      <alignment horizontal="left"/>
    </xf>
    <xf numFmtId="4" fontId="31" fillId="0" borderId="0" xfId="4" applyNumberFormat="1" applyFont="1" applyBorder="1" applyAlignment="1" applyProtection="1">
      <alignment horizontal="right"/>
    </xf>
    <xf numFmtId="0" fontId="25" fillId="0" borderId="0" xfId="0" applyFont="1" applyBorder="1" applyProtection="1"/>
    <xf numFmtId="4" fontId="25" fillId="0" borderId="0" xfId="0" applyNumberFormat="1" applyFont="1" applyBorder="1" applyAlignment="1" applyProtection="1">
      <alignment horizontal="center"/>
    </xf>
    <xf numFmtId="0" fontId="4" fillId="0" borderId="26" xfId="2" applyFont="1" applyBorder="1" applyProtection="1"/>
    <xf numFmtId="4" fontId="4" fillId="0" borderId="26" xfId="2" applyNumberFormat="1" applyFont="1" applyBorder="1" applyProtection="1"/>
    <xf numFmtId="0" fontId="24" fillId="0" borderId="0" xfId="0" applyFont="1" applyAlignment="1" applyProtection="1">
      <alignment horizontal="left"/>
      <protection locked="0"/>
    </xf>
    <xf numFmtId="0" fontId="3" fillId="0" borderId="0" xfId="0" applyFont="1" applyAlignment="1" applyProtection="1">
      <alignment horizontal="right" vertical="top"/>
      <protection locked="0"/>
    </xf>
    <xf numFmtId="0" fontId="3" fillId="0" borderId="0" xfId="0" applyFont="1" applyAlignment="1" applyProtection="1">
      <alignment vertical="top"/>
      <protection locked="0"/>
    </xf>
    <xf numFmtId="0" fontId="4" fillId="0" borderId="0" xfId="0" applyFont="1" applyAlignment="1" applyProtection="1">
      <alignment vertical="top"/>
      <protection locked="0"/>
    </xf>
    <xf numFmtId="4" fontId="7" fillId="0" borderId="0" xfId="0" applyNumberFormat="1" applyFont="1" applyAlignment="1" applyProtection="1">
      <alignment horizontal="right" vertical="top"/>
      <protection locked="0"/>
    </xf>
    <xf numFmtId="0" fontId="3" fillId="0" borderId="0" xfId="0" applyFont="1" applyAlignment="1" applyProtection="1">
      <alignment vertical="top" wrapText="1"/>
      <protection locked="0"/>
    </xf>
    <xf numFmtId="0" fontId="3" fillId="0" borderId="0" xfId="0" applyFont="1" applyAlignment="1" applyProtection="1">
      <alignment horizontal="right"/>
      <protection locked="0"/>
    </xf>
    <xf numFmtId="0" fontId="3" fillId="0" borderId="0" xfId="0" applyFont="1" applyAlignment="1" applyProtection="1">
      <alignment horizontal="left"/>
      <protection locked="0"/>
    </xf>
    <xf numFmtId="0" fontId="28" fillId="0" borderId="0" xfId="0" applyFont="1" applyAlignment="1" applyProtection="1">
      <alignment vertical="top"/>
      <protection locked="0"/>
    </xf>
    <xf numFmtId="0" fontId="25" fillId="0" borderId="0" xfId="0" applyFont="1" applyAlignment="1" applyProtection="1">
      <alignment vertical="top"/>
      <protection locked="0"/>
    </xf>
    <xf numFmtId="4" fontId="29" fillId="0" borderId="0" xfId="0" applyNumberFormat="1" applyFont="1" applyAlignment="1" applyProtection="1">
      <alignment horizontal="right" vertical="top"/>
      <protection locked="0"/>
    </xf>
    <xf numFmtId="0" fontId="30" fillId="0" borderId="0" xfId="0" applyFont="1" applyAlignment="1" applyProtection="1">
      <alignment horizontal="right" vertical="top"/>
      <protection locked="0"/>
    </xf>
    <xf numFmtId="0" fontId="30" fillId="0" borderId="0" xfId="0" applyFont="1" applyAlignment="1" applyProtection="1">
      <alignment vertical="top"/>
      <protection locked="0"/>
    </xf>
    <xf numFmtId="0" fontId="32" fillId="0" borderId="0" xfId="0" applyFont="1" applyAlignment="1" applyProtection="1">
      <alignment vertical="top" wrapText="1"/>
      <protection locked="0"/>
    </xf>
    <xf numFmtId="0" fontId="32" fillId="0" borderId="0" xfId="0" applyFont="1" applyAlignment="1" applyProtection="1">
      <alignment vertical="top"/>
      <protection locked="0"/>
    </xf>
    <xf numFmtId="0" fontId="34" fillId="0" borderId="0" xfId="0" applyFont="1" applyAlignment="1" applyProtection="1">
      <alignment vertical="top"/>
      <protection locked="0"/>
    </xf>
    <xf numFmtId="0" fontId="26" fillId="0" borderId="0" xfId="0" applyFont="1" applyAlignment="1" applyProtection="1">
      <alignment vertical="top"/>
      <protection locked="0"/>
    </xf>
    <xf numFmtId="0" fontId="38" fillId="0" borderId="0" xfId="0" applyFont="1" applyAlignment="1" applyProtection="1">
      <alignment horizontal="right"/>
      <protection locked="0"/>
    </xf>
    <xf numFmtId="0" fontId="38" fillId="0" borderId="0" xfId="0" applyFont="1" applyAlignment="1" applyProtection="1">
      <alignment vertical="top"/>
      <protection locked="0"/>
    </xf>
    <xf numFmtId="0" fontId="26" fillId="0" borderId="0" xfId="0" applyFont="1" applyAlignment="1" applyProtection="1">
      <alignment horizontal="left"/>
      <protection locked="0"/>
    </xf>
    <xf numFmtId="0" fontId="3" fillId="0" borderId="0" xfId="1" applyFont="1" applyAlignment="1" applyProtection="1">
      <alignment vertical="top"/>
      <protection locked="0"/>
    </xf>
    <xf numFmtId="0" fontId="4" fillId="0" borderId="0" xfId="1" applyFont="1" applyAlignment="1" applyProtection="1">
      <alignment horizontal="left" vertical="top"/>
      <protection locked="0"/>
    </xf>
    <xf numFmtId="0" fontId="4" fillId="0" borderId="0" xfId="1" applyFont="1" applyAlignment="1" applyProtection="1">
      <alignment vertical="top"/>
      <protection locked="0"/>
    </xf>
    <xf numFmtId="0" fontId="3" fillId="0" borderId="0" xfId="1" applyFont="1" applyAlignment="1" applyProtection="1">
      <alignment horizontal="left" vertical="top"/>
      <protection locked="0"/>
    </xf>
    <xf numFmtId="0" fontId="3" fillId="0" borderId="0" xfId="0" applyFont="1" applyFill="1" applyAlignment="1" applyProtection="1">
      <alignment horizontal="center" vertical="top" wrapText="1"/>
      <protection locked="0"/>
    </xf>
    <xf numFmtId="0" fontId="3" fillId="0" borderId="0" xfId="0" applyFont="1" applyFill="1" applyAlignment="1" applyProtection="1">
      <alignment horizontal="center" vertical="top"/>
      <protection locked="0"/>
    </xf>
    <xf numFmtId="0" fontId="3" fillId="0" borderId="0" xfId="0" applyFont="1" applyProtection="1">
      <protection locked="0"/>
    </xf>
    <xf numFmtId="0" fontId="3" fillId="0" borderId="0" xfId="1" applyFont="1" applyAlignment="1" applyProtection="1">
      <alignment horizontal="center" vertical="top"/>
      <protection locked="0"/>
    </xf>
    <xf numFmtId="4" fontId="7" fillId="0" borderId="0" xfId="1" applyNumberFormat="1" applyFont="1" applyAlignment="1" applyProtection="1">
      <alignment vertical="top"/>
      <protection locked="0"/>
    </xf>
    <xf numFmtId="0" fontId="3" fillId="0" borderId="0" xfId="0" applyFont="1" applyAlignment="1" applyProtection="1">
      <protection locked="0"/>
    </xf>
    <xf numFmtId="0" fontId="3" fillId="0" borderId="0" xfId="0" applyFont="1" applyAlignment="1" applyProtection="1">
      <alignment horizontal="center"/>
      <protection locked="0"/>
    </xf>
    <xf numFmtId="4" fontId="3" fillId="0" borderId="0" xfId="0" applyNumberFormat="1" applyFont="1" applyProtection="1">
      <protection locked="0"/>
    </xf>
    <xf numFmtId="0" fontId="3" fillId="0" borderId="0" xfId="0" applyFont="1" applyAlignment="1" applyProtection="1">
      <alignment horizontal="center" vertical="top"/>
      <protection locked="0"/>
    </xf>
    <xf numFmtId="43" fontId="3" fillId="0" borderId="0" xfId="10" applyFont="1" applyProtection="1">
      <protection locked="0"/>
    </xf>
    <xf numFmtId="0" fontId="26" fillId="0" borderId="0" xfId="0" applyFont="1" applyProtection="1">
      <protection locked="0"/>
    </xf>
    <xf numFmtId="0" fontId="42" fillId="0" borderId="0" xfId="0" applyFont="1" applyProtection="1">
      <protection locked="0"/>
    </xf>
    <xf numFmtId="0" fontId="26" fillId="0" borderId="0" xfId="0" applyFont="1" applyFill="1" applyAlignment="1" applyProtection="1">
      <alignment horizontal="center" vertical="top" wrapText="1"/>
      <protection locked="0"/>
    </xf>
    <xf numFmtId="0" fontId="26" fillId="0" borderId="0" xfId="0" applyFont="1" applyFill="1" applyAlignment="1" applyProtection="1">
      <alignment horizontal="center" vertical="top"/>
      <protection locked="0"/>
    </xf>
    <xf numFmtId="0" fontId="32" fillId="0" borderId="0" xfId="0" applyFont="1" applyProtection="1">
      <protection locked="0"/>
    </xf>
    <xf numFmtId="0" fontId="34" fillId="0" borderId="0" xfId="0" applyFont="1" applyProtection="1">
      <protection locked="0"/>
    </xf>
    <xf numFmtId="4" fontId="34" fillId="0" borderId="0" xfId="4" applyNumberFormat="1" applyFont="1" applyBorder="1" applyProtection="1">
      <protection locked="0"/>
    </xf>
    <xf numFmtId="4" fontId="31" fillId="0" borderId="0" xfId="4" applyNumberFormat="1" applyFont="1" applyBorder="1" applyProtection="1">
      <protection locked="0"/>
    </xf>
    <xf numFmtId="43" fontId="34" fillId="0" borderId="0" xfId="10" applyFont="1" applyProtection="1">
      <protection locked="0"/>
    </xf>
    <xf numFmtId="4" fontId="26" fillId="0" borderId="0" xfId="0" applyNumberFormat="1" applyFont="1" applyProtection="1">
      <protection locked="0"/>
    </xf>
    <xf numFmtId="4" fontId="4" fillId="0" borderId="18" xfId="0" applyNumberFormat="1" applyFont="1" applyBorder="1" applyAlignment="1" applyProtection="1">
      <alignment horizontal="right"/>
    </xf>
    <xf numFmtId="4" fontId="7" fillId="0" borderId="0" xfId="0" applyNumberFormat="1" applyFont="1" applyAlignment="1" applyProtection="1">
      <alignment horizontal="right"/>
    </xf>
    <xf numFmtId="4" fontId="32" fillId="0" borderId="0" xfId="0" applyNumberFormat="1" applyFont="1" applyAlignment="1" applyProtection="1">
      <alignment horizontal="right"/>
    </xf>
    <xf numFmtId="4" fontId="29" fillId="0" borderId="0" xfId="0" applyNumberFormat="1" applyFont="1" applyAlignment="1" applyProtection="1">
      <alignment horizontal="right"/>
    </xf>
    <xf numFmtId="164" fontId="33" fillId="0" borderId="0" xfId="4" applyNumberFormat="1" applyFont="1" applyProtection="1"/>
    <xf numFmtId="4" fontId="45" fillId="0" borderId="0" xfId="9" applyNumberFormat="1" applyFont="1" applyAlignment="1" applyProtection="1">
      <alignment horizontal="right"/>
    </xf>
    <xf numFmtId="4" fontId="26" fillId="0" borderId="0" xfId="9" applyNumberFormat="1" applyFont="1" applyAlignment="1" applyProtection="1">
      <alignment horizontal="right"/>
    </xf>
    <xf numFmtId="4" fontId="34" fillId="0" borderId="0" xfId="9" applyNumberFormat="1" applyFont="1" applyAlignment="1" applyProtection="1">
      <alignment horizontal="right"/>
    </xf>
    <xf numFmtId="0" fontId="4" fillId="0" borderId="35" xfId="2" applyFont="1" applyBorder="1" applyAlignment="1">
      <alignment wrapText="1"/>
    </xf>
    <xf numFmtId="0" fontId="3" fillId="0" borderId="35" xfId="2" applyFont="1" applyBorder="1" applyAlignment="1">
      <alignment wrapText="1"/>
    </xf>
    <xf numFmtId="0" fontId="21" fillId="0" borderId="0" xfId="2" applyFont="1" applyAlignment="1" applyProtection="1">
      <alignment horizontal="center" vertical="center" wrapText="1"/>
    </xf>
    <xf numFmtId="0" fontId="23" fillId="0" borderId="0" xfId="2" applyFont="1" applyBorder="1" applyAlignment="1" applyProtection="1">
      <alignment horizontal="center" vertical="top" wrapText="1"/>
    </xf>
    <xf numFmtId="0" fontId="12" fillId="0" borderId="0" xfId="2" applyFont="1" applyBorder="1" applyAlignment="1" applyProtection="1">
      <alignment horizontal="center" vertical="top" wrapText="1"/>
    </xf>
    <xf numFmtId="0" fontId="12" fillId="0" borderId="0" xfId="2" applyFont="1" applyBorder="1" applyAlignment="1" applyProtection="1">
      <alignment horizontal="center" wrapText="1"/>
    </xf>
    <xf numFmtId="0" fontId="4" fillId="0" borderId="36" xfId="2" applyFont="1" applyBorder="1" applyAlignment="1">
      <alignment horizontal="center" vertical="center" wrapText="1"/>
    </xf>
    <xf numFmtId="0" fontId="4" fillId="0" borderId="37" xfId="2" applyFont="1" applyBorder="1" applyAlignment="1">
      <alignment horizontal="center" vertical="center" wrapText="1"/>
    </xf>
    <xf numFmtId="0" fontId="4" fillId="0" borderId="32" xfId="2" applyFont="1" applyBorder="1" applyAlignment="1">
      <alignment wrapText="1"/>
    </xf>
    <xf numFmtId="0" fontId="3" fillId="0" borderId="32" xfId="2" applyFont="1" applyBorder="1" applyAlignment="1">
      <alignment wrapText="1"/>
    </xf>
    <xf numFmtId="0" fontId="3" fillId="0" borderId="32" xfId="2" applyFont="1" applyBorder="1" applyAlignment="1"/>
    <xf numFmtId="0" fontId="4" fillId="0" borderId="31" xfId="2" applyFont="1" applyBorder="1" applyAlignment="1">
      <alignment wrapText="1"/>
    </xf>
    <xf numFmtId="0" fontId="3" fillId="0" borderId="31" xfId="2" applyFont="1" applyBorder="1" applyAlignment="1">
      <alignment wrapText="1"/>
    </xf>
    <xf numFmtId="0" fontId="4" fillId="0" borderId="28" xfId="0" applyFont="1" applyBorder="1" applyAlignment="1">
      <alignment horizontal="right"/>
    </xf>
    <xf numFmtId="0" fontId="4" fillId="0" borderId="32" xfId="0" applyFont="1" applyBorder="1" applyAlignment="1">
      <alignment horizontal="right"/>
    </xf>
    <xf numFmtId="0" fontId="4" fillId="0" borderId="33" xfId="0" applyFont="1" applyBorder="1" applyAlignment="1">
      <alignment horizontal="right"/>
    </xf>
    <xf numFmtId="0" fontId="4" fillId="0" borderId="9" xfId="0" applyFont="1" applyBorder="1" applyAlignment="1">
      <alignment horizontal="center" vertical="center" wrapText="1"/>
    </xf>
    <xf numFmtId="0" fontId="22" fillId="0" borderId="9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right"/>
    </xf>
    <xf numFmtId="0" fontId="3" fillId="0" borderId="15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 wrapText="1"/>
    </xf>
    <xf numFmtId="0" fontId="3" fillId="0" borderId="29" xfId="0" applyFont="1" applyBorder="1" applyAlignment="1" applyProtection="1">
      <alignment horizontal="center" vertical="center"/>
    </xf>
    <xf numFmtId="0" fontId="3" fillId="0" borderId="30" xfId="0" applyFont="1" applyBorder="1" applyAlignment="1" applyProtection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5" xfId="0" applyFont="1" applyBorder="1" applyAlignment="1" applyProtection="1">
      <alignment horizontal="left" vertical="center"/>
    </xf>
    <xf numFmtId="0" fontId="4" fillId="0" borderId="34" xfId="2" applyFont="1" applyBorder="1" applyAlignment="1">
      <alignment wrapText="1"/>
    </xf>
    <xf numFmtId="0" fontId="3" fillId="0" borderId="34" xfId="2" applyFont="1" applyBorder="1" applyAlignment="1">
      <alignment wrapText="1"/>
    </xf>
  </cellXfs>
  <cellStyles count="11">
    <cellStyle name="Comma" xfId="10" builtinId="3"/>
    <cellStyle name="Currency" xfId="9" builtinId="4"/>
    <cellStyle name="Navadno_HRUŠICA-g.d." xfId="1"/>
    <cellStyle name="Navadno_POPIS DEL ZA GRADBENA DELA ILOVICA1" xfId="2"/>
    <cellStyle name="Navadno_POPIS GRADBENIH DEL- ILOVICA" xfId="3"/>
    <cellStyle name="Navadno_POPIS GRADBENIH DEL PODGORICA" xfId="4"/>
    <cellStyle name="Normal" xfId="0" builtinId="0"/>
    <cellStyle name="Normal_N36023 (2)" xfId="5"/>
    <cellStyle name="Normal_N36023 (2) 2" xfId="6"/>
    <cellStyle name="Normal_PL_SD" xfId="7"/>
    <cellStyle name="Normal_PL_SD 2" xfId="8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G58"/>
  <sheetViews>
    <sheetView showZeros="0" tabSelected="1" view="pageBreakPreview" topLeftCell="A16" workbookViewId="0">
      <selection activeCell="G24" sqref="G24"/>
    </sheetView>
  </sheetViews>
  <sheetFormatPr defaultColWidth="11.140625" defaultRowHeight="12.75"/>
  <cols>
    <col min="1" max="1" width="6.85546875" style="13" customWidth="1"/>
    <col min="2" max="2" width="18.5703125" style="13" customWidth="1"/>
    <col min="3" max="4" width="10.42578125" style="13" customWidth="1"/>
    <col min="5" max="5" width="13.42578125" style="13" customWidth="1"/>
    <col min="6" max="6" width="11.140625" style="13" customWidth="1"/>
    <col min="7" max="7" width="15.5703125" style="13" customWidth="1"/>
    <col min="8" max="250" width="9.140625" style="132" customWidth="1"/>
    <col min="251" max="251" width="6.85546875" style="132" customWidth="1"/>
    <col min="252" max="252" width="18.5703125" style="132" customWidth="1"/>
    <col min="253" max="254" width="10.42578125" style="132" customWidth="1"/>
    <col min="255" max="255" width="13.42578125" style="132" customWidth="1"/>
    <col min="256" max="16384" width="11.140625" style="132"/>
  </cols>
  <sheetData>
    <row r="1" spans="1:7" ht="22.5" customHeight="1">
      <c r="A1" s="130"/>
      <c r="B1" s="131"/>
      <c r="C1" s="360" t="s">
        <v>204</v>
      </c>
      <c r="D1" s="360"/>
      <c r="E1" s="360"/>
      <c r="F1" s="360"/>
      <c r="G1" s="12"/>
    </row>
    <row r="2" spans="1:7">
      <c r="A2" s="130"/>
      <c r="B2" s="131"/>
      <c r="C2" s="12"/>
      <c r="D2" s="12"/>
      <c r="E2" s="12"/>
      <c r="F2" s="12"/>
      <c r="G2" s="12"/>
    </row>
    <row r="3" spans="1:7" ht="31.5" customHeight="1">
      <c r="A3" s="130"/>
      <c r="B3" s="361" t="s">
        <v>232</v>
      </c>
      <c r="C3" s="362"/>
      <c r="D3" s="362"/>
      <c r="E3" s="362"/>
      <c r="F3" s="363"/>
      <c r="G3" s="363"/>
    </row>
    <row r="4" spans="1:7">
      <c r="A4" s="130"/>
      <c r="B4" s="133"/>
      <c r="C4" s="134"/>
      <c r="D4" s="134"/>
      <c r="E4" s="134"/>
      <c r="F4" s="135"/>
      <c r="G4" s="135"/>
    </row>
    <row r="5" spans="1:7" ht="13.5" thickBot="1">
      <c r="A5" s="136"/>
      <c r="B5" s="137"/>
      <c r="C5" s="137"/>
      <c r="D5" s="137"/>
      <c r="G5" s="14"/>
    </row>
    <row r="6" spans="1:7" s="17" customFormat="1" ht="27.75" customHeight="1" thickBot="1">
      <c r="A6" s="15" t="s">
        <v>205</v>
      </c>
      <c r="B6" s="364" t="s">
        <v>206</v>
      </c>
      <c r="C6" s="365"/>
      <c r="D6" s="365"/>
      <c r="E6" s="365"/>
      <c r="F6" s="365"/>
      <c r="G6" s="16" t="s">
        <v>207</v>
      </c>
    </row>
    <row r="7" spans="1:7" ht="16.5" customHeight="1">
      <c r="A7" s="18" t="s">
        <v>208</v>
      </c>
      <c r="B7" s="366" t="s">
        <v>209</v>
      </c>
      <c r="C7" s="367"/>
      <c r="D7" s="367"/>
      <c r="E7" s="367"/>
      <c r="F7" s="368"/>
      <c r="G7" s="138">
        <f>G24+G46</f>
        <v>0</v>
      </c>
    </row>
    <row r="8" spans="1:7" ht="15.75" customHeight="1">
      <c r="A8" s="19" t="s">
        <v>210</v>
      </c>
      <c r="B8" s="358" t="s">
        <v>211</v>
      </c>
      <c r="C8" s="359"/>
      <c r="D8" s="359"/>
      <c r="E8" s="359"/>
      <c r="F8" s="359"/>
      <c r="G8" s="139">
        <f>G33+G56</f>
        <v>0</v>
      </c>
    </row>
    <row r="9" spans="1:7" s="141" customFormat="1" ht="15.75" customHeight="1" thickBot="1">
      <c r="A9" s="20" t="s">
        <v>212</v>
      </c>
      <c r="B9" s="369" t="s">
        <v>213</v>
      </c>
      <c r="C9" s="370"/>
      <c r="D9" s="370"/>
      <c r="E9" s="370"/>
      <c r="F9" s="370"/>
      <c r="G9" s="140">
        <f>G8/F31</f>
        <v>0</v>
      </c>
    </row>
    <row r="10" spans="1:7" ht="15.75" customHeight="1" thickBot="1">
      <c r="A10" s="21"/>
      <c r="B10" s="142"/>
      <c r="C10" s="22"/>
      <c r="D10" s="22"/>
      <c r="E10" s="22"/>
      <c r="F10" s="22"/>
      <c r="G10" s="143"/>
    </row>
    <row r="11" spans="1:7" ht="15.75" customHeight="1">
      <c r="A11" s="23" t="s">
        <v>214</v>
      </c>
      <c r="B11" s="384" t="s">
        <v>215</v>
      </c>
      <c r="C11" s="385"/>
      <c r="D11" s="385"/>
      <c r="E11" s="385"/>
      <c r="F11" s="385"/>
      <c r="G11" s="144">
        <f>G24+G33</f>
        <v>0</v>
      </c>
    </row>
    <row r="12" spans="1:7" ht="15.75" customHeight="1" thickBot="1">
      <c r="A12" s="24" t="s">
        <v>216</v>
      </c>
      <c r="B12" s="369" t="s">
        <v>217</v>
      </c>
      <c r="C12" s="370"/>
      <c r="D12" s="370"/>
      <c r="E12" s="370"/>
      <c r="F12" s="370"/>
      <c r="G12" s="145">
        <f>G46+G56</f>
        <v>0</v>
      </c>
    </row>
    <row r="13" spans="1:7">
      <c r="A13" s="146"/>
      <c r="B13" s="147"/>
      <c r="C13" s="147"/>
      <c r="D13" s="147"/>
      <c r="E13" s="25"/>
      <c r="F13" s="25"/>
      <c r="G13" s="26"/>
    </row>
    <row r="14" spans="1:7" ht="20.25" customHeight="1">
      <c r="A14" s="147" t="s">
        <v>218</v>
      </c>
      <c r="B14" s="147" t="s">
        <v>219</v>
      </c>
      <c r="C14" s="147"/>
      <c r="D14" s="147"/>
      <c r="E14" s="25"/>
      <c r="F14" s="25"/>
      <c r="G14" s="27"/>
    </row>
    <row r="15" spans="1:7" s="28" customFormat="1" ht="18.75" customHeight="1">
      <c r="A15" s="25"/>
      <c r="B15" s="25"/>
      <c r="C15" s="25"/>
      <c r="D15" s="25"/>
      <c r="E15" s="25"/>
      <c r="F15" s="25"/>
      <c r="G15" s="27"/>
    </row>
    <row r="16" spans="1:7" s="30" customFormat="1" ht="51" customHeight="1">
      <c r="A16" s="29" t="s">
        <v>8</v>
      </c>
      <c r="B16" s="29" t="s">
        <v>9</v>
      </c>
      <c r="C16" s="29" t="s">
        <v>10</v>
      </c>
      <c r="D16" s="29" t="s">
        <v>11</v>
      </c>
      <c r="E16" s="29" t="s">
        <v>12</v>
      </c>
      <c r="F16" s="29" t="s">
        <v>220</v>
      </c>
      <c r="G16" s="29" t="s">
        <v>207</v>
      </c>
    </row>
    <row r="17" spans="1:7" s="30" customFormat="1" ht="15" customHeight="1">
      <c r="A17" s="31"/>
      <c r="B17" s="32"/>
      <c r="C17" s="32"/>
      <c r="D17" s="32"/>
      <c r="E17" s="32"/>
      <c r="F17" s="32"/>
      <c r="G17" s="33"/>
    </row>
    <row r="18" spans="1:7" s="1" customFormat="1">
      <c r="A18" s="3" t="s">
        <v>233</v>
      </c>
      <c r="B18" s="4" t="s">
        <v>177</v>
      </c>
      <c r="C18" s="4" t="s">
        <v>176</v>
      </c>
      <c r="D18" s="4" t="s">
        <v>17</v>
      </c>
      <c r="E18" s="4" t="s">
        <v>178</v>
      </c>
      <c r="F18" s="11">
        <v>82</v>
      </c>
      <c r="G18" s="148">
        <f ca="1">'N 28600_GD'!F97</f>
        <v>0</v>
      </c>
    </row>
    <row r="19" spans="1:7" s="1" customFormat="1">
      <c r="A19" s="3" t="s">
        <v>234</v>
      </c>
      <c r="B19" s="4" t="s">
        <v>182</v>
      </c>
      <c r="C19" s="4" t="s">
        <v>181</v>
      </c>
      <c r="D19" s="4" t="s">
        <v>17</v>
      </c>
      <c r="E19" s="4" t="s">
        <v>183</v>
      </c>
      <c r="F19" s="11">
        <v>180</v>
      </c>
      <c r="G19" s="148">
        <f ca="1">'N 28603_GD'!F72</f>
        <v>0</v>
      </c>
    </row>
    <row r="20" spans="1:7" s="1" customFormat="1" ht="25.5">
      <c r="A20" s="3" t="s">
        <v>235</v>
      </c>
      <c r="B20" s="4" t="s">
        <v>184</v>
      </c>
      <c r="C20" s="4" t="s">
        <v>185</v>
      </c>
      <c r="D20" s="4" t="s">
        <v>17</v>
      </c>
      <c r="E20" s="10" t="s">
        <v>186</v>
      </c>
      <c r="F20" s="11">
        <v>167</v>
      </c>
      <c r="G20" s="148">
        <f ca="1">'N 28680_GD'!F104</f>
        <v>0</v>
      </c>
    </row>
    <row r="21" spans="1:7" s="1" customFormat="1">
      <c r="A21" s="3" t="s">
        <v>236</v>
      </c>
      <c r="B21" s="4" t="s">
        <v>187</v>
      </c>
      <c r="C21" s="4" t="s">
        <v>188</v>
      </c>
      <c r="D21" s="4" t="s">
        <v>17</v>
      </c>
      <c r="E21" s="4" t="s">
        <v>183</v>
      </c>
      <c r="F21" s="11">
        <v>250</v>
      </c>
      <c r="G21" s="148">
        <f ca="1">'N 28681_GD'!F102</f>
        <v>0</v>
      </c>
    </row>
    <row r="22" spans="1:7" s="1" customFormat="1">
      <c r="A22" s="3" t="s">
        <v>237</v>
      </c>
      <c r="B22" s="4" t="s">
        <v>189</v>
      </c>
      <c r="C22" s="4" t="s">
        <v>190</v>
      </c>
      <c r="D22" s="4" t="s">
        <v>17</v>
      </c>
      <c r="E22" s="4" t="s">
        <v>178</v>
      </c>
      <c r="F22" s="11">
        <v>65.5</v>
      </c>
      <c r="G22" s="148">
        <f ca="1">'N 28682_GD'!F67</f>
        <v>0</v>
      </c>
    </row>
    <row r="23" spans="1:7" s="2" customFormat="1" ht="13.5" thickBot="1">
      <c r="A23" s="3" t="s">
        <v>247</v>
      </c>
      <c r="B23" s="4" t="s">
        <v>189</v>
      </c>
      <c r="C23" s="4" t="s">
        <v>191</v>
      </c>
      <c r="D23" s="4" t="s">
        <v>17</v>
      </c>
      <c r="E23" s="4" t="s">
        <v>183</v>
      </c>
      <c r="F23" s="11">
        <v>78.5</v>
      </c>
      <c r="G23" s="148">
        <f ca="1">'N 28684_GD'!F67</f>
        <v>0</v>
      </c>
    </row>
    <row r="24" spans="1:7" s="1" customFormat="1" ht="13.5" thickBot="1">
      <c r="A24" s="371" t="s">
        <v>18</v>
      </c>
      <c r="B24" s="372"/>
      <c r="C24" s="372"/>
      <c r="D24" s="372"/>
      <c r="E24" s="372"/>
      <c r="F24" s="373"/>
      <c r="G24" s="149">
        <f>SUM(G18:G23)</f>
        <v>0</v>
      </c>
    </row>
    <row r="25" spans="1:7" s="37" customFormat="1" ht="14.25" customHeight="1">
      <c r="A25" s="35"/>
      <c r="B25" s="35"/>
      <c r="C25" s="35"/>
      <c r="D25" s="35"/>
      <c r="E25" s="35"/>
      <c r="F25" s="36">
        <f>SUM(F18:F23)</f>
        <v>823</v>
      </c>
      <c r="G25" s="150"/>
    </row>
    <row r="26" spans="1:7" s="37" customFormat="1" ht="14.25" customHeight="1">
      <c r="A26" s="25"/>
      <c r="B26" s="25"/>
      <c r="C26" s="25"/>
      <c r="D26" s="25"/>
      <c r="E26" s="25"/>
      <c r="F26" s="25"/>
      <c r="G26" s="27"/>
    </row>
    <row r="27" spans="1:7">
      <c r="A27" s="147" t="s">
        <v>221</v>
      </c>
      <c r="B27" s="147" t="s">
        <v>222</v>
      </c>
      <c r="C27" s="147"/>
      <c r="D27" s="147"/>
      <c r="E27" s="25"/>
      <c r="F27" s="25"/>
      <c r="G27" s="27"/>
    </row>
    <row r="28" spans="1:7">
      <c r="A28" s="25"/>
      <c r="B28" s="25"/>
      <c r="C28" s="25"/>
      <c r="D28" s="25"/>
      <c r="E28" s="25"/>
      <c r="F28" s="25"/>
      <c r="G28" s="27"/>
    </row>
    <row r="29" spans="1:7" ht="51">
      <c r="A29" s="29" t="s">
        <v>8</v>
      </c>
      <c r="B29" s="374" t="s">
        <v>19</v>
      </c>
      <c r="C29" s="375"/>
      <c r="D29" s="374" t="s">
        <v>20</v>
      </c>
      <c r="E29" s="374"/>
      <c r="F29" s="29" t="s">
        <v>223</v>
      </c>
      <c r="G29" s="29" t="s">
        <v>207</v>
      </c>
    </row>
    <row r="30" spans="1:7">
      <c r="A30" s="38"/>
      <c r="B30" s="378"/>
      <c r="C30" s="379"/>
      <c r="D30" s="378"/>
      <c r="E30" s="378"/>
      <c r="F30" s="32"/>
      <c r="G30" s="33"/>
    </row>
    <row r="31" spans="1:7">
      <c r="A31" s="3" t="s">
        <v>224</v>
      </c>
      <c r="B31" s="380" t="s">
        <v>225</v>
      </c>
      <c r="C31" s="381"/>
      <c r="D31" s="382" t="s">
        <v>226</v>
      </c>
      <c r="E31" s="382"/>
      <c r="F31" s="34">
        <v>50</v>
      </c>
      <c r="G31" s="151">
        <f ca="1">'PP_TIP I_GD'!F10</f>
        <v>0</v>
      </c>
    </row>
    <row r="32" spans="1:7" s="28" customFormat="1" ht="15.75" customHeight="1" thickBot="1">
      <c r="A32" s="39"/>
      <c r="B32" s="383"/>
      <c r="C32" s="383"/>
      <c r="D32" s="377"/>
      <c r="E32" s="377"/>
      <c r="F32" s="40"/>
      <c r="G32" s="152"/>
    </row>
    <row r="33" spans="1:7" ht="13.5" thickBot="1">
      <c r="A33" s="376" t="s">
        <v>18</v>
      </c>
      <c r="B33" s="376"/>
      <c r="C33" s="376"/>
      <c r="D33" s="376"/>
      <c r="E33" s="376"/>
      <c r="F33" s="371"/>
      <c r="G33" s="149">
        <f>SUM(G30:G32)</f>
        <v>0</v>
      </c>
    </row>
    <row r="34" spans="1:7">
      <c r="A34" s="25"/>
      <c r="B34" s="25"/>
      <c r="C34" s="25"/>
      <c r="D34" s="25"/>
      <c r="E34" s="25"/>
      <c r="F34" s="25"/>
      <c r="G34" s="27"/>
    </row>
    <row r="35" spans="1:7">
      <c r="A35" s="25"/>
      <c r="B35" s="25"/>
      <c r="C35" s="25"/>
      <c r="D35" s="25"/>
      <c r="E35" s="25"/>
      <c r="F35" s="25"/>
      <c r="G35" s="27"/>
    </row>
    <row r="36" spans="1:7">
      <c r="A36" s="147" t="s">
        <v>227</v>
      </c>
      <c r="B36" s="147" t="s">
        <v>228</v>
      </c>
      <c r="C36" s="147"/>
      <c r="D36" s="147"/>
      <c r="E36" s="25"/>
      <c r="F36" s="25"/>
      <c r="G36" s="27"/>
    </row>
    <row r="37" spans="1:7">
      <c r="A37" s="25"/>
      <c r="B37" s="25"/>
      <c r="C37" s="25"/>
      <c r="D37" s="25"/>
      <c r="E37" s="25"/>
      <c r="F37" s="25"/>
      <c r="G37" s="27"/>
    </row>
    <row r="38" spans="1:7" s="30" customFormat="1" ht="51" customHeight="1">
      <c r="A38" s="29" t="s">
        <v>8</v>
      </c>
      <c r="B38" s="29" t="s">
        <v>9</v>
      </c>
      <c r="C38" s="29" t="s">
        <v>10</v>
      </c>
      <c r="D38" s="29" t="s">
        <v>11</v>
      </c>
      <c r="E38" s="29" t="s">
        <v>12</v>
      </c>
      <c r="F38" s="29" t="s">
        <v>220</v>
      </c>
      <c r="G38" s="29" t="s">
        <v>207</v>
      </c>
    </row>
    <row r="39" spans="1:7" s="30" customFormat="1" ht="15" customHeight="1">
      <c r="A39" s="31"/>
      <c r="B39" s="32"/>
      <c r="C39" s="32"/>
      <c r="D39" s="32"/>
      <c r="E39" s="32"/>
      <c r="F39" s="32"/>
      <c r="G39" s="33"/>
    </row>
    <row r="40" spans="1:7" s="1" customFormat="1">
      <c r="A40" s="3" t="s">
        <v>238</v>
      </c>
      <c r="B40" s="4" t="s">
        <v>177</v>
      </c>
      <c r="C40" s="4" t="s">
        <v>176</v>
      </c>
      <c r="D40" s="4" t="s">
        <v>17</v>
      </c>
      <c r="E40" s="4" t="s">
        <v>178</v>
      </c>
      <c r="F40" s="11">
        <v>82</v>
      </c>
      <c r="G40" s="148">
        <f ca="1">'N 28600_SD'!F56</f>
        <v>0</v>
      </c>
    </row>
    <row r="41" spans="1:7" s="1" customFormat="1">
      <c r="A41" s="3" t="s">
        <v>239</v>
      </c>
      <c r="B41" s="4" t="s">
        <v>182</v>
      </c>
      <c r="C41" s="4" t="s">
        <v>181</v>
      </c>
      <c r="D41" s="4" t="s">
        <v>17</v>
      </c>
      <c r="E41" s="4" t="s">
        <v>183</v>
      </c>
      <c r="F41" s="11">
        <v>180</v>
      </c>
      <c r="G41" s="148">
        <f ca="1">'N 28603_SD'!F51</f>
        <v>0</v>
      </c>
    </row>
    <row r="42" spans="1:7" s="1" customFormat="1" ht="25.5">
      <c r="A42" s="3" t="s">
        <v>240</v>
      </c>
      <c r="B42" s="4" t="s">
        <v>184</v>
      </c>
      <c r="C42" s="4" t="s">
        <v>185</v>
      </c>
      <c r="D42" s="4" t="s">
        <v>17</v>
      </c>
      <c r="E42" s="10" t="s">
        <v>186</v>
      </c>
      <c r="F42" s="11">
        <v>167</v>
      </c>
      <c r="G42" s="148">
        <f ca="1">'N 28680_SD'!F63</f>
        <v>0</v>
      </c>
    </row>
    <row r="43" spans="1:7" s="1" customFormat="1">
      <c r="A43" s="3" t="s">
        <v>241</v>
      </c>
      <c r="B43" s="4" t="s">
        <v>187</v>
      </c>
      <c r="C43" s="4" t="s">
        <v>188</v>
      </c>
      <c r="D43" s="4" t="s">
        <v>17</v>
      </c>
      <c r="E43" s="4" t="s">
        <v>183</v>
      </c>
      <c r="F43" s="11">
        <v>250</v>
      </c>
      <c r="G43" s="148">
        <f ca="1">'N 28681_SD'!F58</f>
        <v>0</v>
      </c>
    </row>
    <row r="44" spans="1:7" s="1" customFormat="1">
      <c r="A44" s="3" t="s">
        <v>242</v>
      </c>
      <c r="B44" s="4" t="s">
        <v>189</v>
      </c>
      <c r="C44" s="4" t="s">
        <v>190</v>
      </c>
      <c r="D44" s="4" t="s">
        <v>17</v>
      </c>
      <c r="E44" s="4" t="s">
        <v>178</v>
      </c>
      <c r="F44" s="11">
        <v>65.5</v>
      </c>
      <c r="G44" s="148">
        <f ca="1">'N 28682_SD'!F61</f>
        <v>0</v>
      </c>
    </row>
    <row r="45" spans="1:7" s="1" customFormat="1" ht="13.5" thickBot="1">
      <c r="A45" s="39" t="s">
        <v>248</v>
      </c>
      <c r="B45" s="4" t="s">
        <v>189</v>
      </c>
      <c r="C45" s="4" t="s">
        <v>191</v>
      </c>
      <c r="D45" s="4" t="s">
        <v>17</v>
      </c>
      <c r="E45" s="4" t="s">
        <v>183</v>
      </c>
      <c r="F45" s="11">
        <v>78.5</v>
      </c>
      <c r="G45" s="148">
        <f ca="1">'N 28684_SD'!F57</f>
        <v>0</v>
      </c>
    </row>
    <row r="46" spans="1:7" s="1" customFormat="1" ht="13.5" thickBot="1">
      <c r="A46" s="371" t="s">
        <v>18</v>
      </c>
      <c r="B46" s="372"/>
      <c r="C46" s="372"/>
      <c r="D46" s="372"/>
      <c r="E46" s="372"/>
      <c r="F46" s="373"/>
      <c r="G46" s="149">
        <f>SUM(G40:G45)</f>
        <v>0</v>
      </c>
    </row>
    <row r="50" spans="1:7">
      <c r="A50" s="147" t="s">
        <v>229</v>
      </c>
      <c r="B50" s="147" t="s">
        <v>230</v>
      </c>
      <c r="C50" s="147"/>
      <c r="D50" s="147"/>
      <c r="E50" s="25"/>
      <c r="F50" s="25"/>
      <c r="G50" s="27"/>
    </row>
    <row r="51" spans="1:7">
      <c r="A51" s="25"/>
      <c r="B51" s="25"/>
      <c r="C51" s="25"/>
      <c r="D51" s="25"/>
      <c r="E51" s="25"/>
      <c r="F51" s="25"/>
      <c r="G51" s="27"/>
    </row>
    <row r="52" spans="1:7" ht="51">
      <c r="A52" s="29" t="s">
        <v>8</v>
      </c>
      <c r="B52" s="374" t="s">
        <v>19</v>
      </c>
      <c r="C52" s="375"/>
      <c r="D52" s="374" t="s">
        <v>20</v>
      </c>
      <c r="E52" s="374"/>
      <c r="F52" s="29" t="s">
        <v>223</v>
      </c>
      <c r="G52" s="29" t="s">
        <v>207</v>
      </c>
    </row>
    <row r="53" spans="1:7">
      <c r="A53" s="38"/>
      <c r="B53" s="378"/>
      <c r="C53" s="379"/>
      <c r="D53" s="378"/>
      <c r="E53" s="378"/>
      <c r="F53" s="32"/>
      <c r="G53" s="153"/>
    </row>
    <row r="54" spans="1:7">
      <c r="A54" s="3" t="s">
        <v>231</v>
      </c>
      <c r="B54" s="380" t="s">
        <v>225</v>
      </c>
      <c r="C54" s="381"/>
      <c r="D54" s="382" t="s">
        <v>226</v>
      </c>
      <c r="E54" s="382"/>
      <c r="F54" s="34">
        <v>50</v>
      </c>
      <c r="G54" s="151">
        <f ca="1">'PP_TIP I_SD'!F10</f>
        <v>0</v>
      </c>
    </row>
    <row r="55" spans="1:7" s="28" customFormat="1" ht="15.75" customHeight="1" thickBot="1">
      <c r="A55" s="39"/>
      <c r="B55" s="383"/>
      <c r="C55" s="383"/>
      <c r="D55" s="377"/>
      <c r="E55" s="377"/>
      <c r="F55" s="40"/>
      <c r="G55" s="152"/>
    </row>
    <row r="56" spans="1:7" ht="13.5" thickBot="1">
      <c r="A56" s="376" t="s">
        <v>18</v>
      </c>
      <c r="B56" s="376"/>
      <c r="C56" s="376"/>
      <c r="D56" s="376"/>
      <c r="E56" s="376"/>
      <c r="F56" s="371"/>
      <c r="G56" s="149">
        <f>SUM(G53:G55)</f>
        <v>0</v>
      </c>
    </row>
    <row r="57" spans="1:7" ht="13.5" thickBot="1"/>
    <row r="58" spans="1:7" ht="13.5" thickBot="1">
      <c r="A58" s="304" t="s">
        <v>273</v>
      </c>
      <c r="B58" s="304"/>
      <c r="C58" s="304"/>
      <c r="D58" s="304"/>
      <c r="E58" s="304"/>
      <c r="F58" s="304"/>
      <c r="G58" s="305">
        <f>SUM(G24+G33+G46+G56)</f>
        <v>0</v>
      </c>
    </row>
  </sheetData>
  <sheetProtection password="CCBE" sheet="1"/>
  <mergeCells count="28">
    <mergeCell ref="B54:C54"/>
    <mergeCell ref="D54:E54"/>
    <mergeCell ref="D31:E31"/>
    <mergeCell ref="B32:C32"/>
    <mergeCell ref="B11:F11"/>
    <mergeCell ref="A56:F56"/>
    <mergeCell ref="B52:C52"/>
    <mergeCell ref="D52:E52"/>
    <mergeCell ref="B53:C53"/>
    <mergeCell ref="D53:E53"/>
    <mergeCell ref="B55:C55"/>
    <mergeCell ref="D55:E55"/>
    <mergeCell ref="A24:F24"/>
    <mergeCell ref="B29:C29"/>
    <mergeCell ref="D29:E29"/>
    <mergeCell ref="B9:F9"/>
    <mergeCell ref="A46:F46"/>
    <mergeCell ref="A33:F33"/>
    <mergeCell ref="D32:E32"/>
    <mergeCell ref="B30:C30"/>
    <mergeCell ref="D30:E30"/>
    <mergeCell ref="B31:C31"/>
    <mergeCell ref="B8:F8"/>
    <mergeCell ref="C1:F1"/>
    <mergeCell ref="B3:G3"/>
    <mergeCell ref="B6:F6"/>
    <mergeCell ref="B7:F7"/>
    <mergeCell ref="B12:F12"/>
  </mergeCells>
  <phoneticPr fontId="11" type="noConversion"/>
  <printOptions horizontalCentered="1"/>
  <pageMargins left="0.59055118110236227" right="0.75" top="0.59055118110236227" bottom="0.59055118110236227" header="0" footer="0"/>
  <pageSetup paperSize="9" scale="85" orientation="portrait" r:id="rId1"/>
  <headerFooter>
    <oddFooter>&amp;C&amp;P/&amp;N</oddFooter>
  </headerFooter>
  <rowBreaks count="1" manualBreakCount="1">
    <brk id="49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>
  <dimension ref="A1:F52"/>
  <sheetViews>
    <sheetView showZeros="0" view="pageBreakPreview" topLeftCell="A40" workbookViewId="0">
      <selection activeCell="E46" sqref="E46"/>
    </sheetView>
  </sheetViews>
  <sheetFormatPr defaultRowHeight="12.75"/>
  <cols>
    <col min="1" max="1" width="6" style="332" bestFit="1" customWidth="1"/>
    <col min="2" max="2" width="37" style="308" customWidth="1"/>
    <col min="3" max="3" width="6.5703125" style="332" bestFit="1" customWidth="1"/>
    <col min="4" max="4" width="3.7109375" style="332" customWidth="1"/>
    <col min="5" max="5" width="15.28515625" style="337" customWidth="1"/>
    <col min="6" max="6" width="13.42578125" style="337" customWidth="1"/>
    <col min="7" max="7" width="9.140625" style="332"/>
    <col min="8" max="8" width="11.28515625" style="332" bestFit="1" customWidth="1"/>
    <col min="9" max="16384" width="9.140625" style="332"/>
  </cols>
  <sheetData>
    <row r="1" spans="1:6">
      <c r="A1" s="154" t="s">
        <v>243</v>
      </c>
      <c r="B1" s="155" t="s">
        <v>13</v>
      </c>
      <c r="C1" s="229"/>
      <c r="D1" s="229"/>
      <c r="E1" s="230"/>
      <c r="F1" s="230"/>
    </row>
    <row r="2" spans="1:6">
      <c r="A2" s="154" t="s">
        <v>250</v>
      </c>
      <c r="B2" s="155" t="s">
        <v>76</v>
      </c>
      <c r="C2" s="229"/>
      <c r="D2" s="229"/>
      <c r="E2" s="230"/>
      <c r="F2" s="230"/>
    </row>
    <row r="3" spans="1:6">
      <c r="A3" s="154" t="s">
        <v>239</v>
      </c>
      <c r="B3" s="155" t="s">
        <v>195</v>
      </c>
      <c r="C3" s="229"/>
      <c r="D3" s="229"/>
      <c r="E3" s="230"/>
      <c r="F3" s="230"/>
    </row>
    <row r="4" spans="1:6">
      <c r="A4" s="158"/>
      <c r="B4" s="155" t="s">
        <v>194</v>
      </c>
      <c r="C4" s="229"/>
      <c r="D4" s="229"/>
      <c r="E4" s="230"/>
      <c r="F4" s="230"/>
    </row>
    <row r="5" spans="1:6">
      <c r="A5" s="84"/>
      <c r="B5" s="67"/>
      <c r="C5" s="5"/>
      <c r="D5" s="5"/>
      <c r="E5" s="6"/>
      <c r="F5" s="114"/>
    </row>
    <row r="6" spans="1:6" s="308" customFormat="1" ht="77.25" thickBot="1">
      <c r="A6" s="70" t="s">
        <v>0</v>
      </c>
      <c r="B6" s="71" t="s">
        <v>75</v>
      </c>
      <c r="C6" s="72" t="s">
        <v>15</v>
      </c>
      <c r="D6" s="73" t="s">
        <v>16</v>
      </c>
      <c r="E6" s="74" t="s">
        <v>168</v>
      </c>
      <c r="F6" s="74" t="s">
        <v>169</v>
      </c>
    </row>
    <row r="7" spans="1:6" ht="13.5" thickTop="1">
      <c r="A7" s="115">
        <v>1</v>
      </c>
      <c r="B7" s="125"/>
      <c r="C7" s="231"/>
      <c r="D7" s="231"/>
      <c r="E7" s="232"/>
      <c r="F7" s="232"/>
    </row>
    <row r="8" spans="1:6">
      <c r="A8" s="65">
        <f>COUNT(A7+1)</f>
        <v>1</v>
      </c>
      <c r="B8" s="125" t="s">
        <v>77</v>
      </c>
      <c r="C8" s="231"/>
      <c r="D8" s="231"/>
      <c r="E8" s="232"/>
      <c r="F8" s="232"/>
    </row>
    <row r="9" spans="1:6" ht="38.25">
      <c r="A9" s="5"/>
      <c r="B9" s="117" t="s">
        <v>172</v>
      </c>
      <c r="C9" s="83"/>
      <c r="D9" s="112"/>
      <c r="E9" s="116"/>
      <c r="F9" s="116"/>
    </row>
    <row r="10" spans="1:6" ht="14.25">
      <c r="A10" s="84"/>
      <c r="B10" s="118" t="s">
        <v>78</v>
      </c>
      <c r="C10" s="83">
        <v>180</v>
      </c>
      <c r="D10" s="100" t="s">
        <v>165</v>
      </c>
      <c r="E10" s="41"/>
      <c r="F10" s="81">
        <f>C10*E10</f>
        <v>0</v>
      </c>
    </row>
    <row r="11" spans="1:6">
      <c r="A11" s="84"/>
      <c r="B11" s="63"/>
      <c r="C11" s="83"/>
      <c r="D11" s="112"/>
      <c r="E11" s="116"/>
      <c r="F11" s="116"/>
    </row>
    <row r="12" spans="1:6" ht="14.25">
      <c r="A12" s="119">
        <f>COUNT($A$8:A11)+1</f>
        <v>2</v>
      </c>
      <c r="B12" s="67" t="s">
        <v>150</v>
      </c>
      <c r="C12" s="83"/>
      <c r="D12" s="112"/>
      <c r="E12" s="81"/>
      <c r="F12" s="116"/>
    </row>
    <row r="13" spans="1:6" ht="14.25">
      <c r="A13" s="5"/>
      <c r="B13" s="62" t="s">
        <v>151</v>
      </c>
      <c r="C13" s="83"/>
      <c r="D13" s="112"/>
      <c r="E13" s="116"/>
      <c r="F13" s="116"/>
    </row>
    <row r="14" spans="1:6">
      <c r="A14" s="84"/>
      <c r="B14" s="118" t="s">
        <v>1</v>
      </c>
      <c r="C14" s="83">
        <v>1</v>
      </c>
      <c r="D14" s="112" t="s">
        <v>2</v>
      </c>
      <c r="E14" s="41"/>
      <c r="F14" s="81">
        <f>C14*E14</f>
        <v>0</v>
      </c>
    </row>
    <row r="15" spans="1:6">
      <c r="A15" s="84"/>
      <c r="B15" s="63"/>
      <c r="C15" s="83"/>
      <c r="D15" s="112"/>
      <c r="E15" s="116"/>
      <c r="F15" s="116"/>
    </row>
    <row r="16" spans="1:6">
      <c r="A16" s="119">
        <f>COUNT($A$8:A15)+1</f>
        <v>3</v>
      </c>
      <c r="B16" s="67" t="s">
        <v>81</v>
      </c>
      <c r="C16" s="83"/>
      <c r="D16" s="112"/>
      <c r="E16" s="81"/>
      <c r="F16" s="116"/>
    </row>
    <row r="17" spans="1:6">
      <c r="A17" s="5"/>
      <c r="B17" s="62" t="s">
        <v>82</v>
      </c>
      <c r="C17" s="83"/>
      <c r="D17" s="112"/>
      <c r="E17" s="116"/>
      <c r="F17" s="116"/>
    </row>
    <row r="18" spans="1:6">
      <c r="A18" s="84"/>
      <c r="B18" s="118" t="s">
        <v>83</v>
      </c>
      <c r="C18" s="83">
        <v>1</v>
      </c>
      <c r="D18" s="112" t="s">
        <v>2</v>
      </c>
      <c r="E18" s="41"/>
      <c r="F18" s="81">
        <f>C18*E18</f>
        <v>0</v>
      </c>
    </row>
    <row r="19" spans="1:6">
      <c r="A19" s="84"/>
      <c r="B19" s="63"/>
      <c r="C19" s="83"/>
      <c r="D19" s="112"/>
      <c r="E19" s="116"/>
      <c r="F19" s="116"/>
    </row>
    <row r="20" spans="1:6">
      <c r="A20" s="119">
        <f>COUNT($A$8:A19)+1</f>
        <v>4</v>
      </c>
      <c r="B20" s="67" t="s">
        <v>88</v>
      </c>
      <c r="C20" s="83"/>
      <c r="D20" s="112"/>
      <c r="E20" s="81"/>
      <c r="F20" s="116"/>
    </row>
    <row r="21" spans="1:6">
      <c r="A21" s="5"/>
      <c r="B21" s="62" t="s">
        <v>89</v>
      </c>
      <c r="C21" s="83"/>
      <c r="D21" s="112"/>
      <c r="E21" s="116"/>
      <c r="F21" s="116"/>
    </row>
    <row r="22" spans="1:6">
      <c r="A22" s="84"/>
      <c r="B22" s="118" t="s">
        <v>90</v>
      </c>
      <c r="C22" s="83">
        <v>1</v>
      </c>
      <c r="D22" s="112" t="s">
        <v>2</v>
      </c>
      <c r="E22" s="41"/>
      <c r="F22" s="81">
        <f>C22*E22</f>
        <v>0</v>
      </c>
    </row>
    <row r="23" spans="1:6">
      <c r="A23" s="84"/>
      <c r="B23" s="118"/>
      <c r="C23" s="83"/>
      <c r="D23" s="112"/>
      <c r="E23" s="116"/>
      <c r="F23" s="81"/>
    </row>
    <row r="24" spans="1:6">
      <c r="A24" s="119">
        <f>COUNT($A$8:A23)+1</f>
        <v>5</v>
      </c>
      <c r="B24" s="67" t="s">
        <v>96</v>
      </c>
      <c r="C24" s="83"/>
      <c r="D24" s="112"/>
      <c r="E24" s="81"/>
      <c r="F24" s="116"/>
    </row>
    <row r="25" spans="1:6" ht="25.5">
      <c r="A25" s="5"/>
      <c r="B25" s="62" t="s">
        <v>97</v>
      </c>
      <c r="C25" s="83"/>
      <c r="D25" s="112"/>
      <c r="E25" s="116"/>
      <c r="F25" s="116"/>
    </row>
    <row r="26" spans="1:6">
      <c r="A26" s="84"/>
      <c r="B26" s="118" t="s">
        <v>90</v>
      </c>
      <c r="C26" s="83">
        <v>25</v>
      </c>
      <c r="D26" s="112" t="s">
        <v>2</v>
      </c>
      <c r="E26" s="41"/>
      <c r="F26" s="81">
        <f>C26*E26</f>
        <v>0</v>
      </c>
    </row>
    <row r="27" spans="1:6">
      <c r="A27" s="84"/>
      <c r="B27" s="63"/>
      <c r="C27" s="83"/>
      <c r="D27" s="112"/>
      <c r="E27" s="116"/>
      <c r="F27" s="116"/>
    </row>
    <row r="28" spans="1:6">
      <c r="A28" s="119">
        <f>COUNT($A$8:A27)+1</f>
        <v>6</v>
      </c>
      <c r="B28" s="67" t="s">
        <v>103</v>
      </c>
      <c r="C28" s="83"/>
      <c r="D28" s="112"/>
      <c r="E28" s="81"/>
      <c r="F28" s="116"/>
    </row>
    <row r="29" spans="1:6" ht="41.25" customHeight="1">
      <c r="A29" s="5"/>
      <c r="B29" s="62" t="s">
        <v>104</v>
      </c>
      <c r="C29" s="83"/>
      <c r="D29" s="112"/>
      <c r="E29" s="116"/>
      <c r="F29" s="116"/>
    </row>
    <row r="30" spans="1:6">
      <c r="A30" s="84"/>
      <c r="B30" s="63" t="s">
        <v>105</v>
      </c>
      <c r="C30" s="83">
        <v>1</v>
      </c>
      <c r="D30" s="112" t="s">
        <v>2</v>
      </c>
      <c r="E30" s="41"/>
      <c r="F30" s="81">
        <f>C30*E30</f>
        <v>0</v>
      </c>
    </row>
    <row r="31" spans="1:6">
      <c r="A31" s="84"/>
      <c r="B31" s="63"/>
      <c r="C31" s="83"/>
      <c r="D31" s="112"/>
      <c r="E31" s="116"/>
      <c r="F31" s="116"/>
    </row>
    <row r="32" spans="1:6">
      <c r="A32" s="119">
        <f>COUNT($A$8:A30)+1</f>
        <v>7</v>
      </c>
      <c r="B32" s="67" t="s">
        <v>106</v>
      </c>
      <c r="C32" s="83"/>
      <c r="D32" s="112"/>
      <c r="E32" s="81"/>
      <c r="F32" s="116"/>
    </row>
    <row r="33" spans="1:6" ht="51">
      <c r="A33" s="5"/>
      <c r="B33" s="120" t="s">
        <v>107</v>
      </c>
      <c r="C33" s="83"/>
      <c r="D33" s="112"/>
      <c r="E33" s="116"/>
      <c r="F33" s="116"/>
    </row>
    <row r="34" spans="1:6" ht="51">
      <c r="A34" s="119"/>
      <c r="B34" s="120" t="s">
        <v>166</v>
      </c>
      <c r="C34" s="83"/>
      <c r="D34" s="112"/>
      <c r="E34" s="81"/>
      <c r="F34" s="116"/>
    </row>
    <row r="35" spans="1:6" ht="63.75">
      <c r="A35" s="84"/>
      <c r="B35" s="120" t="s">
        <v>108</v>
      </c>
      <c r="C35" s="83"/>
      <c r="D35" s="112"/>
      <c r="E35" s="116"/>
      <c r="F35" s="116"/>
    </row>
    <row r="36" spans="1:6">
      <c r="A36" s="84"/>
      <c r="B36" s="63"/>
      <c r="C36" s="83">
        <v>1</v>
      </c>
      <c r="D36" s="112" t="s">
        <v>2</v>
      </c>
      <c r="E36" s="41"/>
      <c r="F36" s="81">
        <f>C36*E36</f>
        <v>0</v>
      </c>
    </row>
    <row r="37" spans="1:6">
      <c r="A37" s="84"/>
      <c r="B37" s="63"/>
      <c r="C37" s="83"/>
      <c r="D37" s="112"/>
      <c r="E37" s="116"/>
      <c r="F37" s="81"/>
    </row>
    <row r="38" spans="1:6">
      <c r="A38" s="119">
        <f>COUNT($A$8:A37)+1</f>
        <v>8</v>
      </c>
      <c r="B38" s="67" t="s">
        <v>114</v>
      </c>
      <c r="C38" s="83"/>
      <c r="D38" s="112"/>
      <c r="E38" s="81"/>
      <c r="F38" s="81"/>
    </row>
    <row r="39" spans="1:6" ht="38.25">
      <c r="A39" s="5"/>
      <c r="B39" s="62" t="s">
        <v>115</v>
      </c>
      <c r="C39" s="83"/>
      <c r="D39" s="112"/>
      <c r="E39" s="116"/>
      <c r="F39" s="81"/>
    </row>
    <row r="40" spans="1:6" ht="14.25">
      <c r="A40" s="84"/>
      <c r="B40" s="63"/>
      <c r="C40" s="83">
        <v>180</v>
      </c>
      <c r="D40" s="100" t="s">
        <v>165</v>
      </c>
      <c r="E40" s="41"/>
      <c r="F40" s="81">
        <f>C40*E40</f>
        <v>0</v>
      </c>
    </row>
    <row r="41" spans="1:6">
      <c r="A41" s="84"/>
      <c r="B41" s="63"/>
      <c r="C41" s="83"/>
      <c r="D41" s="112"/>
      <c r="E41" s="116"/>
      <c r="F41" s="81"/>
    </row>
    <row r="42" spans="1:6">
      <c r="A42" s="84"/>
      <c r="B42" s="63"/>
      <c r="C42" s="83"/>
      <c r="D42" s="112"/>
      <c r="E42" s="81"/>
      <c r="F42" s="81"/>
    </row>
    <row r="43" spans="1:6">
      <c r="A43" s="119">
        <f>COUNT($A$8:A42)+1</f>
        <v>9</v>
      </c>
      <c r="B43" s="67" t="s">
        <v>118</v>
      </c>
      <c r="C43" s="83"/>
      <c r="D43" s="112"/>
      <c r="E43" s="116"/>
      <c r="F43" s="81"/>
    </row>
    <row r="44" spans="1:6" ht="51">
      <c r="A44" s="5"/>
      <c r="B44" s="62" t="s">
        <v>119</v>
      </c>
      <c r="C44" s="83"/>
      <c r="D44" s="112"/>
      <c r="E44" s="116"/>
      <c r="F44" s="116"/>
    </row>
    <row r="45" spans="1:6">
      <c r="A45" s="84"/>
      <c r="B45" s="63"/>
      <c r="C45" s="112"/>
      <c r="D45" s="121">
        <v>0.02</v>
      </c>
      <c r="E45" s="41"/>
      <c r="F45" s="81">
        <f>D45*(SUM(F10:F40))</f>
        <v>0</v>
      </c>
    </row>
    <row r="46" spans="1:6">
      <c r="A46" s="84"/>
      <c r="B46" s="63"/>
      <c r="C46" s="83"/>
      <c r="D46" s="112"/>
      <c r="E46" s="81"/>
      <c r="F46" s="81"/>
    </row>
    <row r="47" spans="1:6">
      <c r="A47" s="119">
        <f>COUNT($A$8:A46)+1</f>
        <v>10</v>
      </c>
      <c r="B47" s="67" t="s">
        <v>120</v>
      </c>
      <c r="C47" s="83"/>
      <c r="D47" s="112"/>
      <c r="E47" s="81"/>
      <c r="F47" s="81"/>
    </row>
    <row r="48" spans="1:6" ht="38.25">
      <c r="A48" s="5"/>
      <c r="B48" s="86" t="s">
        <v>60</v>
      </c>
      <c r="C48" s="83"/>
      <c r="D48" s="112"/>
      <c r="E48" s="116"/>
      <c r="F48" s="81"/>
    </row>
    <row r="49" spans="1:6">
      <c r="A49" s="113"/>
      <c r="B49" s="63"/>
      <c r="C49" s="112"/>
      <c r="D49" s="121">
        <v>0.06</v>
      </c>
      <c r="E49" s="7"/>
      <c r="F49" s="81">
        <f>D49*(SUM(F10:F40))</f>
        <v>0</v>
      </c>
    </row>
    <row r="50" spans="1:6" ht="13.5" thickBot="1">
      <c r="A50" s="113"/>
      <c r="B50" s="63"/>
      <c r="C50" s="83"/>
      <c r="D50" s="112"/>
      <c r="E50" s="81"/>
      <c r="F50" s="81"/>
    </row>
    <row r="51" spans="1:6" ht="14.25" thickTop="1" thickBot="1">
      <c r="A51" s="122"/>
      <c r="B51" s="108" t="s">
        <v>5</v>
      </c>
      <c r="C51" s="123"/>
      <c r="D51" s="123"/>
      <c r="E51" s="350" t="s">
        <v>170</v>
      </c>
      <c r="F51" s="124">
        <f>SUM(F10:F50)</f>
        <v>0</v>
      </c>
    </row>
    <row r="52" spans="1:6" ht="13.5" thickTop="1"/>
  </sheetData>
  <sheetProtection password="CCBE" sheet="1"/>
  <phoneticPr fontId="11" type="noConversion"/>
  <printOptions horizontalCentered="1"/>
  <pageMargins left="0.59055118110236227" right="0.75" top="0.59055118110236227" bottom="0.59055118110236227" header="0" footer="0"/>
  <pageSetup paperSize="9" scale="85" orientation="portrait" r:id="rId1"/>
  <headerFooter>
    <oddFooter>&amp;C&amp;P/&amp;N</oddFooter>
  </headerFooter>
  <rowBreaks count="1" manualBreakCount="1">
    <brk id="42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>
  <dimension ref="A1:H64"/>
  <sheetViews>
    <sheetView showZeros="0" view="pageBreakPreview" workbookViewId="0">
      <selection activeCell="E11" sqref="E11"/>
    </sheetView>
  </sheetViews>
  <sheetFormatPr defaultRowHeight="12.75"/>
  <cols>
    <col min="1" max="1" width="7.42578125" style="332" customWidth="1"/>
    <col min="2" max="2" width="37" style="308" customWidth="1"/>
    <col min="3" max="3" width="6.5703125" style="332" bestFit="1" customWidth="1"/>
    <col min="4" max="4" width="3.7109375" style="332" customWidth="1"/>
    <col min="5" max="5" width="15.28515625" style="337" customWidth="1"/>
    <col min="6" max="6" width="13.42578125" style="337" customWidth="1"/>
    <col min="7" max="7" width="9.140625" style="332"/>
    <col min="8" max="8" width="11.28515625" style="332" bestFit="1" customWidth="1"/>
    <col min="9" max="16384" width="9.140625" style="332"/>
  </cols>
  <sheetData>
    <row r="1" spans="1:6">
      <c r="A1" s="154" t="s">
        <v>243</v>
      </c>
      <c r="B1" s="155" t="s">
        <v>13</v>
      </c>
      <c r="C1" s="229"/>
      <c r="D1" s="229"/>
      <c r="E1" s="230"/>
      <c r="F1" s="230"/>
    </row>
    <row r="2" spans="1:6">
      <c r="A2" s="154" t="s">
        <v>250</v>
      </c>
      <c r="B2" s="155" t="s">
        <v>76</v>
      </c>
      <c r="C2" s="229"/>
      <c r="D2" s="229"/>
      <c r="E2" s="230"/>
      <c r="F2" s="230"/>
    </row>
    <row r="3" spans="1:6">
      <c r="A3" s="154" t="s">
        <v>240</v>
      </c>
      <c r="B3" s="155" t="s">
        <v>196</v>
      </c>
      <c r="C3" s="229"/>
      <c r="D3" s="229"/>
      <c r="E3" s="230"/>
      <c r="F3" s="230"/>
    </row>
    <row r="4" spans="1:6">
      <c r="A4" s="158"/>
      <c r="B4" s="155" t="s">
        <v>197</v>
      </c>
      <c r="C4" s="229"/>
      <c r="D4" s="229"/>
      <c r="E4" s="230"/>
      <c r="F4" s="230"/>
    </row>
    <row r="5" spans="1:6">
      <c r="A5" s="84"/>
      <c r="B5" s="67"/>
      <c r="C5" s="5"/>
      <c r="D5" s="5"/>
      <c r="E5" s="6"/>
      <c r="F5" s="114"/>
    </row>
    <row r="6" spans="1:6" s="308" customFormat="1" ht="77.25" thickBot="1">
      <c r="A6" s="70" t="s">
        <v>0</v>
      </c>
      <c r="B6" s="71" t="s">
        <v>75</v>
      </c>
      <c r="C6" s="72" t="s">
        <v>15</v>
      </c>
      <c r="D6" s="73" t="s">
        <v>16</v>
      </c>
      <c r="E6" s="74" t="s">
        <v>168</v>
      </c>
      <c r="F6" s="74" t="s">
        <v>169</v>
      </c>
    </row>
    <row r="7" spans="1:6" ht="13.5" thickTop="1">
      <c r="A7" s="115">
        <v>1</v>
      </c>
      <c r="B7" s="125"/>
      <c r="C7" s="231"/>
      <c r="D7" s="231"/>
      <c r="E7" s="232"/>
      <c r="F7" s="232"/>
    </row>
    <row r="8" spans="1:6">
      <c r="A8" s="65">
        <f>COUNT(A7+1)</f>
        <v>1</v>
      </c>
      <c r="B8" s="125" t="s">
        <v>77</v>
      </c>
      <c r="C8" s="231"/>
      <c r="D8" s="231"/>
      <c r="E8" s="232"/>
      <c r="F8" s="232"/>
    </row>
    <row r="9" spans="1:6" ht="38.25">
      <c r="A9" s="5"/>
      <c r="B9" s="117" t="s">
        <v>172</v>
      </c>
      <c r="C9" s="83"/>
      <c r="D9" s="112"/>
      <c r="E9" s="116"/>
      <c r="F9" s="116"/>
    </row>
    <row r="10" spans="1:6" ht="14.25">
      <c r="A10" s="84"/>
      <c r="B10" s="118" t="s">
        <v>78</v>
      </c>
      <c r="C10" s="83">
        <v>129</v>
      </c>
      <c r="D10" s="100" t="s">
        <v>165</v>
      </c>
      <c r="E10" s="41"/>
      <c r="F10" s="81">
        <f>C10*E10</f>
        <v>0</v>
      </c>
    </row>
    <row r="11" spans="1:6">
      <c r="A11" s="84"/>
      <c r="B11" s="63"/>
      <c r="C11" s="83"/>
      <c r="D11" s="112"/>
      <c r="E11" s="116"/>
      <c r="F11" s="116"/>
    </row>
    <row r="12" spans="1:6">
      <c r="A12" s="65">
        <f>COUNT($A$8:A11)+1</f>
        <v>2</v>
      </c>
      <c r="B12" s="67" t="s">
        <v>79</v>
      </c>
      <c r="C12" s="83"/>
      <c r="D12" s="112"/>
      <c r="E12" s="81"/>
      <c r="F12" s="116"/>
    </row>
    <row r="13" spans="1:6" ht="38.25">
      <c r="A13" s="5"/>
      <c r="B13" s="117" t="s">
        <v>173</v>
      </c>
      <c r="C13" s="83"/>
      <c r="D13" s="112"/>
      <c r="E13" s="116"/>
      <c r="F13" s="116"/>
    </row>
    <row r="14" spans="1:6" ht="14.25">
      <c r="A14" s="84"/>
      <c r="B14" s="118" t="s">
        <v>80</v>
      </c>
      <c r="C14" s="83">
        <v>38</v>
      </c>
      <c r="D14" s="100" t="s">
        <v>165</v>
      </c>
      <c r="E14" s="41"/>
      <c r="F14" s="81">
        <f>C14*E14</f>
        <v>0</v>
      </c>
    </row>
    <row r="15" spans="1:6">
      <c r="A15" s="84"/>
      <c r="B15" s="118"/>
      <c r="C15" s="83"/>
      <c r="D15" s="100"/>
      <c r="E15" s="116"/>
      <c r="F15" s="81"/>
    </row>
    <row r="16" spans="1:6">
      <c r="A16" s="119">
        <f>COUNT($A$8:A14)+1</f>
        <v>3</v>
      </c>
      <c r="B16" s="67" t="s">
        <v>81</v>
      </c>
      <c r="C16" s="83"/>
      <c r="D16" s="112"/>
      <c r="E16" s="81"/>
      <c r="F16" s="116"/>
    </row>
    <row r="17" spans="1:6">
      <c r="A17" s="5"/>
      <c r="B17" s="62" t="s">
        <v>82</v>
      </c>
      <c r="C17" s="83"/>
      <c r="D17" s="112"/>
      <c r="E17" s="116"/>
      <c r="F17" s="116"/>
    </row>
    <row r="18" spans="1:6">
      <c r="A18" s="84"/>
      <c r="B18" s="118" t="s">
        <v>83</v>
      </c>
      <c r="C18" s="83">
        <v>1</v>
      </c>
      <c r="D18" s="112" t="s">
        <v>2</v>
      </c>
      <c r="E18" s="41"/>
      <c r="F18" s="81">
        <f>C18*E18</f>
        <v>0</v>
      </c>
    </row>
    <row r="19" spans="1:6">
      <c r="A19" s="84"/>
      <c r="B19" s="63"/>
      <c r="C19" s="83"/>
      <c r="D19" s="112"/>
      <c r="E19" s="116"/>
      <c r="F19" s="116"/>
    </row>
    <row r="20" spans="1:6">
      <c r="A20" s="119">
        <f>COUNT($A$8:A19)+1</f>
        <v>4</v>
      </c>
      <c r="B20" s="67" t="s">
        <v>85</v>
      </c>
      <c r="C20" s="83"/>
      <c r="D20" s="112"/>
      <c r="E20" s="81"/>
      <c r="F20" s="116"/>
    </row>
    <row r="21" spans="1:6" ht="25.5">
      <c r="A21" s="5"/>
      <c r="B21" s="62" t="s">
        <v>86</v>
      </c>
      <c r="C21" s="83"/>
      <c r="D21" s="112"/>
      <c r="E21" s="116"/>
      <c r="F21" s="116"/>
    </row>
    <row r="22" spans="1:6">
      <c r="A22" s="119"/>
      <c r="B22" s="118" t="s">
        <v>87</v>
      </c>
      <c r="C22" s="83">
        <v>1</v>
      </c>
      <c r="D22" s="112" t="s">
        <v>2</v>
      </c>
      <c r="E22" s="41"/>
      <c r="F22" s="81">
        <f>C22*E22</f>
        <v>0</v>
      </c>
    </row>
    <row r="23" spans="1:6">
      <c r="A23" s="84"/>
      <c r="B23" s="63"/>
      <c r="C23" s="83"/>
      <c r="D23" s="112"/>
      <c r="E23" s="116"/>
      <c r="F23" s="116"/>
    </row>
    <row r="24" spans="1:6">
      <c r="A24" s="119">
        <f>COUNT($A$8:A23)+1</f>
        <v>5</v>
      </c>
      <c r="B24" s="67" t="s">
        <v>88</v>
      </c>
      <c r="C24" s="83"/>
      <c r="D24" s="112"/>
      <c r="E24" s="81"/>
      <c r="F24" s="116"/>
    </row>
    <row r="25" spans="1:6">
      <c r="A25" s="5"/>
      <c r="B25" s="62" t="s">
        <v>89</v>
      </c>
      <c r="C25" s="83"/>
      <c r="D25" s="112"/>
      <c r="E25" s="116"/>
      <c r="F25" s="116"/>
    </row>
    <row r="26" spans="1:6">
      <c r="A26" s="84"/>
      <c r="B26" s="118" t="s">
        <v>90</v>
      </c>
      <c r="C26" s="83">
        <v>1</v>
      </c>
      <c r="D26" s="112" t="s">
        <v>2</v>
      </c>
      <c r="E26" s="41"/>
      <c r="F26" s="81">
        <f>C26*E26</f>
        <v>0</v>
      </c>
    </row>
    <row r="27" spans="1:6">
      <c r="A27" s="84"/>
      <c r="B27" s="118"/>
      <c r="C27" s="83"/>
      <c r="D27" s="112"/>
      <c r="E27" s="116"/>
      <c r="F27" s="81"/>
    </row>
    <row r="28" spans="1:6">
      <c r="A28" s="119">
        <f>COUNT($A$8:A26)+1</f>
        <v>6</v>
      </c>
      <c r="B28" s="67" t="s">
        <v>92</v>
      </c>
      <c r="C28" s="83"/>
      <c r="D28" s="112"/>
      <c r="E28" s="81"/>
      <c r="F28" s="116"/>
    </row>
    <row r="29" spans="1:6" ht="12.75" customHeight="1">
      <c r="A29" s="5"/>
      <c r="B29" s="62" t="s">
        <v>93</v>
      </c>
      <c r="C29" s="83"/>
      <c r="D29" s="112"/>
      <c r="E29" s="116"/>
      <c r="F29" s="116"/>
    </row>
    <row r="30" spans="1:6">
      <c r="A30" s="84"/>
      <c r="B30" s="118" t="s">
        <v>95</v>
      </c>
      <c r="C30" s="83">
        <v>1</v>
      </c>
      <c r="D30" s="112" t="s">
        <v>2</v>
      </c>
      <c r="E30" s="41"/>
      <c r="F30" s="81">
        <f>C30*E30</f>
        <v>0</v>
      </c>
    </row>
    <row r="31" spans="1:6">
      <c r="A31" s="84"/>
      <c r="B31" s="63"/>
      <c r="C31" s="83"/>
      <c r="D31" s="112"/>
      <c r="E31" s="116"/>
      <c r="F31" s="116"/>
    </row>
    <row r="32" spans="1:6">
      <c r="A32" s="119">
        <f>COUNT($A$8:A31)+1</f>
        <v>7</v>
      </c>
      <c r="B32" s="67" t="s">
        <v>96</v>
      </c>
      <c r="C32" s="83"/>
      <c r="D32" s="112"/>
      <c r="E32" s="81"/>
      <c r="F32" s="116"/>
    </row>
    <row r="33" spans="1:8" ht="25.5">
      <c r="A33" s="5"/>
      <c r="B33" s="62" t="s">
        <v>97</v>
      </c>
      <c r="C33" s="83"/>
      <c r="D33" s="112"/>
      <c r="E33" s="116"/>
      <c r="F33" s="116"/>
    </row>
    <row r="34" spans="1:8">
      <c r="A34" s="84"/>
      <c r="B34" s="118" t="s">
        <v>90</v>
      </c>
      <c r="C34" s="83">
        <v>22</v>
      </c>
      <c r="D34" s="112" t="s">
        <v>2</v>
      </c>
      <c r="E34" s="41"/>
      <c r="F34" s="81">
        <f>C34*E34</f>
        <v>0</v>
      </c>
    </row>
    <row r="35" spans="1:8">
      <c r="A35" s="84"/>
      <c r="B35" s="118" t="s">
        <v>91</v>
      </c>
      <c r="C35" s="83">
        <v>8</v>
      </c>
      <c r="D35" s="112" t="s">
        <v>2</v>
      </c>
      <c r="E35" s="7"/>
      <c r="F35" s="81">
        <f>C35*E35</f>
        <v>0</v>
      </c>
    </row>
    <row r="36" spans="1:8">
      <c r="A36" s="84"/>
      <c r="B36" s="63"/>
      <c r="C36" s="83"/>
      <c r="D36" s="112"/>
      <c r="E36" s="81"/>
      <c r="F36" s="116"/>
    </row>
    <row r="37" spans="1:8">
      <c r="A37" s="119">
        <f>COUNT($A$8:A36)+1</f>
        <v>8</v>
      </c>
      <c r="B37" s="67" t="s">
        <v>101</v>
      </c>
      <c r="C37" s="83"/>
      <c r="D37" s="112"/>
      <c r="E37" s="116"/>
      <c r="F37" s="116"/>
    </row>
    <row r="38" spans="1:8" ht="40.5" customHeight="1">
      <c r="A38" s="5"/>
      <c r="B38" s="62" t="s">
        <v>102</v>
      </c>
      <c r="C38" s="83"/>
      <c r="D38" s="112"/>
      <c r="E38" s="81"/>
      <c r="F38" s="116"/>
    </row>
    <row r="39" spans="1:8">
      <c r="A39" s="84"/>
      <c r="B39" s="118" t="s">
        <v>1</v>
      </c>
      <c r="C39" s="83">
        <v>1</v>
      </c>
      <c r="D39" s="112" t="s">
        <v>2</v>
      </c>
      <c r="E39" s="7"/>
      <c r="F39" s="81">
        <f>C39*E39</f>
        <v>0</v>
      </c>
      <c r="H39" s="339"/>
    </row>
    <row r="40" spans="1:8">
      <c r="A40" s="84"/>
      <c r="B40" s="63"/>
      <c r="C40" s="83"/>
      <c r="D40" s="112"/>
      <c r="E40" s="81"/>
      <c r="F40" s="116"/>
    </row>
    <row r="41" spans="1:8">
      <c r="A41" s="119">
        <f>COUNT($A$8:A40)+1</f>
        <v>9</v>
      </c>
      <c r="B41" s="67" t="s">
        <v>103</v>
      </c>
      <c r="C41" s="83"/>
      <c r="D41" s="112"/>
      <c r="E41" s="116"/>
      <c r="F41" s="116"/>
    </row>
    <row r="42" spans="1:8" ht="41.25" customHeight="1">
      <c r="A42" s="5"/>
      <c r="B42" s="62" t="s">
        <v>104</v>
      </c>
      <c r="C42" s="83"/>
      <c r="D42" s="112"/>
      <c r="E42" s="81"/>
      <c r="F42" s="116"/>
    </row>
    <row r="43" spans="1:8">
      <c r="A43" s="84"/>
      <c r="B43" s="63" t="s">
        <v>105</v>
      </c>
      <c r="C43" s="83">
        <v>2</v>
      </c>
      <c r="D43" s="112" t="s">
        <v>2</v>
      </c>
      <c r="E43" s="7"/>
      <c r="F43" s="81">
        <f>C43*E43</f>
        <v>0</v>
      </c>
    </row>
    <row r="44" spans="1:8">
      <c r="A44" s="84"/>
      <c r="B44" s="63"/>
      <c r="C44" s="83"/>
      <c r="D44" s="112"/>
      <c r="E44" s="81"/>
      <c r="F44" s="116"/>
    </row>
    <row r="45" spans="1:8">
      <c r="A45" s="119">
        <f>COUNT($A$8:A43)+1</f>
        <v>10</v>
      </c>
      <c r="B45" s="67" t="s">
        <v>106</v>
      </c>
      <c r="C45" s="83"/>
      <c r="D45" s="112"/>
      <c r="E45" s="116"/>
      <c r="F45" s="116"/>
    </row>
    <row r="46" spans="1:8" ht="51">
      <c r="A46" s="5"/>
      <c r="B46" s="120" t="s">
        <v>107</v>
      </c>
      <c r="C46" s="83"/>
      <c r="D46" s="112"/>
      <c r="E46" s="81"/>
      <c r="F46" s="116"/>
    </row>
    <row r="47" spans="1:8" ht="51">
      <c r="A47" s="119"/>
      <c r="B47" s="120" t="s">
        <v>166</v>
      </c>
      <c r="C47" s="83"/>
      <c r="D47" s="112"/>
      <c r="E47" s="116"/>
      <c r="F47" s="116"/>
    </row>
    <row r="48" spans="1:8" ht="63.75">
      <c r="A48" s="84"/>
      <c r="B48" s="120" t="s">
        <v>108</v>
      </c>
      <c r="C48" s="83"/>
      <c r="D48" s="112"/>
      <c r="E48" s="81"/>
      <c r="F48" s="116"/>
    </row>
    <row r="49" spans="1:6">
      <c r="A49" s="84"/>
      <c r="B49" s="63"/>
      <c r="C49" s="83">
        <v>1</v>
      </c>
      <c r="D49" s="112" t="s">
        <v>2</v>
      </c>
      <c r="E49" s="7"/>
      <c r="F49" s="81">
        <f>C49*E49</f>
        <v>0</v>
      </c>
    </row>
    <row r="50" spans="1:6">
      <c r="A50" s="84"/>
      <c r="B50" s="63"/>
      <c r="C50" s="83"/>
      <c r="D50" s="112"/>
      <c r="E50" s="81"/>
      <c r="F50" s="81"/>
    </row>
    <row r="51" spans="1:6">
      <c r="A51" s="119">
        <f>COUNT($A$8:A50)+1</f>
        <v>11</v>
      </c>
      <c r="B51" s="67" t="s">
        <v>114</v>
      </c>
      <c r="C51" s="83"/>
      <c r="D51" s="112"/>
      <c r="E51" s="116"/>
      <c r="F51" s="81"/>
    </row>
    <row r="52" spans="1:6" ht="38.25">
      <c r="A52" s="5"/>
      <c r="B52" s="62" t="s">
        <v>115</v>
      </c>
      <c r="C52" s="83"/>
      <c r="D52" s="112"/>
      <c r="E52" s="81"/>
      <c r="F52" s="81"/>
    </row>
    <row r="53" spans="1:6" ht="14.25">
      <c r="A53" s="84"/>
      <c r="B53" s="63"/>
      <c r="C53" s="83">
        <v>167</v>
      </c>
      <c r="D53" s="100" t="s">
        <v>165</v>
      </c>
      <c r="E53" s="7"/>
      <c r="F53" s="81">
        <f>C53*E53</f>
        <v>0</v>
      </c>
    </row>
    <row r="54" spans="1:6">
      <c r="A54" s="84"/>
      <c r="B54" s="63"/>
      <c r="C54" s="83"/>
      <c r="D54" s="112"/>
      <c r="E54" s="116"/>
      <c r="F54" s="81"/>
    </row>
    <row r="55" spans="1:6">
      <c r="A55" s="119">
        <f>COUNT($A$8:A54)+1</f>
        <v>12</v>
      </c>
      <c r="B55" s="67" t="s">
        <v>118</v>
      </c>
      <c r="C55" s="83"/>
      <c r="D55" s="112"/>
      <c r="E55" s="116"/>
      <c r="F55" s="81"/>
    </row>
    <row r="56" spans="1:6" ht="51">
      <c r="A56" s="5"/>
      <c r="B56" s="62" t="s">
        <v>119</v>
      </c>
      <c r="C56" s="83"/>
      <c r="D56" s="112"/>
      <c r="E56" s="116"/>
      <c r="F56" s="116"/>
    </row>
    <row r="57" spans="1:6">
      <c r="A57" s="84"/>
      <c r="B57" s="63"/>
      <c r="C57" s="112"/>
      <c r="D57" s="121">
        <v>0.02</v>
      </c>
      <c r="E57" s="41"/>
      <c r="F57" s="81">
        <f>D57*(SUM(F10:F53))</f>
        <v>0</v>
      </c>
    </row>
    <row r="58" spans="1:6">
      <c r="A58" s="84"/>
      <c r="B58" s="63"/>
      <c r="C58" s="83"/>
      <c r="D58" s="112"/>
      <c r="E58" s="81"/>
      <c r="F58" s="81"/>
    </row>
    <row r="59" spans="1:6">
      <c r="A59" s="119">
        <f>COUNT($A$8:A58)+1</f>
        <v>13</v>
      </c>
      <c r="B59" s="67" t="s">
        <v>120</v>
      </c>
      <c r="C59" s="83"/>
      <c r="D59" s="112"/>
      <c r="E59" s="81"/>
      <c r="F59" s="81"/>
    </row>
    <row r="60" spans="1:6" ht="38.25">
      <c r="A60" s="5"/>
      <c r="B60" s="86" t="s">
        <v>60</v>
      </c>
      <c r="C60" s="83"/>
      <c r="D60" s="112"/>
      <c r="E60" s="116"/>
      <c r="F60" s="81"/>
    </row>
    <row r="61" spans="1:6">
      <c r="A61" s="113"/>
      <c r="B61" s="63"/>
      <c r="C61" s="112"/>
      <c r="D61" s="121">
        <v>0.06</v>
      </c>
      <c r="E61" s="7"/>
      <c r="F61" s="81">
        <f>D61*(SUM(F10:F53))</f>
        <v>0</v>
      </c>
    </row>
    <row r="62" spans="1:6" ht="13.5" thickBot="1">
      <c r="A62" s="113"/>
      <c r="B62" s="63"/>
      <c r="C62" s="83"/>
      <c r="D62" s="112"/>
      <c r="E62" s="81"/>
      <c r="F62" s="81"/>
    </row>
    <row r="63" spans="1:6" ht="14.25" thickTop="1" thickBot="1">
      <c r="A63" s="122"/>
      <c r="B63" s="108" t="s">
        <v>5</v>
      </c>
      <c r="C63" s="123"/>
      <c r="D63" s="123"/>
      <c r="E63" s="350" t="s">
        <v>170</v>
      </c>
      <c r="F63" s="124">
        <f>SUM(F10:F62)</f>
        <v>0</v>
      </c>
    </row>
    <row r="64" spans="1:6" ht="13.5" thickTop="1"/>
  </sheetData>
  <sheetProtection password="CCBE" sheet="1"/>
  <phoneticPr fontId="11" type="noConversion"/>
  <printOptions horizontalCentered="1"/>
  <pageMargins left="0.59055118110236227" right="0.75" top="0.59055118110236227" bottom="0.59055118110236227" header="0" footer="0"/>
  <pageSetup paperSize="9" scale="85" orientation="portrait" r:id="rId1"/>
  <headerFooter>
    <oddFooter>&amp;C&amp;P/&amp;N</oddFooter>
  </headerFooter>
  <rowBreaks count="1" manualBreakCount="1">
    <brk id="44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>
  <dimension ref="A1:H59"/>
  <sheetViews>
    <sheetView showZeros="0" view="pageBreakPreview" topLeftCell="A43" workbookViewId="0">
      <selection activeCell="E53" sqref="E53"/>
    </sheetView>
  </sheetViews>
  <sheetFormatPr defaultRowHeight="12.75"/>
  <cols>
    <col min="1" max="1" width="7.42578125" style="332" customWidth="1"/>
    <col min="2" max="2" width="37" style="308" customWidth="1"/>
    <col min="3" max="3" width="6.5703125" style="332" bestFit="1" customWidth="1"/>
    <col min="4" max="4" width="3.7109375" style="332" customWidth="1"/>
    <col min="5" max="5" width="15.28515625" style="337" customWidth="1"/>
    <col min="6" max="6" width="13.42578125" style="337" customWidth="1"/>
    <col min="7" max="7" width="9.140625" style="332"/>
    <col min="8" max="8" width="11.28515625" style="332" bestFit="1" customWidth="1"/>
    <col min="9" max="16384" width="9.140625" style="332"/>
  </cols>
  <sheetData>
    <row r="1" spans="1:6">
      <c r="A1" s="154" t="s">
        <v>67</v>
      </c>
      <c r="B1" s="155" t="s">
        <v>13</v>
      </c>
      <c r="C1" s="229"/>
      <c r="D1" s="229"/>
      <c r="E1" s="230"/>
      <c r="F1" s="230"/>
    </row>
    <row r="2" spans="1:6">
      <c r="A2" s="154" t="s">
        <v>250</v>
      </c>
      <c r="B2" s="155" t="s">
        <v>76</v>
      </c>
      <c r="C2" s="229"/>
      <c r="D2" s="229"/>
      <c r="E2" s="230"/>
      <c r="F2" s="230"/>
    </row>
    <row r="3" spans="1:6">
      <c r="A3" s="154" t="s">
        <v>241</v>
      </c>
      <c r="B3" s="155" t="s">
        <v>198</v>
      </c>
      <c r="C3" s="229"/>
      <c r="D3" s="229"/>
      <c r="E3" s="230"/>
      <c r="F3" s="230"/>
    </row>
    <row r="4" spans="1:6">
      <c r="A4" s="158"/>
      <c r="B4" s="155" t="s">
        <v>199</v>
      </c>
      <c r="C4" s="229"/>
      <c r="D4" s="229"/>
      <c r="E4" s="230"/>
      <c r="F4" s="230"/>
    </row>
    <row r="5" spans="1:6">
      <c r="A5" s="84"/>
      <c r="B5" s="67"/>
      <c r="C5" s="5"/>
      <c r="D5" s="5"/>
      <c r="E5" s="6"/>
      <c r="F5" s="114"/>
    </row>
    <row r="6" spans="1:6" s="308" customFormat="1" ht="77.25" thickBot="1">
      <c r="A6" s="70" t="s">
        <v>0</v>
      </c>
      <c r="B6" s="71" t="s">
        <v>75</v>
      </c>
      <c r="C6" s="72" t="s">
        <v>15</v>
      </c>
      <c r="D6" s="73" t="s">
        <v>16</v>
      </c>
      <c r="E6" s="74" t="s">
        <v>168</v>
      </c>
      <c r="F6" s="74" t="s">
        <v>169</v>
      </c>
    </row>
    <row r="7" spans="1:6" ht="13.5" thickTop="1">
      <c r="A7" s="115">
        <v>1</v>
      </c>
      <c r="B7" s="125"/>
      <c r="C7" s="231"/>
      <c r="D7" s="231"/>
      <c r="E7" s="232"/>
      <c r="F7" s="232"/>
    </row>
    <row r="8" spans="1:6">
      <c r="A8" s="65">
        <f>COUNT(A7+1)</f>
        <v>1</v>
      </c>
      <c r="B8" s="125" t="s">
        <v>77</v>
      </c>
      <c r="C8" s="231"/>
      <c r="D8" s="231"/>
      <c r="E8" s="232"/>
      <c r="F8" s="232"/>
    </row>
    <row r="9" spans="1:6" ht="27" customHeight="1">
      <c r="A9" s="5"/>
      <c r="B9" s="117" t="s">
        <v>172</v>
      </c>
      <c r="C9" s="83"/>
      <c r="D9" s="112"/>
      <c r="E9" s="116"/>
      <c r="F9" s="116"/>
    </row>
    <row r="10" spans="1:6" ht="14.25">
      <c r="A10" s="84"/>
      <c r="B10" s="118" t="s">
        <v>78</v>
      </c>
      <c r="C10" s="83">
        <v>250</v>
      </c>
      <c r="D10" s="100" t="s">
        <v>165</v>
      </c>
      <c r="E10" s="41"/>
      <c r="F10" s="81">
        <f>C10*E10</f>
        <v>0</v>
      </c>
    </row>
    <row r="11" spans="1:6">
      <c r="A11" s="84"/>
      <c r="B11" s="63"/>
      <c r="C11" s="83"/>
      <c r="D11" s="112"/>
      <c r="E11" s="116"/>
      <c r="F11" s="116"/>
    </row>
    <row r="12" spans="1:6">
      <c r="A12" s="119">
        <f>COUNT($A$8:A11)+1</f>
        <v>2</v>
      </c>
      <c r="B12" s="67" t="s">
        <v>88</v>
      </c>
      <c r="C12" s="83"/>
      <c r="D12" s="112"/>
      <c r="E12" s="81"/>
      <c r="F12" s="116"/>
    </row>
    <row r="13" spans="1:6">
      <c r="A13" s="5"/>
      <c r="B13" s="62" t="s">
        <v>89</v>
      </c>
      <c r="C13" s="83"/>
      <c r="D13" s="112"/>
      <c r="E13" s="116"/>
      <c r="F13" s="116"/>
    </row>
    <row r="14" spans="1:6">
      <c r="A14" s="84"/>
      <c r="B14" s="118" t="s">
        <v>90</v>
      </c>
      <c r="C14" s="83">
        <v>1</v>
      </c>
      <c r="D14" s="112" t="s">
        <v>2</v>
      </c>
      <c r="E14" s="41"/>
      <c r="F14" s="81">
        <f>C14*E14</f>
        <v>0</v>
      </c>
    </row>
    <row r="15" spans="1:6">
      <c r="A15" s="84"/>
      <c r="B15" s="118"/>
      <c r="C15" s="83"/>
      <c r="D15" s="112"/>
      <c r="E15" s="116"/>
      <c r="F15" s="81"/>
    </row>
    <row r="16" spans="1:6">
      <c r="A16" s="119">
        <f>COUNT($A$8:A14)+1</f>
        <v>3</v>
      </c>
      <c r="B16" s="67" t="s">
        <v>81</v>
      </c>
      <c r="C16" s="83"/>
      <c r="D16" s="112"/>
      <c r="E16" s="81"/>
      <c r="F16" s="116"/>
    </row>
    <row r="17" spans="1:8">
      <c r="A17" s="5"/>
      <c r="B17" s="62" t="s">
        <v>82</v>
      </c>
      <c r="C17" s="83"/>
      <c r="D17" s="112"/>
      <c r="E17" s="116"/>
      <c r="F17" s="116"/>
    </row>
    <row r="18" spans="1:8">
      <c r="A18" s="84"/>
      <c r="B18" s="118" t="s">
        <v>83</v>
      </c>
      <c r="C18" s="83">
        <v>2</v>
      </c>
      <c r="D18" s="112" t="s">
        <v>2</v>
      </c>
      <c r="E18" s="41"/>
      <c r="F18" s="81">
        <f>C18*E18</f>
        <v>0</v>
      </c>
    </row>
    <row r="19" spans="1:8">
      <c r="A19" s="84"/>
      <c r="B19" s="118"/>
      <c r="C19" s="83"/>
      <c r="D19" s="112"/>
      <c r="E19" s="116"/>
      <c r="F19" s="81"/>
    </row>
    <row r="20" spans="1:8">
      <c r="A20" s="119">
        <f>COUNT($A$8:A19)+1</f>
        <v>4</v>
      </c>
      <c r="B20" s="67" t="s">
        <v>98</v>
      </c>
      <c r="C20" s="83"/>
      <c r="D20" s="112"/>
      <c r="E20" s="81"/>
      <c r="F20" s="116"/>
    </row>
    <row r="21" spans="1:8" ht="38.25">
      <c r="A21" s="5"/>
      <c r="B21" s="62" t="s">
        <v>99</v>
      </c>
      <c r="C21" s="83"/>
      <c r="D21" s="112"/>
      <c r="E21" s="116"/>
      <c r="F21" s="116"/>
    </row>
    <row r="22" spans="1:8">
      <c r="A22" s="84"/>
      <c r="B22" s="118" t="s">
        <v>249</v>
      </c>
      <c r="C22" s="83">
        <v>1</v>
      </c>
      <c r="D22" s="112" t="s">
        <v>2</v>
      </c>
      <c r="E22" s="41"/>
      <c r="F22" s="81">
        <f>C22*E22</f>
        <v>0</v>
      </c>
    </row>
    <row r="23" spans="1:8">
      <c r="A23" s="84"/>
      <c r="B23" s="118"/>
      <c r="C23" s="83"/>
      <c r="D23" s="112"/>
      <c r="E23" s="116"/>
      <c r="F23" s="81"/>
    </row>
    <row r="24" spans="1:8">
      <c r="A24" s="119">
        <f>COUNT($A$8:A23)+1</f>
        <v>5</v>
      </c>
      <c r="B24" s="67" t="s">
        <v>96</v>
      </c>
      <c r="C24" s="83"/>
      <c r="D24" s="112"/>
      <c r="E24" s="81"/>
      <c r="F24" s="116"/>
    </row>
    <row r="25" spans="1:8" ht="25.5">
      <c r="A25" s="5"/>
      <c r="B25" s="62" t="s">
        <v>97</v>
      </c>
      <c r="C25" s="83"/>
      <c r="D25" s="112"/>
      <c r="E25" s="116"/>
      <c r="F25" s="116"/>
    </row>
    <row r="26" spans="1:8">
      <c r="A26" s="84"/>
      <c r="B26" s="118" t="s">
        <v>90</v>
      </c>
      <c r="C26" s="83">
        <v>30</v>
      </c>
      <c r="D26" s="112" t="s">
        <v>2</v>
      </c>
      <c r="E26" s="41"/>
      <c r="F26" s="81">
        <f>C26*E26</f>
        <v>0</v>
      </c>
    </row>
    <row r="27" spans="1:8">
      <c r="A27" s="84"/>
      <c r="B27" s="63"/>
      <c r="C27" s="83"/>
      <c r="D27" s="112"/>
      <c r="E27" s="116"/>
      <c r="F27" s="116"/>
    </row>
    <row r="28" spans="1:8">
      <c r="A28" s="119">
        <f>COUNT($A$8:A27)+1</f>
        <v>6</v>
      </c>
      <c r="B28" s="67" t="s">
        <v>101</v>
      </c>
      <c r="C28" s="83"/>
      <c r="D28" s="112"/>
      <c r="E28" s="81"/>
      <c r="F28" s="116"/>
    </row>
    <row r="29" spans="1:8" ht="40.5" customHeight="1">
      <c r="A29" s="5"/>
      <c r="B29" s="62" t="s">
        <v>102</v>
      </c>
      <c r="C29" s="83"/>
      <c r="D29" s="112"/>
      <c r="E29" s="116"/>
      <c r="F29" s="116"/>
    </row>
    <row r="30" spans="1:8">
      <c r="A30" s="84"/>
      <c r="B30" s="118" t="s">
        <v>1</v>
      </c>
      <c r="C30" s="83">
        <v>3</v>
      </c>
      <c r="D30" s="112" t="s">
        <v>2</v>
      </c>
      <c r="E30" s="41"/>
      <c r="F30" s="81">
        <f>C30*E30</f>
        <v>0</v>
      </c>
      <c r="H30" s="339"/>
    </row>
    <row r="31" spans="1:8">
      <c r="A31" s="84"/>
      <c r="B31" s="118"/>
      <c r="C31" s="83"/>
      <c r="D31" s="112"/>
      <c r="E31" s="116"/>
      <c r="F31" s="81"/>
      <c r="H31" s="339"/>
    </row>
    <row r="32" spans="1:8">
      <c r="A32" s="119">
        <f>COUNT($A$8:A31)+1</f>
        <v>7</v>
      </c>
      <c r="B32" s="67" t="s">
        <v>88</v>
      </c>
      <c r="C32" s="83"/>
      <c r="D32" s="112"/>
      <c r="E32" s="81"/>
      <c r="F32" s="116"/>
    </row>
    <row r="33" spans="1:8">
      <c r="A33" s="5"/>
      <c r="B33" s="62" t="s">
        <v>89</v>
      </c>
      <c r="C33" s="83"/>
      <c r="D33" s="112"/>
      <c r="E33" s="116"/>
      <c r="F33" s="116"/>
    </row>
    <row r="34" spans="1:8">
      <c r="A34" s="84"/>
      <c r="B34" s="118" t="s">
        <v>91</v>
      </c>
      <c r="C34" s="83">
        <v>1</v>
      </c>
      <c r="D34" s="112" t="s">
        <v>2</v>
      </c>
      <c r="E34" s="41"/>
      <c r="F34" s="81">
        <f>C34*E34</f>
        <v>0</v>
      </c>
    </row>
    <row r="35" spans="1:8">
      <c r="A35" s="84"/>
      <c r="B35" s="118"/>
      <c r="C35" s="83"/>
      <c r="D35" s="112"/>
      <c r="E35" s="116"/>
      <c r="F35" s="81"/>
      <c r="H35" s="339"/>
    </row>
    <row r="36" spans="1:8">
      <c r="A36" s="119">
        <f>COUNT($A$8:A35)+1</f>
        <v>8</v>
      </c>
      <c r="B36" s="67" t="s">
        <v>103</v>
      </c>
      <c r="C36" s="83"/>
      <c r="D36" s="112"/>
      <c r="E36" s="81"/>
      <c r="F36" s="116"/>
    </row>
    <row r="37" spans="1:8" ht="41.25" customHeight="1">
      <c r="A37" s="5"/>
      <c r="B37" s="62" t="s">
        <v>104</v>
      </c>
      <c r="C37" s="83"/>
      <c r="D37" s="112"/>
      <c r="E37" s="116"/>
      <c r="F37" s="116"/>
    </row>
    <row r="38" spans="1:8">
      <c r="A38" s="84"/>
      <c r="B38" s="63" t="s">
        <v>105</v>
      </c>
      <c r="C38" s="83">
        <v>3</v>
      </c>
      <c r="D38" s="112" t="s">
        <v>2</v>
      </c>
      <c r="E38" s="41"/>
      <c r="F38" s="81">
        <f>C38*E38</f>
        <v>0</v>
      </c>
    </row>
    <row r="39" spans="1:8">
      <c r="A39" s="84"/>
      <c r="B39" s="63"/>
      <c r="C39" s="83"/>
      <c r="D39" s="112"/>
      <c r="E39" s="116"/>
      <c r="F39" s="81"/>
    </row>
    <row r="40" spans="1:8">
      <c r="A40" s="119">
        <f>COUNT($A$8:A39)+1</f>
        <v>9</v>
      </c>
      <c r="B40" s="67" t="s">
        <v>109</v>
      </c>
      <c r="C40" s="83"/>
      <c r="D40" s="112"/>
      <c r="E40" s="81"/>
      <c r="F40" s="116"/>
    </row>
    <row r="41" spans="1:8" ht="38.25">
      <c r="A41" s="5"/>
      <c r="B41" s="62" t="s">
        <v>110</v>
      </c>
      <c r="C41" s="83"/>
      <c r="D41" s="112"/>
      <c r="E41" s="116"/>
      <c r="F41" s="116"/>
    </row>
    <row r="42" spans="1:8" ht="51">
      <c r="A42" s="119"/>
      <c r="B42" s="62" t="s">
        <v>166</v>
      </c>
      <c r="C42" s="83"/>
      <c r="D42" s="112"/>
      <c r="E42" s="81"/>
      <c r="F42" s="116"/>
    </row>
    <row r="43" spans="1:8" ht="63.75">
      <c r="A43" s="84"/>
      <c r="B43" s="62" t="s">
        <v>111</v>
      </c>
      <c r="C43" s="83"/>
      <c r="D43" s="112"/>
      <c r="E43" s="116"/>
      <c r="F43" s="116"/>
    </row>
    <row r="44" spans="1:8">
      <c r="A44" s="84"/>
      <c r="B44" s="63"/>
      <c r="C44" s="83">
        <v>1</v>
      </c>
      <c r="D44" s="112" t="s">
        <v>2</v>
      </c>
      <c r="E44" s="41"/>
      <c r="F44" s="81">
        <f>C44*E44</f>
        <v>0</v>
      </c>
    </row>
    <row r="45" spans="1:8">
      <c r="A45" s="84"/>
      <c r="B45" s="63"/>
      <c r="C45" s="83"/>
      <c r="D45" s="112"/>
      <c r="E45" s="116"/>
      <c r="F45" s="81"/>
    </row>
    <row r="46" spans="1:8">
      <c r="A46" s="119">
        <f>COUNT($A$8:A45)+1</f>
        <v>10</v>
      </c>
      <c r="B46" s="67" t="s">
        <v>114</v>
      </c>
      <c r="C46" s="83"/>
      <c r="D46" s="112"/>
      <c r="E46" s="116"/>
      <c r="F46" s="81"/>
    </row>
    <row r="47" spans="1:8" ht="38.25">
      <c r="A47" s="5"/>
      <c r="B47" s="62" t="s">
        <v>115</v>
      </c>
      <c r="C47" s="83"/>
      <c r="D47" s="112"/>
      <c r="E47" s="81"/>
      <c r="F47" s="81"/>
    </row>
    <row r="48" spans="1:8" ht="14.25">
      <c r="A48" s="84"/>
      <c r="B48" s="63"/>
      <c r="C48" s="83">
        <v>250</v>
      </c>
      <c r="D48" s="100" t="s">
        <v>165</v>
      </c>
      <c r="E48" s="7"/>
      <c r="F48" s="81">
        <f>C48*E48</f>
        <v>0</v>
      </c>
    </row>
    <row r="49" spans="1:6">
      <c r="A49" s="84"/>
      <c r="B49" s="63"/>
      <c r="C49" s="83"/>
      <c r="D49" s="112"/>
      <c r="E49" s="81"/>
      <c r="F49" s="81"/>
    </row>
    <row r="50" spans="1:6">
      <c r="A50" s="119">
        <f>COUNT($A$8:A49)+1</f>
        <v>11</v>
      </c>
      <c r="B50" s="67" t="s">
        <v>118</v>
      </c>
      <c r="C50" s="83"/>
      <c r="D50" s="112"/>
      <c r="E50" s="116"/>
      <c r="F50" s="81"/>
    </row>
    <row r="51" spans="1:6" ht="51">
      <c r="A51" s="5"/>
      <c r="B51" s="62" t="s">
        <v>119</v>
      </c>
      <c r="C51" s="83"/>
      <c r="D51" s="112"/>
      <c r="E51" s="116"/>
      <c r="F51" s="116"/>
    </row>
    <row r="52" spans="1:6">
      <c r="A52" s="84"/>
      <c r="B52" s="63"/>
      <c r="C52" s="112"/>
      <c r="D52" s="121">
        <v>0.02</v>
      </c>
      <c r="E52" s="41"/>
      <c r="F52" s="81">
        <f>SUM(F10:F48)*D52</f>
        <v>0</v>
      </c>
    </row>
    <row r="53" spans="1:6">
      <c r="A53" s="84"/>
      <c r="B53" s="63"/>
      <c r="C53" s="83"/>
      <c r="D53" s="112"/>
      <c r="E53" s="81"/>
      <c r="F53" s="81"/>
    </row>
    <row r="54" spans="1:6">
      <c r="A54" s="119">
        <f>COUNT($A$8:A53)+1</f>
        <v>12</v>
      </c>
      <c r="B54" s="67" t="s">
        <v>120</v>
      </c>
      <c r="C54" s="83"/>
      <c r="D54" s="112"/>
      <c r="E54" s="81"/>
      <c r="F54" s="81"/>
    </row>
    <row r="55" spans="1:6" ht="38.25">
      <c r="A55" s="5"/>
      <c r="B55" s="86" t="s">
        <v>60</v>
      </c>
      <c r="C55" s="83"/>
      <c r="D55" s="112"/>
      <c r="E55" s="116"/>
      <c r="F55" s="81"/>
    </row>
    <row r="56" spans="1:6">
      <c r="A56" s="113"/>
      <c r="B56" s="63"/>
      <c r="C56" s="112"/>
      <c r="D56" s="121">
        <v>0.06</v>
      </c>
      <c r="E56" s="7"/>
      <c r="F56" s="81">
        <f>SUM(F10:F48)*D56</f>
        <v>0</v>
      </c>
    </row>
    <row r="57" spans="1:6" ht="13.5" thickBot="1">
      <c r="A57" s="113"/>
      <c r="B57" s="63"/>
      <c r="C57" s="83"/>
      <c r="D57" s="112"/>
      <c r="E57" s="81"/>
      <c r="F57" s="81"/>
    </row>
    <row r="58" spans="1:6" ht="14.25" thickTop="1" thickBot="1">
      <c r="A58" s="122"/>
      <c r="B58" s="108" t="s">
        <v>5</v>
      </c>
      <c r="C58" s="123"/>
      <c r="D58" s="123"/>
      <c r="E58" s="350" t="s">
        <v>170</v>
      </c>
      <c r="F58" s="124">
        <f>SUM(F10:F57)</f>
        <v>0</v>
      </c>
    </row>
    <row r="59" spans="1:6" ht="13.5" thickTop="1"/>
  </sheetData>
  <sheetProtection password="CCBE" sheet="1"/>
  <phoneticPr fontId="11" type="noConversion"/>
  <printOptions horizontalCentered="1"/>
  <pageMargins left="0.59055118110236227" right="0.75" top="0.59055118110236227" bottom="0.59055118110236227" header="0" footer="0"/>
  <pageSetup paperSize="9" scale="85" orientation="portrait" r:id="rId1"/>
  <headerFooter>
    <oddFooter>&amp;C&amp;P/&amp;N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dimension ref="A1:F62"/>
  <sheetViews>
    <sheetView showZeros="0" view="pageBreakPreview" workbookViewId="0">
      <selection activeCell="E9" sqref="E9"/>
    </sheetView>
  </sheetViews>
  <sheetFormatPr defaultRowHeight="12.75"/>
  <cols>
    <col min="1" max="1" width="7.42578125" style="332" customWidth="1"/>
    <col min="2" max="2" width="37" style="308" customWidth="1"/>
    <col min="3" max="3" width="6.5703125" style="332" bestFit="1" customWidth="1"/>
    <col min="4" max="4" width="3.7109375" style="332" customWidth="1"/>
    <col min="5" max="5" width="15.28515625" style="337" customWidth="1"/>
    <col min="6" max="6" width="13.42578125" style="337" customWidth="1"/>
    <col min="7" max="7" width="9.140625" style="332"/>
    <col min="8" max="8" width="11.28515625" style="332" bestFit="1" customWidth="1"/>
    <col min="9" max="16384" width="9.140625" style="332"/>
  </cols>
  <sheetData>
    <row r="1" spans="1:6">
      <c r="A1" s="154" t="s">
        <v>243</v>
      </c>
      <c r="B1" s="155" t="s">
        <v>13</v>
      </c>
      <c r="C1" s="229"/>
      <c r="D1" s="229"/>
      <c r="E1" s="230"/>
      <c r="F1" s="230"/>
    </row>
    <row r="2" spans="1:6">
      <c r="A2" s="154" t="s">
        <v>250</v>
      </c>
      <c r="B2" s="155" t="s">
        <v>76</v>
      </c>
      <c r="C2" s="229"/>
      <c r="D2" s="229"/>
      <c r="E2" s="230"/>
      <c r="F2" s="230"/>
    </row>
    <row r="3" spans="1:6">
      <c r="A3" s="154" t="s">
        <v>242</v>
      </c>
      <c r="B3" s="155" t="s">
        <v>200</v>
      </c>
      <c r="C3" s="229"/>
      <c r="D3" s="229"/>
      <c r="E3" s="230"/>
      <c r="F3" s="230"/>
    </row>
    <row r="4" spans="1:6">
      <c r="A4" s="158"/>
      <c r="B4" s="155" t="s">
        <v>201</v>
      </c>
      <c r="C4" s="229"/>
      <c r="D4" s="229"/>
      <c r="E4" s="230"/>
      <c r="F4" s="230"/>
    </row>
    <row r="5" spans="1:6">
      <c r="A5" s="84"/>
      <c r="B5" s="67"/>
      <c r="C5" s="5"/>
      <c r="D5" s="5"/>
      <c r="E5" s="6"/>
      <c r="F5" s="114"/>
    </row>
    <row r="6" spans="1:6" s="308" customFormat="1" ht="77.25" thickBot="1">
      <c r="A6" s="70" t="s">
        <v>0</v>
      </c>
      <c r="B6" s="71" t="s">
        <v>75</v>
      </c>
      <c r="C6" s="72" t="s">
        <v>15</v>
      </c>
      <c r="D6" s="73" t="s">
        <v>16</v>
      </c>
      <c r="E6" s="74" t="s">
        <v>168</v>
      </c>
      <c r="F6" s="74" t="s">
        <v>169</v>
      </c>
    </row>
    <row r="7" spans="1:6" ht="13.5" thickTop="1">
      <c r="A7" s="115">
        <v>1</v>
      </c>
      <c r="B7" s="125"/>
      <c r="C7" s="231"/>
      <c r="D7" s="231"/>
      <c r="E7" s="232"/>
      <c r="F7" s="232"/>
    </row>
    <row r="8" spans="1:6">
      <c r="A8" s="65">
        <f>COUNT(#REF!)+1</f>
        <v>1</v>
      </c>
      <c r="B8" s="67" t="s">
        <v>79</v>
      </c>
      <c r="C8" s="83"/>
      <c r="D8" s="112"/>
      <c r="E8" s="116"/>
      <c r="F8" s="116"/>
    </row>
    <row r="9" spans="1:6" ht="38.25">
      <c r="A9" s="5"/>
      <c r="B9" s="117" t="s">
        <v>173</v>
      </c>
      <c r="C9" s="83"/>
      <c r="D9" s="112"/>
      <c r="E9" s="116"/>
      <c r="F9" s="116"/>
    </row>
    <row r="10" spans="1:6" ht="14.25">
      <c r="A10" s="84"/>
      <c r="B10" s="118" t="s">
        <v>80</v>
      </c>
      <c r="C10" s="83">
        <v>65.5</v>
      </c>
      <c r="D10" s="100" t="s">
        <v>165</v>
      </c>
      <c r="E10" s="41"/>
      <c r="F10" s="81">
        <f>C10*E10</f>
        <v>0</v>
      </c>
    </row>
    <row r="11" spans="1:6">
      <c r="A11" s="84"/>
      <c r="B11" s="63"/>
      <c r="C11" s="83"/>
      <c r="D11" s="112"/>
      <c r="E11" s="116"/>
      <c r="F11" s="116"/>
    </row>
    <row r="12" spans="1:6" ht="14.25">
      <c r="A12" s="119">
        <f>COUNT($A$8:A11)+1</f>
        <v>2</v>
      </c>
      <c r="B12" s="67" t="s">
        <v>150</v>
      </c>
      <c r="C12" s="83"/>
      <c r="D12" s="112"/>
      <c r="E12" s="81"/>
      <c r="F12" s="116"/>
    </row>
    <row r="13" spans="1:6" ht="14.25">
      <c r="A13" s="5"/>
      <c r="B13" s="62" t="s">
        <v>151</v>
      </c>
      <c r="C13" s="83"/>
      <c r="D13" s="112"/>
      <c r="E13" s="116"/>
      <c r="F13" s="116"/>
    </row>
    <row r="14" spans="1:6">
      <c r="A14" s="84"/>
      <c r="B14" s="118" t="s">
        <v>4</v>
      </c>
      <c r="C14" s="83">
        <v>1</v>
      </c>
      <c r="D14" s="112" t="s">
        <v>2</v>
      </c>
      <c r="E14" s="41"/>
      <c r="F14" s="81">
        <f>C14*E14</f>
        <v>0</v>
      </c>
    </row>
    <row r="15" spans="1:6">
      <c r="A15" s="84"/>
      <c r="B15" s="63"/>
      <c r="C15" s="83"/>
      <c r="D15" s="112"/>
      <c r="E15" s="116"/>
      <c r="F15" s="116"/>
    </row>
    <row r="16" spans="1:6">
      <c r="A16" s="119">
        <f>COUNT($A$8:A15)+1</f>
        <v>3</v>
      </c>
      <c r="B16" s="67" t="s">
        <v>85</v>
      </c>
      <c r="C16" s="83"/>
      <c r="D16" s="112"/>
      <c r="E16" s="81"/>
      <c r="F16" s="116"/>
    </row>
    <row r="17" spans="1:6" ht="25.5">
      <c r="A17" s="5"/>
      <c r="B17" s="62" t="s">
        <v>86</v>
      </c>
      <c r="C17" s="83"/>
      <c r="D17" s="112"/>
      <c r="E17" s="116"/>
      <c r="F17" s="116"/>
    </row>
    <row r="18" spans="1:6">
      <c r="A18" s="119"/>
      <c r="B18" s="118" t="s">
        <v>87</v>
      </c>
      <c r="C18" s="83">
        <v>1</v>
      </c>
      <c r="D18" s="112" t="s">
        <v>2</v>
      </c>
      <c r="E18" s="41"/>
      <c r="F18" s="81">
        <f>C18*E18</f>
        <v>0</v>
      </c>
    </row>
    <row r="19" spans="1:6">
      <c r="A19" s="84"/>
      <c r="B19" s="63"/>
      <c r="C19" s="83"/>
      <c r="D19" s="112"/>
      <c r="E19" s="116"/>
      <c r="F19" s="116"/>
    </row>
    <row r="20" spans="1:6">
      <c r="A20" s="119">
        <f>COUNT($A$8:A18)+1</f>
        <v>4</v>
      </c>
      <c r="B20" s="67" t="s">
        <v>88</v>
      </c>
      <c r="C20" s="83"/>
      <c r="D20" s="112"/>
      <c r="E20" s="81"/>
      <c r="F20" s="116"/>
    </row>
    <row r="21" spans="1:6">
      <c r="A21" s="5"/>
      <c r="B21" s="62" t="s">
        <v>89</v>
      </c>
      <c r="C21" s="83"/>
      <c r="D21" s="112"/>
      <c r="E21" s="116"/>
      <c r="F21" s="116"/>
    </row>
    <row r="22" spans="1:6">
      <c r="A22" s="84"/>
      <c r="B22" s="118" t="s">
        <v>91</v>
      </c>
      <c r="C22" s="83">
        <v>1</v>
      </c>
      <c r="D22" s="112" t="s">
        <v>2</v>
      </c>
      <c r="E22" s="41"/>
      <c r="F22" s="81">
        <f>C22*E22</f>
        <v>0</v>
      </c>
    </row>
    <row r="23" spans="1:6">
      <c r="A23" s="84"/>
      <c r="B23" s="118"/>
      <c r="C23" s="83"/>
      <c r="D23" s="112"/>
      <c r="E23" s="116"/>
      <c r="F23" s="81"/>
    </row>
    <row r="24" spans="1:6">
      <c r="A24" s="119">
        <f>COUNT($A$8:A23)+1</f>
        <v>5</v>
      </c>
      <c r="B24" s="67" t="s">
        <v>96</v>
      </c>
      <c r="C24" s="83"/>
      <c r="D24" s="112"/>
      <c r="E24" s="81"/>
      <c r="F24" s="116"/>
    </row>
    <row r="25" spans="1:6" ht="25.5">
      <c r="A25" s="5"/>
      <c r="B25" s="62" t="s">
        <v>97</v>
      </c>
      <c r="C25" s="83"/>
      <c r="D25" s="112"/>
      <c r="E25" s="116"/>
      <c r="F25" s="116"/>
    </row>
    <row r="26" spans="1:6">
      <c r="A26" s="84"/>
      <c r="B26" s="118" t="s">
        <v>90</v>
      </c>
      <c r="C26" s="83">
        <v>2</v>
      </c>
      <c r="D26" s="112" t="s">
        <v>2</v>
      </c>
      <c r="E26" s="41"/>
      <c r="F26" s="81">
        <f>C26*E26</f>
        <v>0</v>
      </c>
    </row>
    <row r="27" spans="1:6">
      <c r="A27" s="84"/>
      <c r="B27" s="118" t="s">
        <v>91</v>
      </c>
      <c r="C27" s="83">
        <v>13</v>
      </c>
      <c r="D27" s="112" t="s">
        <v>2</v>
      </c>
      <c r="E27" s="7"/>
      <c r="F27" s="81">
        <f>C27*E27</f>
        <v>0</v>
      </c>
    </row>
    <row r="28" spans="1:6">
      <c r="A28" s="84"/>
      <c r="B28" s="63"/>
      <c r="C28" s="83"/>
      <c r="D28" s="112"/>
      <c r="E28" s="81"/>
      <c r="F28" s="116"/>
    </row>
    <row r="29" spans="1:6">
      <c r="A29" s="119">
        <f>COUNT($A$8:A28)+1</f>
        <v>6</v>
      </c>
      <c r="B29" s="67" t="s">
        <v>98</v>
      </c>
      <c r="C29" s="83"/>
      <c r="D29" s="112"/>
      <c r="E29" s="116"/>
      <c r="F29" s="116"/>
    </row>
    <row r="30" spans="1:6" ht="38.25">
      <c r="A30" s="5"/>
      <c r="B30" s="62" t="s">
        <v>99</v>
      </c>
      <c r="C30" s="83"/>
      <c r="D30" s="112"/>
      <c r="E30" s="81"/>
      <c r="F30" s="116"/>
    </row>
    <row r="31" spans="1:6">
      <c r="A31" s="84"/>
      <c r="B31" s="118" t="s">
        <v>95</v>
      </c>
      <c r="C31" s="83">
        <v>2</v>
      </c>
      <c r="D31" s="112" t="s">
        <v>2</v>
      </c>
      <c r="E31" s="7"/>
      <c r="F31" s="81">
        <f>C31*E31</f>
        <v>0</v>
      </c>
    </row>
    <row r="32" spans="1:6">
      <c r="A32" s="84"/>
      <c r="B32" s="63"/>
      <c r="C32" s="83"/>
      <c r="D32" s="112"/>
      <c r="E32" s="81"/>
      <c r="F32" s="116"/>
    </row>
    <row r="33" spans="1:6">
      <c r="A33" s="119">
        <f>COUNT($A$8:A32)+1</f>
        <v>7</v>
      </c>
      <c r="B33" s="67" t="s">
        <v>103</v>
      </c>
      <c r="C33" s="83"/>
      <c r="D33" s="112"/>
      <c r="E33" s="116"/>
      <c r="F33" s="116"/>
    </row>
    <row r="34" spans="1:6" ht="41.25" customHeight="1">
      <c r="A34" s="5"/>
      <c r="B34" s="62" t="s">
        <v>104</v>
      </c>
      <c r="C34" s="83"/>
      <c r="D34" s="112"/>
      <c r="E34" s="81"/>
      <c r="F34" s="116"/>
    </row>
    <row r="35" spans="1:6">
      <c r="A35" s="84"/>
      <c r="B35" s="63" t="s">
        <v>105</v>
      </c>
      <c r="C35" s="83">
        <v>2</v>
      </c>
      <c r="D35" s="112" t="s">
        <v>2</v>
      </c>
      <c r="E35" s="7"/>
      <c r="F35" s="81">
        <f>C35*E35</f>
        <v>0</v>
      </c>
    </row>
    <row r="36" spans="1:6">
      <c r="A36" s="84"/>
      <c r="B36" s="63"/>
      <c r="C36" s="83"/>
      <c r="D36" s="112"/>
      <c r="E36" s="81"/>
      <c r="F36" s="116"/>
    </row>
    <row r="37" spans="1:6">
      <c r="A37" s="119">
        <f>COUNT($A$8:A35)+1</f>
        <v>8</v>
      </c>
      <c r="B37" s="67" t="s">
        <v>106</v>
      </c>
      <c r="C37" s="83"/>
      <c r="D37" s="112"/>
      <c r="E37" s="116"/>
      <c r="F37" s="116"/>
    </row>
    <row r="38" spans="1:6" ht="51">
      <c r="A38" s="5"/>
      <c r="B38" s="120" t="s">
        <v>107</v>
      </c>
      <c r="C38" s="83"/>
      <c r="D38" s="112"/>
      <c r="E38" s="81"/>
      <c r="F38" s="116"/>
    </row>
    <row r="39" spans="1:6" ht="51">
      <c r="A39" s="119"/>
      <c r="B39" s="120" t="s">
        <v>166</v>
      </c>
      <c r="C39" s="83"/>
      <c r="D39" s="112"/>
      <c r="E39" s="116"/>
      <c r="F39" s="116"/>
    </row>
    <row r="40" spans="1:6" ht="63.75">
      <c r="A40" s="84"/>
      <c r="B40" s="120" t="s">
        <v>108</v>
      </c>
      <c r="C40" s="83"/>
      <c r="D40" s="112"/>
      <c r="E40" s="81"/>
      <c r="F40" s="116"/>
    </row>
    <row r="41" spans="1:6">
      <c r="A41" s="84"/>
      <c r="B41" s="63"/>
      <c r="C41" s="83">
        <v>1</v>
      </c>
      <c r="D41" s="112" t="s">
        <v>2</v>
      </c>
      <c r="E41" s="7"/>
      <c r="F41" s="81">
        <f>C41*E41</f>
        <v>0</v>
      </c>
    </row>
    <row r="42" spans="1:6">
      <c r="A42" s="84"/>
      <c r="B42" s="63"/>
      <c r="C42" s="83"/>
      <c r="D42" s="112"/>
      <c r="E42" s="81"/>
      <c r="F42" s="81"/>
    </row>
    <row r="43" spans="1:6">
      <c r="A43" s="119">
        <f>COUNT($A$8:A41)+1</f>
        <v>9</v>
      </c>
      <c r="B43" s="67" t="s">
        <v>109</v>
      </c>
      <c r="C43" s="83"/>
      <c r="D43" s="112"/>
      <c r="E43" s="116"/>
      <c r="F43" s="116"/>
    </row>
    <row r="44" spans="1:6" ht="38.25">
      <c r="A44" s="5"/>
      <c r="B44" s="62" t="s">
        <v>110</v>
      </c>
      <c r="C44" s="83"/>
      <c r="D44" s="112"/>
      <c r="E44" s="81"/>
      <c r="F44" s="116"/>
    </row>
    <row r="45" spans="1:6" ht="51">
      <c r="A45" s="119"/>
      <c r="B45" s="62" t="s">
        <v>166</v>
      </c>
      <c r="C45" s="83"/>
      <c r="D45" s="112"/>
      <c r="E45" s="116"/>
      <c r="F45" s="116"/>
    </row>
    <row r="46" spans="1:6" ht="63.75">
      <c r="A46" s="84"/>
      <c r="B46" s="62" t="s">
        <v>111</v>
      </c>
      <c r="C46" s="83"/>
      <c r="D46" s="112"/>
      <c r="E46" s="81"/>
      <c r="F46" s="116"/>
    </row>
    <row r="47" spans="1:6">
      <c r="A47" s="84"/>
      <c r="B47" s="63"/>
      <c r="C47" s="83">
        <v>1</v>
      </c>
      <c r="D47" s="112" t="s">
        <v>2</v>
      </c>
      <c r="E47" s="7"/>
      <c r="F47" s="81">
        <f>C47*E47</f>
        <v>0</v>
      </c>
    </row>
    <row r="48" spans="1:6">
      <c r="A48" s="84"/>
      <c r="B48" s="63"/>
      <c r="C48" s="83"/>
      <c r="D48" s="112"/>
      <c r="E48" s="81"/>
      <c r="F48" s="81"/>
    </row>
    <row r="49" spans="1:6">
      <c r="A49" s="119">
        <f>COUNT($A$8:A48)+1</f>
        <v>10</v>
      </c>
      <c r="B49" s="67" t="s">
        <v>114</v>
      </c>
      <c r="C49" s="83"/>
      <c r="D49" s="112"/>
      <c r="E49" s="116"/>
      <c r="F49" s="81"/>
    </row>
    <row r="50" spans="1:6" ht="38.25">
      <c r="A50" s="5"/>
      <c r="B50" s="62" t="s">
        <v>115</v>
      </c>
      <c r="C50" s="83"/>
      <c r="D50" s="112"/>
      <c r="E50" s="81"/>
      <c r="F50" s="81"/>
    </row>
    <row r="51" spans="1:6" ht="14.25">
      <c r="A51" s="84"/>
      <c r="B51" s="63"/>
      <c r="C51" s="83">
        <v>65.5</v>
      </c>
      <c r="D51" s="100" t="s">
        <v>165</v>
      </c>
      <c r="E51" s="7"/>
      <c r="F51" s="81">
        <f>C51*E51</f>
        <v>0</v>
      </c>
    </row>
    <row r="52" spans="1:6">
      <c r="A52" s="84"/>
      <c r="B52" s="63"/>
      <c r="C52" s="83"/>
      <c r="D52" s="112"/>
      <c r="E52" s="81"/>
      <c r="F52" s="81"/>
    </row>
    <row r="53" spans="1:6">
      <c r="A53" s="119">
        <f>COUNT($A$8:A52)+1</f>
        <v>11</v>
      </c>
      <c r="B53" s="67" t="s">
        <v>118</v>
      </c>
      <c r="C53" s="83"/>
      <c r="D53" s="112"/>
      <c r="E53" s="116"/>
      <c r="F53" s="81"/>
    </row>
    <row r="54" spans="1:6" ht="51">
      <c r="A54" s="5"/>
      <c r="B54" s="62" t="s">
        <v>119</v>
      </c>
      <c r="C54" s="83"/>
      <c r="D54" s="112"/>
      <c r="E54" s="116"/>
      <c r="F54" s="116"/>
    </row>
    <row r="55" spans="1:6">
      <c r="A55" s="84"/>
      <c r="B55" s="63"/>
      <c r="C55" s="112"/>
      <c r="D55" s="121">
        <v>0.02</v>
      </c>
      <c r="E55" s="41"/>
      <c r="F55" s="81">
        <f>D55*(SUM(F8:F51))</f>
        <v>0</v>
      </c>
    </row>
    <row r="56" spans="1:6">
      <c r="A56" s="84"/>
      <c r="B56" s="63"/>
      <c r="C56" s="83"/>
      <c r="D56" s="112"/>
      <c r="E56" s="81"/>
      <c r="F56" s="81"/>
    </row>
    <row r="57" spans="1:6">
      <c r="A57" s="119">
        <f>COUNT($A$8:A56)+1</f>
        <v>12</v>
      </c>
      <c r="B57" s="67" t="s">
        <v>120</v>
      </c>
      <c r="C57" s="83"/>
      <c r="D57" s="112"/>
      <c r="E57" s="81"/>
      <c r="F57" s="81"/>
    </row>
    <row r="58" spans="1:6" ht="38.25">
      <c r="A58" s="5"/>
      <c r="B58" s="86" t="s">
        <v>60</v>
      </c>
      <c r="C58" s="83"/>
      <c r="D58" s="112"/>
      <c r="E58" s="116"/>
      <c r="F58" s="81"/>
    </row>
    <row r="59" spans="1:6">
      <c r="A59" s="113"/>
      <c r="B59" s="63"/>
      <c r="C59" s="112"/>
      <c r="D59" s="121">
        <v>0.06</v>
      </c>
      <c r="E59" s="7"/>
      <c r="F59" s="81">
        <f>D59*(SUM(F8:F51))</f>
        <v>0</v>
      </c>
    </row>
    <row r="60" spans="1:6" ht="13.5" thickBot="1">
      <c r="A60" s="113"/>
      <c r="B60" s="63"/>
      <c r="C60" s="83"/>
      <c r="D60" s="112"/>
      <c r="E60" s="81"/>
      <c r="F60" s="81"/>
    </row>
    <row r="61" spans="1:6" ht="14.25" thickTop="1" thickBot="1">
      <c r="A61" s="122"/>
      <c r="B61" s="108" t="s">
        <v>5</v>
      </c>
      <c r="C61" s="123"/>
      <c r="D61" s="123"/>
      <c r="E61" s="350" t="s">
        <v>170</v>
      </c>
      <c r="F61" s="124">
        <f>SUM(F8:F60)</f>
        <v>0</v>
      </c>
    </row>
    <row r="62" spans="1:6" ht="13.5" thickTop="1"/>
  </sheetData>
  <sheetProtection password="CCBE" sheet="1"/>
  <phoneticPr fontId="11" type="noConversion"/>
  <printOptions horizontalCentered="1"/>
  <pageMargins left="0.59055118110236227" right="0.75" top="0.59055118110236227" bottom="0.59055118110236227" header="0" footer="0"/>
  <pageSetup paperSize="9" scale="85" orientation="portrait" r:id="rId1"/>
  <headerFooter>
    <oddFooter>&amp;C&amp;P/&amp;N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dimension ref="A1:H58"/>
  <sheetViews>
    <sheetView showZeros="0" view="pageBreakPreview" topLeftCell="A40" workbookViewId="0">
      <selection activeCell="E51" sqref="E51"/>
    </sheetView>
  </sheetViews>
  <sheetFormatPr defaultRowHeight="12.75"/>
  <cols>
    <col min="1" max="1" width="7.42578125" style="332" customWidth="1"/>
    <col min="2" max="2" width="37" style="308" customWidth="1"/>
    <col min="3" max="3" width="6.5703125" style="332" bestFit="1" customWidth="1"/>
    <col min="4" max="4" width="3.7109375" style="332" customWidth="1"/>
    <col min="5" max="5" width="15.28515625" style="337" customWidth="1"/>
    <col min="6" max="6" width="13.42578125" style="337" customWidth="1"/>
    <col min="7" max="7" width="9.140625" style="332"/>
    <col min="8" max="8" width="11.28515625" style="332" bestFit="1" customWidth="1"/>
    <col min="9" max="16384" width="9.140625" style="332"/>
  </cols>
  <sheetData>
    <row r="1" spans="1:6">
      <c r="A1" s="154" t="s">
        <v>243</v>
      </c>
      <c r="B1" s="155" t="s">
        <v>13</v>
      </c>
      <c r="C1" s="229"/>
      <c r="D1" s="229"/>
      <c r="E1" s="230"/>
      <c r="F1" s="230"/>
    </row>
    <row r="2" spans="1:6">
      <c r="A2" s="154" t="s">
        <v>250</v>
      </c>
      <c r="B2" s="155" t="s">
        <v>76</v>
      </c>
      <c r="C2" s="229"/>
      <c r="D2" s="229"/>
      <c r="E2" s="230"/>
      <c r="F2" s="230"/>
    </row>
    <row r="3" spans="1:6">
      <c r="A3" s="154" t="s">
        <v>248</v>
      </c>
      <c r="B3" s="155" t="s">
        <v>202</v>
      </c>
      <c r="C3" s="229"/>
      <c r="D3" s="229"/>
      <c r="E3" s="230"/>
      <c r="F3" s="230"/>
    </row>
    <row r="4" spans="1:6">
      <c r="A4" s="158"/>
      <c r="B4" s="155" t="s">
        <v>201</v>
      </c>
      <c r="C4" s="229"/>
      <c r="D4" s="229"/>
      <c r="E4" s="230"/>
      <c r="F4" s="230"/>
    </row>
    <row r="5" spans="1:6">
      <c r="A5" s="84"/>
      <c r="B5" s="67"/>
      <c r="C5" s="5"/>
      <c r="D5" s="5"/>
      <c r="E5" s="6"/>
      <c r="F5" s="114"/>
    </row>
    <row r="6" spans="1:6" s="308" customFormat="1" ht="77.25" thickBot="1">
      <c r="A6" s="70" t="s">
        <v>0</v>
      </c>
      <c r="B6" s="71" t="s">
        <v>75</v>
      </c>
      <c r="C6" s="72" t="s">
        <v>15</v>
      </c>
      <c r="D6" s="73" t="s">
        <v>16</v>
      </c>
      <c r="E6" s="74" t="s">
        <v>168</v>
      </c>
      <c r="F6" s="74" t="s">
        <v>169</v>
      </c>
    </row>
    <row r="7" spans="1:6" ht="13.5" thickTop="1">
      <c r="A7" s="115">
        <v>1</v>
      </c>
      <c r="B7" s="125"/>
      <c r="C7" s="231"/>
      <c r="D7" s="231"/>
      <c r="E7" s="232"/>
      <c r="F7" s="232"/>
    </row>
    <row r="8" spans="1:6">
      <c r="A8" s="65">
        <f>COUNT(A7+1)</f>
        <v>1</v>
      </c>
      <c r="B8" s="125" t="s">
        <v>77</v>
      </c>
      <c r="C8" s="231"/>
      <c r="D8" s="231"/>
      <c r="E8" s="232"/>
      <c r="F8" s="232"/>
    </row>
    <row r="9" spans="1:6" ht="38.25">
      <c r="A9" s="5"/>
      <c r="B9" s="117" t="s">
        <v>172</v>
      </c>
      <c r="C9" s="83"/>
      <c r="D9" s="112"/>
      <c r="E9" s="116"/>
      <c r="F9" s="116"/>
    </row>
    <row r="10" spans="1:6" ht="14.25">
      <c r="A10" s="84"/>
      <c r="B10" s="118" t="s">
        <v>78</v>
      </c>
      <c r="C10" s="83">
        <v>78.5</v>
      </c>
      <c r="D10" s="100" t="s">
        <v>165</v>
      </c>
      <c r="E10" s="41"/>
      <c r="F10" s="81">
        <f>C10*E10</f>
        <v>0</v>
      </c>
    </row>
    <row r="11" spans="1:6">
      <c r="A11" s="84"/>
      <c r="B11" s="63"/>
      <c r="C11" s="83"/>
      <c r="D11" s="112"/>
      <c r="E11" s="116"/>
      <c r="F11" s="116"/>
    </row>
    <row r="12" spans="1:6">
      <c r="A12" s="119">
        <f>COUNT($A$8:A11)+1</f>
        <v>2</v>
      </c>
      <c r="B12" s="67" t="s">
        <v>81</v>
      </c>
      <c r="C12" s="83"/>
      <c r="D12" s="112"/>
      <c r="E12" s="81"/>
      <c r="F12" s="116"/>
    </row>
    <row r="13" spans="1:6">
      <c r="A13" s="5"/>
      <c r="B13" s="62" t="s">
        <v>82</v>
      </c>
      <c r="C13" s="83"/>
      <c r="D13" s="112"/>
      <c r="E13" s="116"/>
      <c r="F13" s="116"/>
    </row>
    <row r="14" spans="1:6">
      <c r="A14" s="84"/>
      <c r="B14" s="118" t="s">
        <v>83</v>
      </c>
      <c r="C14" s="83">
        <v>2</v>
      </c>
      <c r="D14" s="112" t="s">
        <v>2</v>
      </c>
      <c r="E14" s="41"/>
      <c r="F14" s="81">
        <f>C14*E14</f>
        <v>0</v>
      </c>
    </row>
    <row r="15" spans="1:6">
      <c r="A15" s="84"/>
      <c r="B15" s="63"/>
      <c r="C15" s="83"/>
      <c r="D15" s="112"/>
      <c r="E15" s="116"/>
      <c r="F15" s="116"/>
    </row>
    <row r="16" spans="1:6">
      <c r="A16" s="119">
        <f>COUNT($A$8:A15)+1</f>
        <v>3</v>
      </c>
      <c r="B16" s="67" t="s">
        <v>88</v>
      </c>
      <c r="C16" s="83"/>
      <c r="D16" s="112"/>
      <c r="E16" s="81"/>
      <c r="F16" s="116"/>
    </row>
    <row r="17" spans="1:8">
      <c r="A17" s="5"/>
      <c r="B17" s="62" t="s">
        <v>89</v>
      </c>
      <c r="C17" s="83"/>
      <c r="D17" s="112"/>
      <c r="E17" s="116"/>
      <c r="F17" s="116"/>
    </row>
    <row r="18" spans="1:8">
      <c r="A18" s="84"/>
      <c r="B18" s="118" t="s">
        <v>90</v>
      </c>
      <c r="C18" s="83">
        <v>1</v>
      </c>
      <c r="D18" s="112" t="s">
        <v>2</v>
      </c>
      <c r="E18" s="41"/>
      <c r="F18" s="81">
        <f>C18*E18</f>
        <v>0</v>
      </c>
    </row>
    <row r="19" spans="1:8">
      <c r="A19" s="84"/>
      <c r="B19" s="118"/>
      <c r="C19" s="83"/>
      <c r="D19" s="112"/>
      <c r="E19" s="116"/>
      <c r="F19" s="81"/>
    </row>
    <row r="20" spans="1:8">
      <c r="A20" s="119">
        <f>COUNT($A$8:A19)+1</f>
        <v>4</v>
      </c>
      <c r="B20" s="67" t="s">
        <v>96</v>
      </c>
      <c r="C20" s="83"/>
      <c r="D20" s="112"/>
      <c r="E20" s="81"/>
      <c r="F20" s="116"/>
    </row>
    <row r="21" spans="1:8" ht="25.5">
      <c r="A21" s="5"/>
      <c r="B21" s="62" t="s">
        <v>97</v>
      </c>
      <c r="C21" s="83"/>
      <c r="D21" s="112"/>
      <c r="E21" s="116"/>
      <c r="F21" s="116"/>
    </row>
    <row r="22" spans="1:8">
      <c r="A22" s="84"/>
      <c r="B22" s="118" t="s">
        <v>90</v>
      </c>
      <c r="C22" s="83">
        <v>19</v>
      </c>
      <c r="D22" s="112" t="s">
        <v>2</v>
      </c>
      <c r="E22" s="41"/>
      <c r="F22" s="81">
        <f>C22*E22</f>
        <v>0</v>
      </c>
    </row>
    <row r="23" spans="1:8">
      <c r="A23" s="84"/>
      <c r="B23" s="63"/>
      <c r="C23" s="83"/>
      <c r="D23" s="112"/>
      <c r="E23" s="116"/>
      <c r="F23" s="116"/>
    </row>
    <row r="24" spans="1:8">
      <c r="A24" s="119">
        <f>COUNT($A$8:A23)+1</f>
        <v>5</v>
      </c>
      <c r="B24" s="67" t="s">
        <v>101</v>
      </c>
      <c r="C24" s="83"/>
      <c r="D24" s="112"/>
      <c r="E24" s="81"/>
      <c r="F24" s="116"/>
    </row>
    <row r="25" spans="1:8" ht="40.5" customHeight="1">
      <c r="A25" s="5"/>
      <c r="B25" s="62" t="s">
        <v>102</v>
      </c>
      <c r="C25" s="83"/>
      <c r="D25" s="112"/>
      <c r="E25" s="116"/>
      <c r="F25" s="116"/>
    </row>
    <row r="26" spans="1:8">
      <c r="A26" s="84"/>
      <c r="B26" s="118" t="s">
        <v>1</v>
      </c>
      <c r="C26" s="83">
        <v>1</v>
      </c>
      <c r="D26" s="112" t="s">
        <v>2</v>
      </c>
      <c r="E26" s="41"/>
      <c r="F26" s="81">
        <f>C26*E26</f>
        <v>0</v>
      </c>
      <c r="H26" s="339"/>
    </row>
    <row r="27" spans="1:8">
      <c r="A27" s="84"/>
      <c r="B27" s="63"/>
      <c r="C27" s="83"/>
      <c r="D27" s="112"/>
      <c r="E27" s="116"/>
      <c r="F27" s="116"/>
    </row>
    <row r="28" spans="1:8">
      <c r="A28" s="119">
        <f>COUNT($A$8:A27)+1</f>
        <v>6</v>
      </c>
      <c r="B28" s="67" t="s">
        <v>103</v>
      </c>
      <c r="C28" s="83"/>
      <c r="D28" s="112"/>
      <c r="E28" s="81"/>
      <c r="F28" s="116"/>
    </row>
    <row r="29" spans="1:8" ht="41.25" customHeight="1">
      <c r="A29" s="5"/>
      <c r="B29" s="62" t="s">
        <v>104</v>
      </c>
      <c r="C29" s="83"/>
      <c r="D29" s="112"/>
      <c r="E29" s="116"/>
      <c r="F29" s="116"/>
    </row>
    <row r="30" spans="1:8">
      <c r="A30" s="84"/>
      <c r="B30" s="63" t="s">
        <v>105</v>
      </c>
      <c r="C30" s="83">
        <v>2</v>
      </c>
      <c r="D30" s="112" t="s">
        <v>2</v>
      </c>
      <c r="E30" s="41"/>
      <c r="F30" s="81">
        <f>C30*E30</f>
        <v>0</v>
      </c>
    </row>
    <row r="31" spans="1:8">
      <c r="A31" s="84"/>
      <c r="B31" s="63"/>
      <c r="C31" s="83"/>
      <c r="D31" s="112"/>
      <c r="E31" s="116"/>
      <c r="F31" s="116"/>
    </row>
    <row r="32" spans="1:8">
      <c r="A32" s="119">
        <f>COUNT($A$8:A30)+1</f>
        <v>7</v>
      </c>
      <c r="B32" s="67" t="s">
        <v>106</v>
      </c>
      <c r="C32" s="83"/>
      <c r="D32" s="112"/>
      <c r="E32" s="81"/>
      <c r="F32" s="116"/>
    </row>
    <row r="33" spans="1:6" ht="51">
      <c r="A33" s="5"/>
      <c r="B33" s="120" t="s">
        <v>107</v>
      </c>
      <c r="C33" s="83"/>
      <c r="D33" s="112"/>
      <c r="E33" s="116"/>
      <c r="F33" s="116"/>
    </row>
    <row r="34" spans="1:6" ht="51">
      <c r="A34" s="119"/>
      <c r="B34" s="120" t="s">
        <v>166</v>
      </c>
      <c r="C34" s="83"/>
      <c r="D34" s="112"/>
      <c r="E34" s="81"/>
      <c r="F34" s="116"/>
    </row>
    <row r="35" spans="1:6" ht="63.75">
      <c r="A35" s="84"/>
      <c r="B35" s="120" t="s">
        <v>108</v>
      </c>
      <c r="C35" s="83"/>
      <c r="D35" s="112"/>
      <c r="E35" s="116"/>
      <c r="F35" s="116"/>
    </row>
    <row r="36" spans="1:6">
      <c r="A36" s="84"/>
      <c r="B36" s="63"/>
      <c r="C36" s="83">
        <v>1</v>
      </c>
      <c r="D36" s="112" t="s">
        <v>2</v>
      </c>
      <c r="E36" s="41"/>
      <c r="F36" s="81">
        <f>C36*E36</f>
        <v>0</v>
      </c>
    </row>
    <row r="37" spans="1:6">
      <c r="A37" s="84"/>
      <c r="B37" s="63"/>
      <c r="C37" s="83"/>
      <c r="D37" s="112"/>
      <c r="E37" s="116"/>
      <c r="F37" s="81"/>
    </row>
    <row r="38" spans="1:6">
      <c r="A38" s="119">
        <f>COUNT($A$8:A37)+1</f>
        <v>8</v>
      </c>
      <c r="B38" s="126" t="s">
        <v>112</v>
      </c>
      <c r="C38" s="127"/>
      <c r="D38" s="128"/>
      <c r="E38" s="81"/>
      <c r="F38" s="129"/>
    </row>
    <row r="39" spans="1:6" ht="38.25">
      <c r="A39" s="5"/>
      <c r="B39" s="62" t="s">
        <v>113</v>
      </c>
      <c r="C39" s="83"/>
      <c r="D39" s="112"/>
      <c r="E39" s="116"/>
      <c r="F39" s="81"/>
    </row>
    <row r="40" spans="1:6">
      <c r="A40" s="84"/>
      <c r="B40" s="63"/>
      <c r="C40" s="83">
        <v>2</v>
      </c>
      <c r="D40" s="112" t="s">
        <v>2</v>
      </c>
      <c r="E40" s="41"/>
      <c r="F40" s="81">
        <f>C40*E40</f>
        <v>0</v>
      </c>
    </row>
    <row r="41" spans="1:6">
      <c r="A41" s="119">
        <f>COUNT($A$8:A40)+1</f>
        <v>9</v>
      </c>
      <c r="B41" s="67" t="s">
        <v>114</v>
      </c>
      <c r="C41" s="83"/>
      <c r="D41" s="112"/>
      <c r="E41" s="116"/>
      <c r="F41" s="81"/>
    </row>
    <row r="42" spans="1:6" ht="38.25">
      <c r="A42" s="5"/>
      <c r="B42" s="62" t="s">
        <v>115</v>
      </c>
      <c r="C42" s="83"/>
      <c r="D42" s="112"/>
      <c r="E42" s="81"/>
      <c r="F42" s="81"/>
    </row>
    <row r="43" spans="1:6" ht="14.25">
      <c r="A43" s="84"/>
      <c r="B43" s="63"/>
      <c r="C43" s="83">
        <v>78.5</v>
      </c>
      <c r="D43" s="100" t="s">
        <v>165</v>
      </c>
      <c r="E43" s="7"/>
      <c r="F43" s="81">
        <f>C43*E43</f>
        <v>0</v>
      </c>
    </row>
    <row r="44" spans="1:6">
      <c r="A44" s="84"/>
      <c r="B44" s="63"/>
      <c r="C44" s="83"/>
      <c r="D44" s="112"/>
      <c r="E44" s="81"/>
      <c r="F44" s="81"/>
    </row>
    <row r="45" spans="1:6">
      <c r="A45" s="119">
        <f>COUNT($A$8:A44)+1</f>
        <v>10</v>
      </c>
      <c r="B45" s="67" t="s">
        <v>116</v>
      </c>
      <c r="C45" s="83"/>
      <c r="D45" s="112"/>
      <c r="E45" s="116"/>
      <c r="F45" s="81"/>
    </row>
    <row r="46" spans="1:6" ht="25.5">
      <c r="A46" s="5"/>
      <c r="B46" s="62" t="s">
        <v>117</v>
      </c>
      <c r="C46" s="83"/>
      <c r="D46" s="112"/>
      <c r="E46" s="116"/>
      <c r="F46" s="116"/>
    </row>
    <row r="47" spans="1:6">
      <c r="A47" s="84"/>
      <c r="B47" s="63"/>
      <c r="C47" s="112"/>
      <c r="D47" s="121">
        <v>0.02</v>
      </c>
      <c r="E47" s="41"/>
      <c r="F47" s="81">
        <f>SUM(F10:F43)*D47</f>
        <v>0</v>
      </c>
    </row>
    <row r="48" spans="1:6">
      <c r="A48" s="84"/>
      <c r="B48" s="63"/>
      <c r="C48" s="83"/>
      <c r="D48" s="112"/>
      <c r="E48" s="116"/>
      <c r="F48" s="81"/>
    </row>
    <row r="49" spans="1:6">
      <c r="A49" s="119">
        <f>COUNT($A$8:A48)+1</f>
        <v>11</v>
      </c>
      <c r="B49" s="67" t="s">
        <v>118</v>
      </c>
      <c r="C49" s="83"/>
      <c r="D49" s="112"/>
      <c r="E49" s="116"/>
      <c r="F49" s="81"/>
    </row>
    <row r="50" spans="1:6" ht="51">
      <c r="A50" s="5"/>
      <c r="B50" s="62" t="s">
        <v>119</v>
      </c>
      <c r="C50" s="83"/>
      <c r="D50" s="112"/>
      <c r="E50" s="116"/>
      <c r="F50" s="116"/>
    </row>
    <row r="51" spans="1:6">
      <c r="A51" s="84"/>
      <c r="B51" s="63"/>
      <c r="C51" s="112"/>
      <c r="D51" s="121">
        <v>0.02</v>
      </c>
      <c r="E51" s="41"/>
      <c r="F51" s="81">
        <f>SUM(F10:F43)*D51</f>
        <v>0</v>
      </c>
    </row>
    <row r="52" spans="1:6">
      <c r="A52" s="84"/>
      <c r="B52" s="63"/>
      <c r="C52" s="83"/>
      <c r="D52" s="112"/>
      <c r="E52" s="81"/>
      <c r="F52" s="81"/>
    </row>
    <row r="53" spans="1:6">
      <c r="A53" s="119">
        <f>COUNT($A$8:A52)+1</f>
        <v>12</v>
      </c>
      <c r="B53" s="67" t="s">
        <v>120</v>
      </c>
      <c r="C53" s="83"/>
      <c r="D53" s="112"/>
      <c r="E53" s="81"/>
      <c r="F53" s="81"/>
    </row>
    <row r="54" spans="1:6" ht="38.25">
      <c r="A54" s="5"/>
      <c r="B54" s="86" t="s">
        <v>60</v>
      </c>
      <c r="C54" s="83"/>
      <c r="D54" s="112"/>
      <c r="E54" s="116"/>
      <c r="F54" s="81"/>
    </row>
    <row r="55" spans="1:6">
      <c r="A55" s="113"/>
      <c r="B55" s="63"/>
      <c r="C55" s="112"/>
      <c r="D55" s="121">
        <v>0.06</v>
      </c>
      <c r="E55" s="7"/>
      <c r="F55" s="81">
        <f>D55*(SUM(F10:F43))</f>
        <v>0</v>
      </c>
    </row>
    <row r="56" spans="1:6" ht="13.5" thickBot="1">
      <c r="A56" s="113"/>
      <c r="B56" s="63"/>
      <c r="C56" s="83"/>
      <c r="D56" s="112"/>
      <c r="E56" s="81"/>
      <c r="F56" s="81"/>
    </row>
    <row r="57" spans="1:6" ht="14.25" thickTop="1" thickBot="1">
      <c r="A57" s="122"/>
      <c r="B57" s="108" t="s">
        <v>5</v>
      </c>
      <c r="C57" s="123"/>
      <c r="D57" s="123"/>
      <c r="E57" s="350" t="s">
        <v>170</v>
      </c>
      <c r="F57" s="124">
        <f>SUM(F10:F56)</f>
        <v>0</v>
      </c>
    </row>
    <row r="58" spans="1:6" ht="13.5" thickTop="1"/>
  </sheetData>
  <sheetProtection password="CCBE" sheet="1"/>
  <phoneticPr fontId="11" type="noConversion"/>
  <printOptions horizontalCentered="1"/>
  <pageMargins left="0.59055118110236227" right="0.75" top="0.59055118110236227" bottom="0.59055118110236227" header="0" footer="0"/>
  <pageSetup paperSize="9" scale="85" orientation="portrait" r:id="rId1"/>
  <headerFooter>
    <oddFooter>&amp;C&amp;P/&amp;N</oddFooter>
  </headerFooter>
  <rowBreaks count="1" manualBreakCount="1">
    <brk id="40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>
  <dimension ref="A1:H86"/>
  <sheetViews>
    <sheetView showZeros="0" view="pageBreakPreview" topLeftCell="A73" workbookViewId="0">
      <selection activeCell="E76" sqref="E76"/>
    </sheetView>
  </sheetViews>
  <sheetFormatPr defaultRowHeight="12.75"/>
  <cols>
    <col min="1" max="1" width="7.42578125" style="340" customWidth="1"/>
    <col min="2" max="2" width="37" style="322" customWidth="1"/>
    <col min="3" max="3" width="6.5703125" style="340" bestFit="1" customWidth="1"/>
    <col min="4" max="4" width="3.7109375" style="340" customWidth="1"/>
    <col min="5" max="5" width="15.28515625" style="349" customWidth="1"/>
    <col min="6" max="6" width="13.42578125" style="349" customWidth="1"/>
    <col min="7" max="7" width="9.140625" style="340"/>
    <col min="8" max="8" width="11.28515625" style="340" bestFit="1" customWidth="1"/>
    <col min="9" max="16384" width="9.140625" style="340"/>
  </cols>
  <sheetData>
    <row r="1" spans="1:7">
      <c r="A1" s="214" t="s">
        <v>243</v>
      </c>
      <c r="B1" s="215" t="s">
        <v>13</v>
      </c>
      <c r="C1" s="285"/>
      <c r="D1" s="286"/>
      <c r="E1" s="287"/>
      <c r="F1" s="288"/>
    </row>
    <row r="2" spans="1:7">
      <c r="A2" s="214" t="s">
        <v>250</v>
      </c>
      <c r="B2" s="215" t="s">
        <v>76</v>
      </c>
      <c r="C2" s="285"/>
      <c r="D2" s="286"/>
      <c r="E2" s="287"/>
      <c r="F2" s="288"/>
    </row>
    <row r="3" spans="1:7">
      <c r="A3" s="214" t="s">
        <v>251</v>
      </c>
      <c r="B3" s="215" t="s">
        <v>256</v>
      </c>
      <c r="C3" s="285"/>
      <c r="D3" s="286"/>
      <c r="E3" s="287"/>
      <c r="F3" s="288"/>
    </row>
    <row r="4" spans="1:7" s="341" customFormat="1">
      <c r="A4" s="233"/>
      <c r="B4" s="234"/>
      <c r="C4" s="235"/>
      <c r="D4" s="233"/>
      <c r="E4" s="236"/>
      <c r="F4" s="237"/>
    </row>
    <row r="5" spans="1:7" s="343" customFormat="1" ht="77.25" customHeight="1" thickBot="1">
      <c r="A5" s="238" t="s">
        <v>0</v>
      </c>
      <c r="B5" s="239" t="s">
        <v>75</v>
      </c>
      <c r="C5" s="240" t="s">
        <v>15</v>
      </c>
      <c r="D5" s="240" t="s">
        <v>16</v>
      </c>
      <c r="E5" s="241" t="s">
        <v>168</v>
      </c>
      <c r="F5" s="241" t="s">
        <v>169</v>
      </c>
      <c r="G5" s="342"/>
    </row>
    <row r="6" spans="1:7" s="344" customFormat="1" ht="13.5" thickTop="1">
      <c r="A6" s="242">
        <v>1</v>
      </c>
      <c r="B6" s="289"/>
      <c r="C6" s="290"/>
      <c r="D6" s="291"/>
      <c r="E6" s="292"/>
      <c r="F6" s="292"/>
    </row>
    <row r="7" spans="1:7" s="320" customFormat="1" ht="18" customHeight="1">
      <c r="A7" s="243">
        <f>COUNT(#REF!)+1</f>
        <v>1</v>
      </c>
      <c r="B7" s="244" t="s">
        <v>253</v>
      </c>
      <c r="C7" s="245"/>
      <c r="D7" s="246"/>
      <c r="E7" s="247"/>
      <c r="F7" s="247"/>
      <c r="G7" s="319"/>
    </row>
    <row r="8" spans="1:7" s="345" customFormat="1" ht="14.25" customHeight="1">
      <c r="A8" s="248"/>
      <c r="B8" s="249"/>
      <c r="C8" s="250">
        <v>50</v>
      </c>
      <c r="D8" s="251" t="s">
        <v>2</v>
      </c>
      <c r="E8" s="252"/>
      <c r="F8" s="177">
        <f>C8*E8</f>
        <v>0</v>
      </c>
    </row>
    <row r="9" spans="1:7" s="321" customFormat="1" ht="13.5" thickBot="1">
      <c r="A9" s="254"/>
      <c r="B9" s="245"/>
      <c r="C9" s="245"/>
      <c r="D9" s="246"/>
      <c r="E9" s="354"/>
      <c r="F9" s="255"/>
      <c r="G9" s="346"/>
    </row>
    <row r="10" spans="1:7" s="320" customFormat="1" ht="14.25" thickTop="1" thickBot="1">
      <c r="A10" s="293"/>
      <c r="B10" s="211" t="s">
        <v>254</v>
      </c>
      <c r="C10" s="294"/>
      <c r="D10" s="293"/>
      <c r="E10" s="295"/>
      <c r="F10" s="296">
        <f>F8</f>
        <v>0</v>
      </c>
      <c r="G10" s="347"/>
    </row>
    <row r="11" spans="1:7" s="320" customFormat="1" ht="13.5" thickTop="1">
      <c r="A11" s="297"/>
      <c r="B11" s="298"/>
      <c r="C11" s="299"/>
      <c r="D11" s="297"/>
      <c r="E11" s="300"/>
      <c r="F11" s="301"/>
      <c r="G11" s="347"/>
    </row>
    <row r="12" spans="1:7" s="344" customFormat="1" ht="77.25" thickBot="1">
      <c r="A12" s="165" t="s">
        <v>0</v>
      </c>
      <c r="B12" s="166" t="s">
        <v>75</v>
      </c>
      <c r="C12" s="167" t="s">
        <v>15</v>
      </c>
      <c r="D12" s="168" t="s">
        <v>16</v>
      </c>
      <c r="E12" s="169" t="s">
        <v>168</v>
      </c>
      <c r="F12" s="169" t="s">
        <v>169</v>
      </c>
      <c r="G12" s="319"/>
    </row>
    <row r="13" spans="1:7" s="344" customFormat="1" ht="13.5" thickTop="1">
      <c r="A13" s="242">
        <v>1</v>
      </c>
      <c r="B13" s="289"/>
      <c r="C13" s="290"/>
      <c r="D13" s="290"/>
      <c r="E13" s="292"/>
      <c r="F13" s="292"/>
    </row>
    <row r="14" spans="1:7">
      <c r="A14" s="160">
        <v>1</v>
      </c>
      <c r="B14" s="256" t="s">
        <v>77</v>
      </c>
      <c r="C14" s="302"/>
      <c r="D14" s="302"/>
      <c r="E14" s="303"/>
      <c r="F14" s="303"/>
    </row>
    <row r="15" spans="1:7" ht="27.75" customHeight="1">
      <c r="A15" s="257"/>
      <c r="B15" s="258" t="s">
        <v>174</v>
      </c>
      <c r="C15" s="259"/>
      <c r="D15" s="259"/>
      <c r="E15" s="259"/>
      <c r="F15" s="259"/>
    </row>
    <row r="16" spans="1:7" s="345" customFormat="1" ht="14.25">
      <c r="A16" s="181"/>
      <c r="B16" s="260" t="s">
        <v>121</v>
      </c>
      <c r="C16" s="261">
        <v>650</v>
      </c>
      <c r="D16" s="262" t="s">
        <v>265</v>
      </c>
      <c r="E16" s="263"/>
      <c r="F16" s="177">
        <f>C16*E16</f>
        <v>0</v>
      </c>
    </row>
    <row r="17" spans="1:8" s="345" customFormat="1">
      <c r="A17" s="181"/>
      <c r="B17" s="260"/>
      <c r="C17" s="261"/>
      <c r="D17" s="264"/>
      <c r="E17" s="355"/>
      <c r="F17" s="177"/>
    </row>
    <row r="18" spans="1:8" s="345" customFormat="1">
      <c r="A18" s="160">
        <v>2</v>
      </c>
      <c r="B18" s="265" t="s">
        <v>122</v>
      </c>
      <c r="C18" s="259"/>
      <c r="D18" s="259"/>
      <c r="E18" s="356"/>
      <c r="F18" s="177"/>
    </row>
    <row r="19" spans="1:8" s="345" customFormat="1" ht="38.25">
      <c r="A19" s="257"/>
      <c r="B19" s="267" t="s">
        <v>100</v>
      </c>
      <c r="C19" s="259"/>
      <c r="D19" s="259"/>
      <c r="E19" s="356"/>
      <c r="F19" s="177"/>
    </row>
    <row r="20" spans="1:8" s="345" customFormat="1">
      <c r="A20" s="160"/>
      <c r="B20" s="260" t="s">
        <v>94</v>
      </c>
      <c r="C20" s="261">
        <v>45</v>
      </c>
      <c r="D20" s="264" t="s">
        <v>2</v>
      </c>
      <c r="E20" s="263"/>
      <c r="F20" s="177">
        <f>C20*E20</f>
        <v>0</v>
      </c>
    </row>
    <row r="21" spans="1:8" s="345" customFormat="1">
      <c r="A21" s="160"/>
      <c r="B21" s="260" t="s">
        <v>123</v>
      </c>
      <c r="C21" s="261">
        <v>5</v>
      </c>
      <c r="D21" s="264" t="s">
        <v>2</v>
      </c>
      <c r="E21" s="263"/>
      <c r="F21" s="177">
        <f>C21*E21</f>
        <v>0</v>
      </c>
    </row>
    <row r="22" spans="1:8" s="345" customFormat="1" ht="14.25" customHeight="1">
      <c r="A22" s="160"/>
      <c r="B22" s="260"/>
      <c r="C22" s="261"/>
      <c r="D22" s="264"/>
      <c r="E22" s="355"/>
      <c r="F22" s="177"/>
    </row>
    <row r="23" spans="1:8" s="345" customFormat="1">
      <c r="A23" s="160">
        <v>3</v>
      </c>
      <c r="B23" s="265" t="s">
        <v>171</v>
      </c>
      <c r="C23" s="268"/>
      <c r="D23" s="269"/>
      <c r="E23" s="356"/>
      <c r="F23" s="177"/>
      <c r="H23" s="348"/>
    </row>
    <row r="24" spans="1:8" s="345" customFormat="1" ht="51">
      <c r="A24" s="257"/>
      <c r="B24" s="267" t="s">
        <v>266</v>
      </c>
      <c r="C24" s="270"/>
      <c r="D24" s="271"/>
      <c r="E24" s="356"/>
      <c r="F24" s="177"/>
    </row>
    <row r="25" spans="1:8" s="345" customFormat="1">
      <c r="A25" s="160"/>
      <c r="B25" s="272" t="s">
        <v>129</v>
      </c>
      <c r="C25" s="273">
        <v>50</v>
      </c>
      <c r="D25" s="274" t="s">
        <v>2</v>
      </c>
      <c r="E25" s="263"/>
      <c r="F25" s="177">
        <f>C25*E25</f>
        <v>0</v>
      </c>
    </row>
    <row r="26" spans="1:8" s="345" customFormat="1" ht="13.5" customHeight="1">
      <c r="A26" s="160"/>
      <c r="B26" s="259"/>
      <c r="C26" s="259"/>
      <c r="D26" s="259"/>
      <c r="E26" s="356"/>
      <c r="F26" s="177"/>
    </row>
    <row r="27" spans="1:8" s="345" customFormat="1" ht="14.25">
      <c r="A27" s="160">
        <v>4</v>
      </c>
      <c r="B27" s="265" t="s">
        <v>267</v>
      </c>
      <c r="C27" s="201"/>
      <c r="D27" s="259"/>
      <c r="E27" s="356"/>
      <c r="F27" s="177"/>
    </row>
    <row r="28" spans="1:8" s="345" customFormat="1" ht="14.25">
      <c r="A28" s="253"/>
      <c r="B28" s="275" t="s">
        <v>268</v>
      </c>
      <c r="C28" s="253"/>
      <c r="D28" s="253"/>
      <c r="E28" s="357"/>
      <c r="F28" s="177"/>
    </row>
    <row r="29" spans="1:8" s="345" customFormat="1">
      <c r="A29" s="181"/>
      <c r="B29" s="260" t="s">
        <v>124</v>
      </c>
      <c r="C29" s="261">
        <v>18</v>
      </c>
      <c r="D29" s="264" t="s">
        <v>2</v>
      </c>
      <c r="E29" s="263"/>
      <c r="F29" s="177">
        <f>C29*E29</f>
        <v>0</v>
      </c>
    </row>
    <row r="30" spans="1:8" s="345" customFormat="1">
      <c r="A30" s="181"/>
      <c r="B30" s="276"/>
      <c r="C30" s="259"/>
      <c r="D30" s="259"/>
      <c r="E30" s="356"/>
      <c r="F30" s="177"/>
    </row>
    <row r="31" spans="1:8" s="345" customFormat="1" ht="14.25">
      <c r="A31" s="160">
        <v>5</v>
      </c>
      <c r="B31" s="265" t="s">
        <v>269</v>
      </c>
      <c r="C31" s="259"/>
      <c r="D31" s="259"/>
      <c r="E31" s="356"/>
      <c r="F31" s="177"/>
    </row>
    <row r="32" spans="1:8" s="345" customFormat="1" ht="14.25">
      <c r="A32" s="181"/>
      <c r="B32" s="267" t="s">
        <v>270</v>
      </c>
      <c r="C32" s="259"/>
      <c r="D32" s="259"/>
      <c r="E32" s="356"/>
      <c r="F32" s="177"/>
    </row>
    <row r="33" spans="1:6" s="345" customFormat="1">
      <c r="A33" s="181"/>
      <c r="B33" s="260" t="s">
        <v>124</v>
      </c>
      <c r="C33" s="261">
        <v>50</v>
      </c>
      <c r="D33" s="264" t="s">
        <v>2</v>
      </c>
      <c r="E33" s="263"/>
      <c r="F33" s="177">
        <f>C33*E33</f>
        <v>0</v>
      </c>
    </row>
    <row r="34" spans="1:6" s="345" customFormat="1">
      <c r="A34" s="181"/>
      <c r="B34" s="276" t="s">
        <v>125</v>
      </c>
      <c r="C34" s="259"/>
      <c r="D34" s="259"/>
      <c r="E34" s="356"/>
      <c r="F34" s="177"/>
    </row>
    <row r="35" spans="1:6" s="345" customFormat="1">
      <c r="A35" s="160">
        <v>6</v>
      </c>
      <c r="B35" s="265" t="s">
        <v>81</v>
      </c>
      <c r="C35" s="259"/>
      <c r="D35" s="259"/>
      <c r="E35" s="356"/>
      <c r="F35" s="177"/>
    </row>
    <row r="36" spans="1:6" s="345" customFormat="1">
      <c r="A36" s="181"/>
      <c r="B36" s="267" t="s">
        <v>82</v>
      </c>
      <c r="C36" s="259"/>
      <c r="D36" s="259"/>
      <c r="E36" s="356"/>
      <c r="F36" s="177"/>
    </row>
    <row r="37" spans="1:6" s="345" customFormat="1">
      <c r="A37" s="181"/>
      <c r="B37" s="260" t="s">
        <v>126</v>
      </c>
      <c r="C37" s="261">
        <v>9</v>
      </c>
      <c r="D37" s="264" t="s">
        <v>2</v>
      </c>
      <c r="E37" s="263"/>
      <c r="F37" s="177">
        <f>C37*E37</f>
        <v>0</v>
      </c>
    </row>
    <row r="38" spans="1:6" s="345" customFormat="1">
      <c r="A38" s="181"/>
      <c r="B38" s="260"/>
      <c r="C38" s="261"/>
      <c r="D38" s="264"/>
      <c r="E38" s="355"/>
      <c r="F38" s="177"/>
    </row>
    <row r="39" spans="1:6" s="345" customFormat="1">
      <c r="A39" s="181"/>
      <c r="B39" s="260"/>
      <c r="C39" s="261"/>
      <c r="D39" s="264"/>
      <c r="E39" s="355"/>
      <c r="F39" s="177"/>
    </row>
    <row r="40" spans="1:6" s="345" customFormat="1">
      <c r="A40" s="160">
        <v>7</v>
      </c>
      <c r="B40" s="265" t="s">
        <v>127</v>
      </c>
      <c r="C40" s="259"/>
      <c r="D40" s="259"/>
      <c r="E40" s="356"/>
      <c r="F40" s="177"/>
    </row>
    <row r="41" spans="1:6" s="345" customFormat="1">
      <c r="A41" s="257"/>
      <c r="B41" s="267" t="s">
        <v>93</v>
      </c>
      <c r="C41" s="259"/>
      <c r="D41" s="259"/>
      <c r="E41" s="356"/>
      <c r="F41" s="177"/>
    </row>
    <row r="42" spans="1:6" s="345" customFormat="1">
      <c r="A42" s="181"/>
      <c r="B42" s="260" t="s">
        <v>94</v>
      </c>
      <c r="C42" s="264">
        <v>1</v>
      </c>
      <c r="D42" s="264" t="s">
        <v>2</v>
      </c>
      <c r="E42" s="263"/>
      <c r="F42" s="177">
        <f>C42*E42</f>
        <v>0</v>
      </c>
    </row>
    <row r="43" spans="1:6" s="345" customFormat="1">
      <c r="A43" s="181"/>
      <c r="B43" s="276" t="s">
        <v>125</v>
      </c>
      <c r="C43" s="259"/>
      <c r="D43" s="259"/>
      <c r="E43" s="356"/>
      <c r="F43" s="177"/>
    </row>
    <row r="44" spans="1:6" s="345" customFormat="1">
      <c r="A44" s="160">
        <v>8</v>
      </c>
      <c r="B44" s="265" t="s">
        <v>96</v>
      </c>
      <c r="C44" s="259"/>
      <c r="D44" s="259"/>
      <c r="E44" s="356"/>
      <c r="F44" s="177"/>
    </row>
    <row r="45" spans="1:6" s="345" customFormat="1" ht="25.5">
      <c r="A45" s="257"/>
      <c r="B45" s="267" t="s">
        <v>97</v>
      </c>
      <c r="C45" s="259"/>
      <c r="D45" s="259"/>
      <c r="E45" s="356"/>
      <c r="F45" s="177"/>
    </row>
    <row r="46" spans="1:6" s="345" customFormat="1">
      <c r="A46" s="181"/>
      <c r="B46" s="260" t="s">
        <v>128</v>
      </c>
      <c r="C46" s="261">
        <v>250</v>
      </c>
      <c r="D46" s="264" t="s">
        <v>2</v>
      </c>
      <c r="E46" s="263"/>
      <c r="F46" s="177">
        <f>C46*E46</f>
        <v>0</v>
      </c>
    </row>
    <row r="47" spans="1:6" s="345" customFormat="1">
      <c r="A47" s="181"/>
      <c r="B47" s="260" t="s">
        <v>90</v>
      </c>
      <c r="C47" s="261">
        <v>2</v>
      </c>
      <c r="D47" s="264" t="s">
        <v>2</v>
      </c>
      <c r="E47" s="263"/>
      <c r="F47" s="177">
        <f>C47*E47</f>
        <v>0</v>
      </c>
    </row>
    <row r="48" spans="1:6" s="345" customFormat="1">
      <c r="A48" s="181"/>
      <c r="B48" s="260"/>
      <c r="C48" s="261"/>
      <c r="D48" s="264"/>
      <c r="E48" s="355"/>
      <c r="F48" s="177"/>
    </row>
    <row r="49" spans="1:6" s="345" customFormat="1">
      <c r="A49" s="160">
        <v>9</v>
      </c>
      <c r="B49" s="265" t="s">
        <v>130</v>
      </c>
      <c r="C49" s="259"/>
      <c r="D49" s="259"/>
      <c r="E49" s="356"/>
      <c r="F49" s="177"/>
    </row>
    <row r="50" spans="1:6" s="345" customFormat="1" ht="38.25">
      <c r="A50" s="257"/>
      <c r="B50" s="277" t="s">
        <v>131</v>
      </c>
      <c r="C50" s="259"/>
      <c r="D50" s="259"/>
      <c r="E50" s="356"/>
      <c r="F50" s="177"/>
    </row>
    <row r="51" spans="1:6" s="345" customFormat="1" ht="38.25">
      <c r="A51" s="181"/>
      <c r="B51" s="277" t="s">
        <v>271</v>
      </c>
      <c r="C51" s="259"/>
      <c r="D51" s="259"/>
      <c r="E51" s="356"/>
      <c r="F51" s="177"/>
    </row>
    <row r="52" spans="1:6" s="345" customFormat="1" ht="38.25">
      <c r="A52" s="181"/>
      <c r="B52" s="277" t="s">
        <v>132</v>
      </c>
      <c r="C52" s="259"/>
      <c r="D52" s="259"/>
      <c r="E52" s="356"/>
      <c r="F52" s="177"/>
    </row>
    <row r="53" spans="1:6" s="345" customFormat="1">
      <c r="A53" s="181"/>
      <c r="B53" s="260" t="s">
        <v>133</v>
      </c>
      <c r="C53" s="264">
        <v>12</v>
      </c>
      <c r="D53" s="264" t="s">
        <v>2</v>
      </c>
      <c r="E53" s="263"/>
      <c r="F53" s="177">
        <f>C53*E53</f>
        <v>0</v>
      </c>
    </row>
    <row r="54" spans="1:6" s="345" customFormat="1">
      <c r="A54" s="181"/>
      <c r="B54" s="260" t="s">
        <v>134</v>
      </c>
      <c r="C54" s="264">
        <v>5</v>
      </c>
      <c r="D54" s="264" t="s">
        <v>2</v>
      </c>
      <c r="E54" s="263"/>
      <c r="F54" s="177">
        <f>C54*E54</f>
        <v>0</v>
      </c>
    </row>
    <row r="55" spans="1:6" s="345" customFormat="1">
      <c r="A55" s="181"/>
      <c r="B55" s="260"/>
      <c r="C55" s="264"/>
      <c r="D55" s="264"/>
      <c r="E55" s="355"/>
      <c r="F55" s="177"/>
    </row>
    <row r="56" spans="1:6" s="345" customFormat="1">
      <c r="A56" s="160">
        <v>10</v>
      </c>
      <c r="B56" s="265" t="s">
        <v>167</v>
      </c>
      <c r="C56" s="259"/>
      <c r="D56" s="259"/>
      <c r="E56" s="356"/>
      <c r="F56" s="177"/>
    </row>
    <row r="57" spans="1:6" s="345" customFormat="1">
      <c r="A57" s="257"/>
      <c r="B57" s="277" t="s">
        <v>135</v>
      </c>
      <c r="C57" s="259"/>
      <c r="D57" s="259"/>
      <c r="E57" s="356"/>
      <c r="F57" s="177"/>
    </row>
    <row r="58" spans="1:6" s="345" customFormat="1">
      <c r="A58" s="181"/>
      <c r="B58" s="276" t="s">
        <v>136</v>
      </c>
      <c r="C58" s="259"/>
      <c r="D58" s="259"/>
      <c r="E58" s="356"/>
      <c r="F58" s="177"/>
    </row>
    <row r="59" spans="1:6" s="345" customFormat="1" ht="25.5">
      <c r="A59" s="181"/>
      <c r="B59" s="277" t="s">
        <v>137</v>
      </c>
      <c r="C59" s="259"/>
      <c r="D59" s="259"/>
      <c r="E59" s="356"/>
      <c r="F59" s="177"/>
    </row>
    <row r="60" spans="1:6" s="345" customFormat="1" ht="38.25">
      <c r="A60" s="181"/>
      <c r="B60" s="277" t="s">
        <v>272</v>
      </c>
      <c r="C60" s="259"/>
      <c r="D60" s="259"/>
      <c r="E60" s="356"/>
      <c r="F60" s="177"/>
    </row>
    <row r="61" spans="1:6" s="345" customFormat="1" ht="51">
      <c r="A61" s="181"/>
      <c r="B61" s="277" t="s">
        <v>138</v>
      </c>
      <c r="C61" s="259"/>
      <c r="D61" s="259"/>
      <c r="E61" s="356"/>
      <c r="F61" s="177"/>
    </row>
    <row r="62" spans="1:6" s="345" customFormat="1" ht="38.25">
      <c r="A62" s="181"/>
      <c r="B62" s="277" t="s">
        <v>139</v>
      </c>
      <c r="C62" s="259"/>
      <c r="D62" s="259"/>
      <c r="E62" s="356"/>
      <c r="F62" s="177"/>
    </row>
    <row r="63" spans="1:6" s="345" customFormat="1" ht="38.25">
      <c r="A63" s="181"/>
      <c r="B63" s="277" t="s">
        <v>140</v>
      </c>
      <c r="C63" s="259"/>
      <c r="D63" s="259"/>
      <c r="E63" s="356"/>
      <c r="F63" s="177"/>
    </row>
    <row r="64" spans="1:6" s="345" customFormat="1">
      <c r="A64" s="181"/>
      <c r="B64" s="260" t="s">
        <v>141</v>
      </c>
      <c r="C64" s="264">
        <v>13</v>
      </c>
      <c r="D64" s="264" t="s">
        <v>2</v>
      </c>
      <c r="E64" s="263"/>
      <c r="F64" s="177">
        <f>C64*E64</f>
        <v>0</v>
      </c>
    </row>
    <row r="65" spans="1:6" s="345" customFormat="1">
      <c r="A65" s="181"/>
      <c r="B65" s="276"/>
      <c r="C65" s="259"/>
      <c r="D65" s="259"/>
      <c r="E65" s="356"/>
      <c r="F65" s="177"/>
    </row>
    <row r="66" spans="1:6" s="345" customFormat="1">
      <c r="A66" s="160">
        <v>11</v>
      </c>
      <c r="B66" s="265" t="s">
        <v>142</v>
      </c>
      <c r="C66" s="259"/>
      <c r="D66" s="259"/>
      <c r="E66" s="356"/>
      <c r="F66" s="177"/>
    </row>
    <row r="67" spans="1:6" s="345" customFormat="1">
      <c r="A67" s="181"/>
      <c r="B67" s="277" t="s">
        <v>143</v>
      </c>
      <c r="C67" s="259"/>
      <c r="D67" s="259"/>
      <c r="E67" s="356"/>
      <c r="F67" s="177"/>
    </row>
    <row r="68" spans="1:6" s="345" customFormat="1">
      <c r="A68" s="181"/>
      <c r="B68" s="276" t="s">
        <v>136</v>
      </c>
      <c r="C68" s="259"/>
      <c r="D68" s="259"/>
      <c r="E68" s="356"/>
      <c r="F68" s="177"/>
    </row>
    <row r="69" spans="1:6" s="345" customFormat="1" ht="25.5">
      <c r="A69" s="181"/>
      <c r="B69" s="277" t="s">
        <v>137</v>
      </c>
      <c r="C69" s="259"/>
      <c r="D69" s="259"/>
      <c r="E69" s="356"/>
      <c r="F69" s="177"/>
    </row>
    <row r="70" spans="1:6" s="345" customFormat="1" ht="38.25">
      <c r="A70" s="181"/>
      <c r="B70" s="277" t="s">
        <v>272</v>
      </c>
      <c r="C70" s="259"/>
      <c r="D70" s="259"/>
      <c r="E70" s="356"/>
      <c r="F70" s="177"/>
    </row>
    <row r="71" spans="1:6" s="345" customFormat="1" ht="51">
      <c r="A71" s="181"/>
      <c r="B71" s="277" t="s">
        <v>144</v>
      </c>
      <c r="C71" s="259"/>
      <c r="D71" s="259"/>
      <c r="E71" s="356"/>
      <c r="F71" s="177"/>
    </row>
    <row r="72" spans="1:6" s="345" customFormat="1" ht="51">
      <c r="A72" s="181"/>
      <c r="B72" s="277" t="s">
        <v>145</v>
      </c>
      <c r="C72" s="259"/>
      <c r="D72" s="259"/>
      <c r="E72" s="356"/>
      <c r="F72" s="177"/>
    </row>
    <row r="73" spans="1:6" s="345" customFormat="1" ht="25.5">
      <c r="A73" s="181"/>
      <c r="B73" s="277" t="s">
        <v>146</v>
      </c>
      <c r="C73" s="259"/>
      <c r="D73" s="259"/>
      <c r="E73" s="356"/>
      <c r="F73" s="177"/>
    </row>
    <row r="74" spans="1:6" s="345" customFormat="1" ht="38.25">
      <c r="A74" s="181"/>
      <c r="B74" s="277" t="s">
        <v>147</v>
      </c>
      <c r="C74" s="259"/>
      <c r="D74" s="259"/>
      <c r="E74" s="356"/>
      <c r="F74" s="177"/>
    </row>
    <row r="75" spans="1:6" s="345" customFormat="1">
      <c r="A75" s="181"/>
      <c r="B75" s="260" t="s">
        <v>141</v>
      </c>
      <c r="C75" s="264">
        <v>20</v>
      </c>
      <c r="D75" s="264" t="s">
        <v>2</v>
      </c>
      <c r="E75" s="263"/>
      <c r="F75" s="177">
        <f>C75*E75</f>
        <v>0</v>
      </c>
    </row>
    <row r="76" spans="1:6" s="345" customFormat="1">
      <c r="A76" s="181"/>
      <c r="B76" s="276"/>
      <c r="C76" s="259"/>
      <c r="D76" s="259"/>
      <c r="E76" s="356"/>
      <c r="F76" s="177"/>
    </row>
    <row r="77" spans="1:6" s="345" customFormat="1">
      <c r="A77" s="160">
        <v>12</v>
      </c>
      <c r="B77" s="265" t="s">
        <v>148</v>
      </c>
      <c r="C77" s="259"/>
      <c r="D77" s="259"/>
      <c r="E77" s="356"/>
      <c r="F77" s="177"/>
    </row>
    <row r="78" spans="1:6" s="345" customFormat="1" ht="38.25">
      <c r="A78" s="257"/>
      <c r="B78" s="277" t="s">
        <v>149</v>
      </c>
      <c r="C78" s="259"/>
      <c r="D78" s="259"/>
      <c r="E78" s="356"/>
      <c r="F78" s="177"/>
    </row>
    <row r="79" spans="1:6" s="345" customFormat="1" ht="14.25">
      <c r="A79" s="181"/>
      <c r="B79" s="276"/>
      <c r="C79" s="201">
        <v>650</v>
      </c>
      <c r="D79" s="200" t="s">
        <v>265</v>
      </c>
      <c r="E79" s="266"/>
      <c r="F79" s="177">
        <f>C79*E79</f>
        <v>0</v>
      </c>
    </row>
    <row r="80" spans="1:6">
      <c r="A80" s="181"/>
      <c r="B80" s="276"/>
      <c r="C80" s="259"/>
      <c r="D80" s="259"/>
      <c r="E80" s="356"/>
      <c r="F80" s="259"/>
    </row>
    <row r="81" spans="1:6">
      <c r="A81" s="278">
        <v>13</v>
      </c>
      <c r="B81" s="265" t="s">
        <v>61</v>
      </c>
      <c r="C81" s="259"/>
      <c r="D81" s="259"/>
      <c r="E81" s="259"/>
      <c r="F81" s="259"/>
    </row>
    <row r="82" spans="1:6" ht="38.25">
      <c r="A82" s="257"/>
      <c r="B82" s="182" t="s">
        <v>60</v>
      </c>
      <c r="C82" s="201"/>
      <c r="D82" s="259"/>
      <c r="E82" s="259"/>
      <c r="F82" s="202"/>
    </row>
    <row r="83" spans="1:6">
      <c r="A83" s="259"/>
      <c r="B83" s="259"/>
      <c r="C83" s="201"/>
      <c r="D83" s="279">
        <v>0.06</v>
      </c>
      <c r="E83" s="340"/>
      <c r="F83" s="202">
        <f>D83*(SUM(F32:F79))</f>
        <v>0</v>
      </c>
    </row>
    <row r="84" spans="1:6" ht="13.5" thickBot="1">
      <c r="A84" s="259"/>
      <c r="B84" s="259"/>
      <c r="C84" s="259"/>
      <c r="D84" s="259"/>
      <c r="E84" s="259"/>
      <c r="F84" s="259"/>
    </row>
    <row r="85" spans="1:6" ht="14.25" thickTop="1" thickBot="1">
      <c r="A85" s="280"/>
      <c r="B85" s="281" t="s">
        <v>5</v>
      </c>
      <c r="C85" s="282"/>
      <c r="D85" s="282"/>
      <c r="E85" s="283" t="s">
        <v>170</v>
      </c>
      <c r="F85" s="284">
        <f>SUM(F16:F84)</f>
        <v>0</v>
      </c>
    </row>
    <row r="86" spans="1:6" ht="13.5" thickTop="1">
      <c r="B86" s="340"/>
      <c r="E86" s="340"/>
      <c r="F86" s="340"/>
    </row>
  </sheetData>
  <sheetProtection password="CCBE" sheet="1"/>
  <phoneticPr fontId="11" type="noConversion"/>
  <printOptions horizontalCentered="1"/>
  <pageMargins left="0.59055118110236227" right="0.75" top="0.59055118110236227" bottom="0.59055118110236227" header="0" footer="0"/>
  <pageSetup paperSize="9" scale="85" orientation="portrait" r:id="rId1"/>
  <headerFooter>
    <oddFooter>&amp;C&amp;P/&amp;N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H98"/>
  <sheetViews>
    <sheetView showZeros="0" view="pageBreakPreview" workbookViewId="0">
      <selection activeCell="E11" sqref="E11"/>
    </sheetView>
  </sheetViews>
  <sheetFormatPr defaultRowHeight="12.75"/>
  <cols>
    <col min="1" max="1" width="6" style="309" bestFit="1" customWidth="1"/>
    <col min="2" max="2" width="34.7109375" style="313" customWidth="1"/>
    <col min="3" max="3" width="6" style="308" bestFit="1" customWidth="1"/>
    <col min="4" max="4" width="4.7109375" style="308" bestFit="1" customWidth="1"/>
    <col min="5" max="5" width="16.85546875" style="310" customWidth="1"/>
    <col min="6" max="6" width="16.85546875" style="307" customWidth="1"/>
    <col min="7" max="16384" width="9.140625" style="308"/>
  </cols>
  <sheetData>
    <row r="1" spans="1:8">
      <c r="A1" s="154" t="s">
        <v>243</v>
      </c>
      <c r="B1" s="155" t="s">
        <v>13</v>
      </c>
      <c r="C1" s="156"/>
      <c r="D1" s="156"/>
      <c r="E1" s="157"/>
      <c r="F1" s="69"/>
    </row>
    <row r="2" spans="1:8">
      <c r="A2" s="154" t="s">
        <v>244</v>
      </c>
      <c r="B2" s="155" t="s">
        <v>14</v>
      </c>
      <c r="C2" s="156"/>
      <c r="D2" s="156"/>
      <c r="E2" s="157"/>
      <c r="F2" s="69"/>
      <c r="H2" s="306"/>
    </row>
    <row r="3" spans="1:8">
      <c r="A3" s="154" t="s">
        <v>233</v>
      </c>
      <c r="B3" s="155" t="s">
        <v>192</v>
      </c>
      <c r="C3" s="156"/>
      <c r="D3" s="156"/>
      <c r="E3" s="157"/>
      <c r="F3" s="69"/>
      <c r="H3" s="306"/>
    </row>
    <row r="4" spans="1:8">
      <c r="A4" s="158"/>
      <c r="B4" s="155" t="s">
        <v>193</v>
      </c>
      <c r="C4" s="156"/>
      <c r="D4" s="156"/>
      <c r="E4" s="157"/>
      <c r="F4" s="69"/>
    </row>
    <row r="5" spans="1:8">
      <c r="A5" s="65"/>
      <c r="B5" s="66"/>
      <c r="C5" s="67"/>
      <c r="D5" s="67"/>
      <c r="E5" s="68"/>
      <c r="F5" s="69"/>
    </row>
    <row r="6" spans="1:8" ht="77.25" thickBot="1">
      <c r="A6" s="70" t="s">
        <v>0</v>
      </c>
      <c r="B6" s="71" t="s">
        <v>75</v>
      </c>
      <c r="C6" s="72" t="s">
        <v>15</v>
      </c>
      <c r="D6" s="73" t="s">
        <v>16</v>
      </c>
      <c r="E6" s="74" t="s">
        <v>168</v>
      </c>
      <c r="F6" s="74" t="s">
        <v>169</v>
      </c>
      <c r="G6" s="311"/>
    </row>
    <row r="7" spans="1:8" ht="13.5" thickTop="1">
      <c r="A7" s="75">
        <v>1</v>
      </c>
      <c r="B7" s="76"/>
      <c r="C7" s="77"/>
      <c r="D7" s="77"/>
      <c r="E7" s="68"/>
      <c r="F7" s="69"/>
    </row>
    <row r="8" spans="1:8">
      <c r="A8" s="78">
        <f>COUNT(A7+1)</f>
        <v>1</v>
      </c>
      <c r="B8" s="79" t="s">
        <v>22</v>
      </c>
      <c r="C8" s="80"/>
      <c r="D8" s="80"/>
      <c r="E8" s="81"/>
      <c r="F8" s="64"/>
    </row>
    <row r="9" spans="1:8" ht="25.5">
      <c r="A9" s="78"/>
      <c r="B9" s="82" t="s">
        <v>21</v>
      </c>
      <c r="C9" s="80"/>
      <c r="D9" s="80"/>
      <c r="E9" s="81"/>
      <c r="F9" s="64"/>
    </row>
    <row r="10" spans="1:8" ht="14.25">
      <c r="A10" s="78"/>
      <c r="B10" s="82"/>
      <c r="C10" s="80">
        <v>82</v>
      </c>
      <c r="D10" s="80" t="s">
        <v>65</v>
      </c>
      <c r="E10" s="41"/>
      <c r="F10" s="64">
        <f>C10*E10</f>
        <v>0</v>
      </c>
    </row>
    <row r="11" spans="1:8" ht="25.5">
      <c r="A11" s="78">
        <f>COUNT($A$8:A10)+1</f>
        <v>2</v>
      </c>
      <c r="B11" s="79" t="s">
        <v>24</v>
      </c>
      <c r="C11" s="80"/>
      <c r="D11" s="80"/>
      <c r="E11" s="81"/>
      <c r="F11" s="83"/>
    </row>
    <row r="12" spans="1:8" ht="51">
      <c r="A12" s="84"/>
      <c r="B12" s="85" t="s">
        <v>26</v>
      </c>
      <c r="C12" s="80"/>
      <c r="D12" s="80"/>
      <c r="E12" s="81"/>
      <c r="F12" s="83"/>
    </row>
    <row r="13" spans="1:8" ht="14.25">
      <c r="A13" s="78"/>
      <c r="B13" s="82"/>
      <c r="C13" s="80">
        <v>175</v>
      </c>
      <c r="D13" s="80" t="s">
        <v>63</v>
      </c>
      <c r="E13" s="41"/>
      <c r="F13" s="64">
        <f>C13*E13</f>
        <v>0</v>
      </c>
    </row>
    <row r="14" spans="1:8">
      <c r="A14" s="84"/>
      <c r="B14" s="86"/>
      <c r="C14" s="80"/>
      <c r="D14" s="80"/>
      <c r="E14" s="81"/>
      <c r="F14" s="83"/>
    </row>
    <row r="15" spans="1:8" ht="12.75" customHeight="1">
      <c r="A15" s="78">
        <f>COUNT($A$8:A14)+1</f>
        <v>3</v>
      </c>
      <c r="B15" s="79" t="s">
        <v>25</v>
      </c>
      <c r="C15" s="80"/>
      <c r="D15" s="80"/>
      <c r="E15" s="81"/>
      <c r="F15" s="83"/>
    </row>
    <row r="16" spans="1:8" ht="51">
      <c r="A16" s="84"/>
      <c r="B16" s="85" t="s">
        <v>71</v>
      </c>
      <c r="C16" s="80"/>
      <c r="D16" s="80"/>
      <c r="E16" s="81"/>
      <c r="F16" s="83"/>
    </row>
    <row r="17" spans="1:6" ht="14.25">
      <c r="A17" s="84"/>
      <c r="B17" s="82"/>
      <c r="C17" s="80">
        <v>40</v>
      </c>
      <c r="D17" s="80" t="s">
        <v>63</v>
      </c>
      <c r="E17" s="41"/>
      <c r="F17" s="64">
        <f>C17*E17</f>
        <v>0</v>
      </c>
    </row>
    <row r="18" spans="1:6">
      <c r="A18" s="78"/>
      <c r="B18" s="82"/>
      <c r="C18" s="80"/>
      <c r="D18" s="80"/>
      <c r="E18" s="81"/>
      <c r="F18" s="83"/>
    </row>
    <row r="19" spans="1:6">
      <c r="A19" s="78">
        <f>COUNT($A$8:A17)+1</f>
        <v>4</v>
      </c>
      <c r="B19" s="79" t="s">
        <v>28</v>
      </c>
      <c r="C19" s="80"/>
      <c r="D19" s="80"/>
      <c r="E19" s="81"/>
      <c r="F19" s="83"/>
    </row>
    <row r="20" spans="1:6" ht="38.25">
      <c r="A20" s="84"/>
      <c r="B20" s="86" t="s">
        <v>27</v>
      </c>
      <c r="C20" s="80"/>
      <c r="D20" s="80"/>
      <c r="E20" s="81"/>
      <c r="F20" s="83"/>
    </row>
    <row r="21" spans="1:6" ht="14.25">
      <c r="A21" s="78"/>
      <c r="B21" s="82"/>
      <c r="C21" s="80">
        <v>20</v>
      </c>
      <c r="D21" s="80" t="s">
        <v>63</v>
      </c>
      <c r="E21" s="41"/>
      <c r="F21" s="64">
        <f>C21*E21</f>
        <v>0</v>
      </c>
    </row>
    <row r="22" spans="1:6">
      <c r="A22" s="78"/>
      <c r="B22" s="82"/>
      <c r="C22" s="80"/>
      <c r="D22" s="80"/>
      <c r="E22" s="81"/>
      <c r="F22" s="83"/>
    </row>
    <row r="23" spans="1:6">
      <c r="A23" s="78">
        <f>COUNT($A$8:A21)+1</f>
        <v>5</v>
      </c>
      <c r="B23" s="79" t="s">
        <v>29</v>
      </c>
      <c r="C23" s="80"/>
      <c r="D23" s="80"/>
      <c r="E23" s="81"/>
      <c r="F23" s="83"/>
    </row>
    <row r="24" spans="1:6" ht="38.25">
      <c r="A24" s="87"/>
      <c r="B24" s="8" t="s">
        <v>152</v>
      </c>
      <c r="C24" s="88"/>
      <c r="D24" s="88"/>
      <c r="E24" s="81"/>
      <c r="F24" s="89"/>
    </row>
    <row r="25" spans="1:6" ht="14.25">
      <c r="A25" s="90"/>
      <c r="B25" s="91"/>
      <c r="C25" s="88">
        <v>20</v>
      </c>
      <c r="D25" s="80" t="s">
        <v>65</v>
      </c>
      <c r="E25" s="41"/>
      <c r="F25" s="92">
        <f>C25*E25</f>
        <v>0</v>
      </c>
    </row>
    <row r="26" spans="1:6">
      <c r="A26" s="87"/>
      <c r="B26" s="91"/>
      <c r="C26" s="88"/>
      <c r="D26" s="88"/>
      <c r="E26" s="81"/>
      <c r="F26" s="89"/>
    </row>
    <row r="27" spans="1:6">
      <c r="A27" s="87">
        <f>COUNT($A$8:A26)+1</f>
        <v>6</v>
      </c>
      <c r="B27" s="93" t="s">
        <v>30</v>
      </c>
      <c r="C27" s="88"/>
      <c r="D27" s="88"/>
      <c r="E27" s="81"/>
      <c r="F27" s="89"/>
    </row>
    <row r="28" spans="1:6" ht="63.75">
      <c r="A28" s="90"/>
      <c r="B28" s="8" t="s">
        <v>153</v>
      </c>
      <c r="C28" s="88"/>
      <c r="D28" s="88"/>
      <c r="E28" s="81"/>
      <c r="F28" s="89"/>
    </row>
    <row r="29" spans="1:6" ht="38.25">
      <c r="A29" s="87"/>
      <c r="B29" s="8" t="s">
        <v>6</v>
      </c>
      <c r="C29" s="88"/>
      <c r="D29" s="88"/>
      <c r="E29" s="81"/>
      <c r="F29" s="89"/>
    </row>
    <row r="30" spans="1:6" ht="14.25">
      <c r="A30" s="90"/>
      <c r="B30" s="9" t="s">
        <v>245</v>
      </c>
      <c r="C30" s="88">
        <v>40</v>
      </c>
      <c r="D30" s="88" t="s">
        <v>63</v>
      </c>
      <c r="E30" s="41"/>
      <c r="F30" s="92">
        <f>C30*E30</f>
        <v>0</v>
      </c>
    </row>
    <row r="31" spans="1:6" ht="14.25">
      <c r="A31" s="90"/>
      <c r="B31" s="9" t="s">
        <v>155</v>
      </c>
      <c r="C31" s="88">
        <v>215</v>
      </c>
      <c r="D31" s="88" t="s">
        <v>63</v>
      </c>
      <c r="E31" s="41"/>
      <c r="F31" s="92">
        <f>C31*E31</f>
        <v>0</v>
      </c>
    </row>
    <row r="32" spans="1:6" ht="14.25">
      <c r="A32" s="90"/>
      <c r="B32" s="9" t="s">
        <v>246</v>
      </c>
      <c r="C32" s="88">
        <v>175</v>
      </c>
      <c r="D32" s="88" t="s">
        <v>63</v>
      </c>
      <c r="E32" s="41"/>
      <c r="F32" s="92">
        <f>C32*E32</f>
        <v>0</v>
      </c>
    </row>
    <row r="33" spans="1:6">
      <c r="A33" s="90"/>
      <c r="B33" s="9"/>
      <c r="C33" s="88"/>
      <c r="D33" s="88"/>
      <c r="E33" s="81"/>
      <c r="F33" s="92"/>
    </row>
    <row r="34" spans="1:6">
      <c r="A34" s="78">
        <f>COUNT($A$8:A33)+1</f>
        <v>7</v>
      </c>
      <c r="B34" s="94" t="s">
        <v>156</v>
      </c>
      <c r="C34" s="95"/>
      <c r="D34" s="95"/>
      <c r="E34" s="81"/>
      <c r="F34" s="96"/>
    </row>
    <row r="35" spans="1:6" ht="38.25">
      <c r="A35" s="97"/>
      <c r="B35" s="85" t="s">
        <v>157</v>
      </c>
      <c r="C35" s="95"/>
      <c r="D35" s="95"/>
      <c r="E35" s="81"/>
      <c r="F35" s="96"/>
    </row>
    <row r="36" spans="1:6" ht="14.25">
      <c r="A36" s="98"/>
      <c r="B36" s="99"/>
      <c r="C36" s="100">
        <v>55</v>
      </c>
      <c r="D36" s="80" t="s">
        <v>65</v>
      </c>
      <c r="E36" s="41"/>
      <c r="F36" s="64">
        <f>C36*E36</f>
        <v>0</v>
      </c>
    </row>
    <row r="37" spans="1:6">
      <c r="A37" s="78"/>
      <c r="B37" s="101"/>
      <c r="C37" s="100"/>
      <c r="D37" s="80"/>
      <c r="E37" s="81"/>
      <c r="F37" s="64"/>
    </row>
    <row r="38" spans="1:6">
      <c r="A38" s="78">
        <f>COUNT($A$8:A37)+1</f>
        <v>8</v>
      </c>
      <c r="B38" s="102" t="s">
        <v>31</v>
      </c>
      <c r="C38" s="80"/>
      <c r="D38" s="80"/>
      <c r="E38" s="81"/>
      <c r="F38" s="83"/>
    </row>
    <row r="39" spans="1:6" ht="25.5">
      <c r="A39" s="84"/>
      <c r="B39" s="85" t="s">
        <v>64</v>
      </c>
      <c r="C39" s="80"/>
      <c r="D39" s="100"/>
      <c r="E39" s="81"/>
      <c r="F39" s="83"/>
    </row>
    <row r="40" spans="1:6" ht="14.25">
      <c r="A40" s="78"/>
      <c r="B40" s="101" t="s">
        <v>72</v>
      </c>
      <c r="C40" s="80">
        <v>120</v>
      </c>
      <c r="D40" s="80" t="s">
        <v>62</v>
      </c>
      <c r="E40" s="41"/>
      <c r="F40" s="64">
        <f>C40*E40</f>
        <v>0</v>
      </c>
    </row>
    <row r="41" spans="1:6" ht="14.25">
      <c r="A41" s="78"/>
      <c r="B41" s="85" t="s">
        <v>73</v>
      </c>
      <c r="C41" s="80">
        <v>20</v>
      </c>
      <c r="D41" s="80" t="s">
        <v>62</v>
      </c>
      <c r="E41" s="41"/>
      <c r="F41" s="64">
        <f>C41*E41</f>
        <v>0</v>
      </c>
    </row>
    <row r="42" spans="1:6">
      <c r="A42" s="78"/>
      <c r="B42" s="86"/>
      <c r="C42" s="80"/>
      <c r="D42" s="80"/>
      <c r="E42" s="81"/>
      <c r="F42" s="83"/>
    </row>
    <row r="43" spans="1:6">
      <c r="A43" s="78">
        <f>COUNT($A$8:A42)+1</f>
        <v>9</v>
      </c>
      <c r="B43" s="102" t="s">
        <v>32</v>
      </c>
      <c r="C43" s="80"/>
      <c r="D43" s="100"/>
      <c r="E43" s="81"/>
      <c r="F43" s="83"/>
    </row>
    <row r="44" spans="1:6" ht="63.75">
      <c r="A44" s="84"/>
      <c r="B44" s="86" t="s">
        <v>159</v>
      </c>
      <c r="C44" s="80"/>
      <c r="D44" s="80"/>
      <c r="E44" s="81"/>
      <c r="F44" s="83"/>
    </row>
    <row r="45" spans="1:6" ht="14.25">
      <c r="A45" s="78"/>
      <c r="B45" s="82"/>
      <c r="C45" s="80">
        <v>10</v>
      </c>
      <c r="D45" s="80" t="s">
        <v>65</v>
      </c>
      <c r="E45" s="41"/>
      <c r="F45" s="64">
        <f>C45*E45</f>
        <v>0</v>
      </c>
    </row>
    <row r="46" spans="1:6">
      <c r="A46" s="78"/>
      <c r="B46" s="82"/>
      <c r="C46" s="80"/>
      <c r="D46" s="80"/>
      <c r="E46" s="81"/>
      <c r="F46" s="83"/>
    </row>
    <row r="47" spans="1:6">
      <c r="A47" s="78">
        <f>COUNT($A$8:A46)+1</f>
        <v>10</v>
      </c>
      <c r="B47" s="79" t="s">
        <v>33</v>
      </c>
      <c r="C47" s="80"/>
      <c r="D47" s="80"/>
      <c r="E47" s="81"/>
      <c r="F47" s="83"/>
    </row>
    <row r="48" spans="1:6" ht="25.5">
      <c r="A48" s="84"/>
      <c r="B48" s="86" t="s">
        <v>74</v>
      </c>
      <c r="C48" s="80"/>
      <c r="D48" s="80"/>
      <c r="E48" s="81"/>
      <c r="F48" s="83"/>
    </row>
    <row r="49" spans="1:6" ht="53.25" customHeight="1">
      <c r="A49" s="78"/>
      <c r="B49" s="86" t="s">
        <v>160</v>
      </c>
      <c r="C49" s="80"/>
      <c r="D49" s="80"/>
      <c r="E49" s="81"/>
      <c r="F49" s="83"/>
    </row>
    <row r="50" spans="1:6">
      <c r="A50" s="78"/>
      <c r="B50" s="82"/>
      <c r="C50" s="80">
        <v>3</v>
      </c>
      <c r="D50" s="80" t="s">
        <v>2</v>
      </c>
      <c r="E50" s="41"/>
      <c r="F50" s="64">
        <f>C50*E50</f>
        <v>0</v>
      </c>
    </row>
    <row r="51" spans="1:6">
      <c r="A51" s="78"/>
      <c r="B51" s="82"/>
      <c r="C51" s="80"/>
      <c r="D51" s="80"/>
      <c r="E51" s="81"/>
      <c r="F51" s="64"/>
    </row>
    <row r="52" spans="1:6">
      <c r="A52" s="78">
        <f>COUNT($A$8:A50)+1</f>
        <v>11</v>
      </c>
      <c r="B52" s="79" t="s">
        <v>35</v>
      </c>
      <c r="C52" s="80"/>
      <c r="D52" s="80"/>
      <c r="E52" s="81"/>
      <c r="F52" s="64"/>
    </row>
    <row r="53" spans="1:6" ht="25.5">
      <c r="A53" s="84"/>
      <c r="B53" s="86" t="s">
        <v>34</v>
      </c>
      <c r="C53" s="80"/>
      <c r="D53" s="100"/>
      <c r="E53" s="81"/>
      <c r="F53" s="83"/>
    </row>
    <row r="54" spans="1:6" ht="14.25">
      <c r="A54" s="78"/>
      <c r="B54" s="82"/>
      <c r="C54" s="80">
        <v>49</v>
      </c>
      <c r="D54" s="80" t="s">
        <v>63</v>
      </c>
      <c r="E54" s="41"/>
      <c r="F54" s="64">
        <f>C54*E54</f>
        <v>0</v>
      </c>
    </row>
    <row r="55" spans="1:6">
      <c r="A55" s="78"/>
      <c r="B55" s="82"/>
      <c r="C55" s="100"/>
      <c r="D55" s="80"/>
      <c r="E55" s="81"/>
      <c r="F55" s="83"/>
    </row>
    <row r="56" spans="1:6">
      <c r="A56" s="78">
        <f>COUNT($A$8:A55)+1</f>
        <v>12</v>
      </c>
      <c r="B56" s="94" t="s">
        <v>37</v>
      </c>
      <c r="C56" s="80"/>
      <c r="D56" s="80"/>
      <c r="E56" s="81"/>
      <c r="F56" s="64"/>
    </row>
    <row r="57" spans="1:6" ht="38.25">
      <c r="A57" s="84"/>
      <c r="B57" s="85" t="s">
        <v>36</v>
      </c>
      <c r="C57" s="80"/>
      <c r="D57" s="100"/>
      <c r="E57" s="81"/>
      <c r="F57" s="83"/>
    </row>
    <row r="58" spans="1:6" ht="14.25">
      <c r="A58" s="78"/>
      <c r="B58" s="82"/>
      <c r="C58" s="80">
        <v>175</v>
      </c>
      <c r="D58" s="80" t="s">
        <v>62</v>
      </c>
      <c r="E58" s="41"/>
      <c r="F58" s="64">
        <f>C58*E58</f>
        <v>0</v>
      </c>
    </row>
    <row r="59" spans="1:6">
      <c r="A59" s="84"/>
      <c r="B59" s="86"/>
      <c r="C59" s="80"/>
      <c r="D59" s="80"/>
      <c r="E59" s="81"/>
      <c r="F59" s="83"/>
    </row>
    <row r="60" spans="1:6">
      <c r="A60" s="78">
        <f>COUNT($A$8:A59)+1</f>
        <v>13</v>
      </c>
      <c r="B60" s="102" t="s">
        <v>39</v>
      </c>
      <c r="C60" s="80"/>
      <c r="D60" s="80"/>
      <c r="E60" s="81"/>
      <c r="F60" s="83"/>
    </row>
    <row r="61" spans="1:6" ht="51">
      <c r="A61" s="84"/>
      <c r="B61" s="86" t="s">
        <v>38</v>
      </c>
      <c r="C61" s="80"/>
      <c r="D61" s="100"/>
      <c r="E61" s="81"/>
      <c r="F61" s="64"/>
    </row>
    <row r="62" spans="1:6" ht="14.25">
      <c r="A62" s="78"/>
      <c r="B62" s="82"/>
      <c r="C62" s="80">
        <v>22</v>
      </c>
      <c r="D62" s="80" t="s">
        <v>62</v>
      </c>
      <c r="E62" s="41"/>
      <c r="F62" s="64">
        <f>C62*E62</f>
        <v>0</v>
      </c>
    </row>
    <row r="63" spans="1:6">
      <c r="A63" s="78"/>
      <c r="B63" s="82"/>
      <c r="C63" s="80"/>
      <c r="D63" s="80"/>
      <c r="E63" s="81"/>
      <c r="F63" s="64"/>
    </row>
    <row r="64" spans="1:6">
      <c r="A64" s="78">
        <f>COUNT($A$8:A63)+1</f>
        <v>14</v>
      </c>
      <c r="B64" s="79" t="s">
        <v>40</v>
      </c>
      <c r="C64" s="80"/>
      <c r="D64" s="100"/>
      <c r="E64" s="81"/>
      <c r="F64" s="64"/>
    </row>
    <row r="65" spans="1:6" ht="38.25">
      <c r="A65" s="84"/>
      <c r="B65" s="86" t="s">
        <v>161</v>
      </c>
      <c r="C65" s="80"/>
      <c r="D65" s="80"/>
      <c r="E65" s="81"/>
      <c r="F65" s="83"/>
    </row>
    <row r="66" spans="1:6" ht="14.25">
      <c r="A66" s="78"/>
      <c r="B66" s="82"/>
      <c r="C66" s="80">
        <v>82</v>
      </c>
      <c r="D66" s="80" t="s">
        <v>65</v>
      </c>
      <c r="E66" s="41"/>
      <c r="F66" s="64">
        <f>C66*E66</f>
        <v>0</v>
      </c>
    </row>
    <row r="67" spans="1:6">
      <c r="A67" s="78"/>
      <c r="B67" s="82"/>
      <c r="C67" s="80"/>
      <c r="D67" s="80"/>
      <c r="E67" s="81"/>
      <c r="F67" s="83"/>
    </row>
    <row r="68" spans="1:6">
      <c r="A68" s="78">
        <f>COUNT($A$8:A67)+1</f>
        <v>15</v>
      </c>
      <c r="B68" s="79" t="s">
        <v>41</v>
      </c>
      <c r="C68" s="80"/>
      <c r="D68" s="80"/>
      <c r="E68" s="81"/>
      <c r="F68" s="83"/>
    </row>
    <row r="69" spans="1:6" ht="25.5">
      <c r="A69" s="84"/>
      <c r="B69" s="86" t="s">
        <v>42</v>
      </c>
      <c r="C69" s="80"/>
      <c r="D69" s="80"/>
      <c r="E69" s="81"/>
      <c r="F69" s="83"/>
    </row>
    <row r="70" spans="1:6" ht="25.5">
      <c r="A70" s="78"/>
      <c r="B70" s="86" t="s">
        <v>162</v>
      </c>
      <c r="C70" s="80"/>
      <c r="D70" s="80"/>
      <c r="E70" s="81"/>
      <c r="F70" s="83"/>
    </row>
    <row r="71" spans="1:6">
      <c r="A71" s="84"/>
      <c r="B71" s="82"/>
      <c r="C71" s="100">
        <v>2</v>
      </c>
      <c r="D71" s="80" t="s">
        <v>2</v>
      </c>
      <c r="E71" s="41"/>
      <c r="F71" s="64">
        <f>C71*E71</f>
        <v>0</v>
      </c>
    </row>
    <row r="72" spans="1:6">
      <c r="A72" s="78"/>
      <c r="B72" s="82"/>
      <c r="C72" s="80"/>
      <c r="D72" s="80"/>
      <c r="E72" s="81"/>
      <c r="F72" s="83"/>
    </row>
    <row r="73" spans="1:6">
      <c r="A73" s="78">
        <f>COUNT($A$8:A72)+1</f>
        <v>16</v>
      </c>
      <c r="B73" s="103" t="s">
        <v>46</v>
      </c>
      <c r="C73" s="80"/>
      <c r="D73" s="100"/>
      <c r="E73" s="81"/>
      <c r="F73" s="83"/>
    </row>
    <row r="74" spans="1:6" ht="51">
      <c r="A74" s="84"/>
      <c r="B74" s="85" t="s">
        <v>45</v>
      </c>
      <c r="C74" s="80"/>
      <c r="D74" s="80"/>
      <c r="E74" s="81"/>
      <c r="F74" s="83"/>
    </row>
    <row r="75" spans="1:6" ht="14.25">
      <c r="A75" s="78"/>
      <c r="B75" s="101"/>
      <c r="C75" s="80">
        <v>122</v>
      </c>
      <c r="D75" s="80" t="s">
        <v>62</v>
      </c>
      <c r="E75" s="41"/>
      <c r="F75" s="64">
        <f>C75*E75</f>
        <v>0</v>
      </c>
    </row>
    <row r="76" spans="1:6">
      <c r="A76" s="78"/>
      <c r="B76" s="101"/>
      <c r="C76" s="80"/>
      <c r="D76" s="80"/>
      <c r="E76" s="81"/>
      <c r="F76" s="64"/>
    </row>
    <row r="77" spans="1:6">
      <c r="A77" s="78">
        <f>COUNT($A$8:A76)+1</f>
        <v>17</v>
      </c>
      <c r="B77" s="94" t="s">
        <v>47</v>
      </c>
      <c r="C77" s="80"/>
      <c r="D77" s="80"/>
      <c r="E77" s="81"/>
      <c r="F77" s="83"/>
    </row>
    <row r="78" spans="1:6" ht="38.25">
      <c r="A78" s="84"/>
      <c r="B78" s="85" t="s">
        <v>48</v>
      </c>
      <c r="C78" s="80"/>
      <c r="D78" s="80"/>
      <c r="E78" s="81"/>
      <c r="F78" s="83"/>
    </row>
    <row r="79" spans="1:6">
      <c r="A79" s="78"/>
      <c r="B79" s="101"/>
      <c r="C79" s="80">
        <v>2</v>
      </c>
      <c r="D79" s="80" t="s">
        <v>2</v>
      </c>
      <c r="E79" s="41"/>
      <c r="F79" s="64">
        <f>C79*E79</f>
        <v>0</v>
      </c>
    </row>
    <row r="80" spans="1:6">
      <c r="A80" s="78"/>
      <c r="B80" s="101"/>
      <c r="C80" s="80"/>
      <c r="D80" s="80"/>
      <c r="E80" s="81"/>
      <c r="F80" s="64"/>
    </row>
    <row r="81" spans="1:6">
      <c r="A81" s="78">
        <f>COUNT($A$8:A79)+1</f>
        <v>18</v>
      </c>
      <c r="B81" s="94" t="s">
        <v>50</v>
      </c>
      <c r="C81" s="80"/>
      <c r="D81" s="80"/>
      <c r="E81" s="81"/>
      <c r="F81" s="64"/>
    </row>
    <row r="82" spans="1:6" ht="25.5">
      <c r="A82" s="84"/>
      <c r="B82" s="85" t="s">
        <v>49</v>
      </c>
      <c r="C82" s="80"/>
      <c r="D82" s="80"/>
      <c r="E82" s="81"/>
      <c r="F82" s="83"/>
    </row>
    <row r="83" spans="1:6">
      <c r="A83" s="78"/>
      <c r="B83" s="82"/>
      <c r="C83" s="80">
        <v>2</v>
      </c>
      <c r="D83" s="80" t="s">
        <v>2</v>
      </c>
      <c r="E83" s="41"/>
      <c r="F83" s="64">
        <f>C83*E83</f>
        <v>0</v>
      </c>
    </row>
    <row r="84" spans="1:6">
      <c r="A84" s="78"/>
      <c r="B84" s="82"/>
      <c r="C84" s="80"/>
      <c r="D84" s="80"/>
      <c r="E84" s="81"/>
      <c r="F84" s="83"/>
    </row>
    <row r="85" spans="1:6" ht="25.5">
      <c r="A85" s="78">
        <f>COUNT($A$8:A84)+1</f>
        <v>19</v>
      </c>
      <c r="B85" s="79" t="s">
        <v>57</v>
      </c>
      <c r="C85" s="80"/>
      <c r="D85" s="80"/>
      <c r="E85" s="81"/>
      <c r="F85" s="83"/>
    </row>
    <row r="86" spans="1:6" ht="51">
      <c r="A86" s="84"/>
      <c r="B86" s="85" t="s">
        <v>56</v>
      </c>
      <c r="C86" s="80"/>
      <c r="D86" s="100"/>
      <c r="E86" s="81"/>
      <c r="F86" s="83"/>
    </row>
    <row r="87" spans="1:6">
      <c r="A87" s="78"/>
      <c r="B87" s="86" t="s">
        <v>158</v>
      </c>
      <c r="C87" s="80">
        <v>4</v>
      </c>
      <c r="D87" s="80" t="s">
        <v>2</v>
      </c>
      <c r="E87" s="41"/>
      <c r="F87" s="64">
        <f>C87*E87</f>
        <v>0</v>
      </c>
    </row>
    <row r="88" spans="1:6">
      <c r="A88" s="78"/>
      <c r="B88" s="85"/>
      <c r="C88" s="80"/>
      <c r="D88" s="80"/>
      <c r="E88" s="81"/>
      <c r="F88" s="64"/>
    </row>
    <row r="89" spans="1:6" ht="25.5">
      <c r="A89" s="78">
        <f>COUNT($A$8:A88)+1</f>
        <v>20</v>
      </c>
      <c r="B89" s="94" t="s">
        <v>59</v>
      </c>
      <c r="C89" s="100"/>
      <c r="D89" s="100"/>
      <c r="E89" s="81"/>
      <c r="F89" s="83"/>
    </row>
    <row r="90" spans="1:6" ht="51">
      <c r="A90" s="84"/>
      <c r="B90" s="85" t="s">
        <v>58</v>
      </c>
      <c r="C90" s="100"/>
      <c r="D90" s="100"/>
      <c r="E90" s="81"/>
      <c r="F90" s="83"/>
    </row>
    <row r="91" spans="1:6" ht="38.25">
      <c r="A91" s="78"/>
      <c r="B91" s="85" t="s">
        <v>7</v>
      </c>
      <c r="C91" s="100"/>
      <c r="D91" s="100"/>
      <c r="E91" s="81"/>
      <c r="F91" s="81"/>
    </row>
    <row r="92" spans="1:6">
      <c r="A92" s="78"/>
      <c r="B92" s="85"/>
      <c r="C92" s="104"/>
      <c r="D92" s="105">
        <v>0.02</v>
      </c>
      <c r="E92" s="312"/>
      <c r="F92" s="81">
        <f>SUM(F8:F91)*D92</f>
        <v>0</v>
      </c>
    </row>
    <row r="93" spans="1:6">
      <c r="A93" s="84"/>
      <c r="B93" s="101"/>
      <c r="C93" s="100"/>
      <c r="D93" s="100"/>
      <c r="E93" s="351"/>
      <c r="F93" s="81"/>
    </row>
    <row r="94" spans="1:6">
      <c r="A94" s="78">
        <f>COUNT($A$8:A93)+1</f>
        <v>21</v>
      </c>
      <c r="B94" s="79" t="s">
        <v>61</v>
      </c>
      <c r="C94" s="100"/>
      <c r="D94" s="100"/>
      <c r="E94" s="83"/>
      <c r="F94" s="83"/>
    </row>
    <row r="95" spans="1:6" ht="38.25">
      <c r="A95" s="84"/>
      <c r="B95" s="86" t="s">
        <v>60</v>
      </c>
      <c r="C95" s="104"/>
      <c r="D95" s="105">
        <v>0.1</v>
      </c>
      <c r="E95" s="312"/>
      <c r="F95" s="81">
        <f>SUM(F8:F91)*D95</f>
        <v>0</v>
      </c>
    </row>
    <row r="96" spans="1:6" ht="13.5" thickBot="1">
      <c r="A96" s="106"/>
      <c r="B96" s="107"/>
      <c r="C96" s="100"/>
      <c r="D96" s="100"/>
      <c r="E96" s="351"/>
      <c r="F96" s="83"/>
    </row>
    <row r="97" spans="1:6" ht="14.25" thickTop="1" thickBot="1">
      <c r="A97" s="108"/>
      <c r="B97" s="109" t="s">
        <v>3</v>
      </c>
      <c r="C97" s="110"/>
      <c r="D97" s="110"/>
      <c r="E97" s="111" t="s">
        <v>170</v>
      </c>
      <c r="F97" s="111">
        <f>SUM(F8:F96)</f>
        <v>0</v>
      </c>
    </row>
    <row r="98" spans="1:6" ht="13.5" thickTop="1"/>
  </sheetData>
  <sheetProtection password="CCBE" sheet="1"/>
  <phoneticPr fontId="0" type="noConversion"/>
  <printOptions horizontalCentered="1"/>
  <pageMargins left="0.59055118110236227" right="0.75" top="0.59055118110236227" bottom="0.59055118110236227" header="0" footer="0"/>
  <pageSetup paperSize="9" scale="85" orientation="portrait" r:id="rId1"/>
  <headerFooter>
    <oddFooter>&amp;C&amp;P/&amp;N</oddFooter>
  </headerFooter>
  <rowBreaks count="2" manualBreakCount="2">
    <brk id="37" max="16383" man="1"/>
    <brk id="72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G73"/>
  <sheetViews>
    <sheetView showZeros="0" view="pageBreakPreview" topLeftCell="A55" workbookViewId="0">
      <selection activeCell="F67" sqref="F67"/>
    </sheetView>
  </sheetViews>
  <sheetFormatPr defaultRowHeight="12.75"/>
  <cols>
    <col min="1" max="1" width="6" style="315" bestFit="1" customWidth="1"/>
    <col min="2" max="2" width="34.7109375" style="325" customWidth="1"/>
    <col min="3" max="3" width="6" style="322" customWidth="1"/>
    <col min="4" max="4" width="4.7109375" style="322" bestFit="1" customWidth="1"/>
    <col min="5" max="5" width="16.85546875" style="316" customWidth="1"/>
    <col min="6" max="6" width="16.85546875" style="317" customWidth="1"/>
    <col min="7" max="16384" width="9.140625" style="318"/>
  </cols>
  <sheetData>
    <row r="1" spans="1:7" s="314" customFormat="1" ht="15">
      <c r="A1" s="214" t="s">
        <v>67</v>
      </c>
      <c r="B1" s="215" t="s">
        <v>13</v>
      </c>
      <c r="C1" s="216"/>
      <c r="D1" s="216"/>
      <c r="E1" s="217"/>
      <c r="F1" s="159"/>
    </row>
    <row r="2" spans="1:7" s="314" customFormat="1" ht="15">
      <c r="A2" s="214" t="s">
        <v>68</v>
      </c>
      <c r="B2" s="215" t="s">
        <v>14</v>
      </c>
      <c r="C2" s="216"/>
      <c r="D2" s="216"/>
      <c r="E2" s="217"/>
      <c r="F2" s="159"/>
    </row>
    <row r="3" spans="1:7" s="314" customFormat="1" ht="15">
      <c r="A3" s="214" t="s">
        <v>66</v>
      </c>
      <c r="B3" s="215" t="s">
        <v>195</v>
      </c>
      <c r="C3" s="216"/>
      <c r="D3" s="216"/>
      <c r="E3" s="217"/>
      <c r="F3" s="159"/>
    </row>
    <row r="4" spans="1:7" s="314" customFormat="1" ht="15">
      <c r="A4" s="218"/>
      <c r="B4" s="215" t="s">
        <v>194</v>
      </c>
      <c r="C4" s="216"/>
      <c r="D4" s="216"/>
      <c r="E4" s="217"/>
      <c r="F4" s="159"/>
    </row>
    <row r="5" spans="1:7">
      <c r="A5" s="160"/>
      <c r="B5" s="161"/>
      <c r="C5" s="162"/>
      <c r="D5" s="162"/>
      <c r="E5" s="163"/>
      <c r="F5" s="164"/>
    </row>
    <row r="6" spans="1:7" s="320" customFormat="1" ht="77.25" thickBot="1">
      <c r="A6" s="165" t="s">
        <v>0</v>
      </c>
      <c r="B6" s="166" t="s">
        <v>75</v>
      </c>
      <c r="C6" s="167" t="s">
        <v>15</v>
      </c>
      <c r="D6" s="168" t="s">
        <v>16</v>
      </c>
      <c r="E6" s="169" t="s">
        <v>168</v>
      </c>
      <c r="F6" s="169" t="s">
        <v>169</v>
      </c>
      <c r="G6" s="319"/>
    </row>
    <row r="7" spans="1:7" ht="13.5" thickTop="1">
      <c r="A7" s="170">
        <v>1</v>
      </c>
      <c r="B7" s="171"/>
      <c r="C7" s="172"/>
      <c r="D7" s="172"/>
      <c r="E7" s="163"/>
      <c r="F7" s="164"/>
    </row>
    <row r="8" spans="1:7" s="321" customFormat="1">
      <c r="A8" s="173">
        <f>COUNT(A7+1)</f>
        <v>1</v>
      </c>
      <c r="B8" s="174" t="s">
        <v>22</v>
      </c>
      <c r="C8" s="175"/>
      <c r="D8" s="175"/>
      <c r="E8" s="176"/>
      <c r="F8" s="177"/>
    </row>
    <row r="9" spans="1:7" s="321" customFormat="1" ht="25.5">
      <c r="A9" s="173"/>
      <c r="B9" s="178" t="s">
        <v>21</v>
      </c>
      <c r="C9" s="175"/>
      <c r="D9" s="175"/>
      <c r="E9" s="176"/>
      <c r="F9" s="177"/>
    </row>
    <row r="10" spans="1:7" s="321" customFormat="1" ht="14.25">
      <c r="A10" s="173"/>
      <c r="B10" s="178"/>
      <c r="C10" s="175">
        <v>180</v>
      </c>
      <c r="D10" s="175" t="s">
        <v>257</v>
      </c>
      <c r="E10" s="179"/>
      <c r="F10" s="177">
        <f>C10*E10</f>
        <v>0</v>
      </c>
    </row>
    <row r="11" spans="1:7" s="321" customFormat="1">
      <c r="A11" s="173">
        <f>COUNT($A$8:A10)+1</f>
        <v>2</v>
      </c>
      <c r="B11" s="174" t="s">
        <v>23</v>
      </c>
      <c r="C11" s="175"/>
      <c r="D11" s="175"/>
      <c r="E11" s="176"/>
      <c r="F11" s="180"/>
    </row>
    <row r="12" spans="1:7" s="321" customFormat="1" ht="38.25">
      <c r="A12" s="181"/>
      <c r="B12" s="182" t="s">
        <v>69</v>
      </c>
      <c r="C12" s="175"/>
      <c r="D12" s="175"/>
      <c r="E12" s="176"/>
      <c r="F12" s="180"/>
    </row>
    <row r="13" spans="1:7" s="321" customFormat="1" ht="25.5">
      <c r="A13" s="181"/>
      <c r="B13" s="182" t="s">
        <v>70</v>
      </c>
      <c r="C13" s="175"/>
      <c r="D13" s="175"/>
      <c r="E13" s="176"/>
      <c r="F13" s="180"/>
    </row>
    <row r="14" spans="1:7" s="321" customFormat="1" ht="14.25">
      <c r="A14" s="173"/>
      <c r="B14" s="182"/>
      <c r="C14" s="175">
        <v>27</v>
      </c>
      <c r="D14" s="175" t="s">
        <v>258</v>
      </c>
      <c r="E14" s="179"/>
      <c r="F14" s="177">
        <f>C14*E14</f>
        <v>0</v>
      </c>
    </row>
    <row r="15" spans="1:7" s="321" customFormat="1">
      <c r="A15" s="173"/>
      <c r="B15" s="182"/>
      <c r="C15" s="175"/>
      <c r="D15" s="175"/>
      <c r="E15" s="176"/>
      <c r="F15" s="180"/>
    </row>
    <row r="16" spans="1:7" s="321" customFormat="1" ht="25.5">
      <c r="A16" s="173">
        <f>COUNT($A$8:A15)+1</f>
        <v>3</v>
      </c>
      <c r="B16" s="174" t="s">
        <v>25</v>
      </c>
      <c r="C16" s="175"/>
      <c r="D16" s="175"/>
      <c r="E16" s="176"/>
      <c r="F16" s="180"/>
    </row>
    <row r="17" spans="1:6" s="321" customFormat="1" ht="51">
      <c r="A17" s="181"/>
      <c r="B17" s="183" t="s">
        <v>71</v>
      </c>
      <c r="C17" s="175"/>
      <c r="D17" s="175"/>
      <c r="E17" s="176"/>
      <c r="F17" s="180"/>
    </row>
    <row r="18" spans="1:6" s="321" customFormat="1" ht="14.25">
      <c r="A18" s="181"/>
      <c r="B18" s="178"/>
      <c r="C18" s="184">
        <v>360</v>
      </c>
      <c r="D18" s="175" t="s">
        <v>258</v>
      </c>
      <c r="E18" s="179"/>
      <c r="F18" s="177">
        <f>C18*E18</f>
        <v>0</v>
      </c>
    </row>
    <row r="19" spans="1:6" s="321" customFormat="1">
      <c r="A19" s="173"/>
      <c r="B19" s="178"/>
      <c r="C19" s="175"/>
      <c r="D19" s="175"/>
      <c r="E19" s="176"/>
      <c r="F19" s="180"/>
    </row>
    <row r="20" spans="1:6" s="321" customFormat="1">
      <c r="A20" s="185">
        <f>COUNT($A$8:A19)+1</f>
        <v>4</v>
      </c>
      <c r="B20" s="186" t="s">
        <v>30</v>
      </c>
      <c r="C20" s="187"/>
      <c r="D20" s="187"/>
      <c r="E20" s="176"/>
      <c r="F20" s="188"/>
    </row>
    <row r="21" spans="1:6" s="321" customFormat="1" ht="63.75">
      <c r="A21" s="189"/>
      <c r="B21" s="190" t="s">
        <v>153</v>
      </c>
      <c r="C21" s="187"/>
      <c r="D21" s="187"/>
      <c r="E21" s="176"/>
      <c r="F21" s="188"/>
    </row>
    <row r="22" spans="1:6" s="321" customFormat="1" ht="38.25">
      <c r="A22" s="185"/>
      <c r="B22" s="190" t="s">
        <v>6</v>
      </c>
      <c r="C22" s="187"/>
      <c r="D22" s="187"/>
      <c r="E22" s="176"/>
      <c r="F22" s="188"/>
    </row>
    <row r="23" spans="1:6" s="321" customFormat="1" ht="14.25">
      <c r="A23" s="189"/>
      <c r="B23" s="191" t="s">
        <v>154</v>
      </c>
      <c r="C23" s="187">
        <v>360</v>
      </c>
      <c r="D23" s="187" t="s">
        <v>258</v>
      </c>
      <c r="E23" s="179"/>
      <c r="F23" s="192">
        <f>C23*E23</f>
        <v>0</v>
      </c>
    </row>
    <row r="24" spans="1:6" s="321" customFormat="1" ht="14.25">
      <c r="A24" s="189"/>
      <c r="B24" s="191" t="s">
        <v>155</v>
      </c>
      <c r="C24" s="187">
        <v>360</v>
      </c>
      <c r="D24" s="187" t="s">
        <v>258</v>
      </c>
      <c r="E24" s="179"/>
      <c r="F24" s="192">
        <f>C24*E24</f>
        <v>0</v>
      </c>
    </row>
    <row r="25" spans="1:6" s="321" customFormat="1">
      <c r="A25" s="189"/>
      <c r="B25" s="191"/>
      <c r="C25" s="187"/>
      <c r="D25" s="187"/>
      <c r="E25" s="176"/>
      <c r="F25" s="192"/>
    </row>
    <row r="26" spans="1:6" s="321" customFormat="1">
      <c r="A26" s="173">
        <f>COUNT($A$8:A25)+1</f>
        <v>5</v>
      </c>
      <c r="B26" s="193" t="s">
        <v>31</v>
      </c>
      <c r="C26" s="175"/>
      <c r="D26" s="175"/>
      <c r="E26" s="176"/>
      <c r="F26" s="180"/>
    </row>
    <row r="27" spans="1:6" s="321" customFormat="1" ht="25.5">
      <c r="A27" s="181"/>
      <c r="B27" s="183" t="s">
        <v>259</v>
      </c>
      <c r="C27" s="175"/>
      <c r="D27" s="194"/>
      <c r="E27" s="176"/>
      <c r="F27" s="180"/>
    </row>
    <row r="28" spans="1:6" s="321" customFormat="1" ht="14.25">
      <c r="A28" s="173"/>
      <c r="B28" s="195" t="s">
        <v>72</v>
      </c>
      <c r="C28" s="175">
        <v>220</v>
      </c>
      <c r="D28" s="175" t="s">
        <v>260</v>
      </c>
      <c r="E28" s="179"/>
      <c r="F28" s="177">
        <f>C28*E28</f>
        <v>0</v>
      </c>
    </row>
    <row r="29" spans="1:6" s="321" customFormat="1" ht="14.25">
      <c r="A29" s="173"/>
      <c r="B29" s="183" t="s">
        <v>73</v>
      </c>
      <c r="C29" s="175">
        <v>60</v>
      </c>
      <c r="D29" s="175" t="s">
        <v>260</v>
      </c>
      <c r="E29" s="179"/>
      <c r="F29" s="177">
        <f>C29*E29</f>
        <v>0</v>
      </c>
    </row>
    <row r="30" spans="1:6" s="321" customFormat="1">
      <c r="A30" s="173"/>
      <c r="B30" s="183"/>
      <c r="C30" s="175"/>
      <c r="D30" s="175"/>
      <c r="E30" s="176"/>
      <c r="F30" s="177"/>
    </row>
    <row r="31" spans="1:6" s="321" customFormat="1">
      <c r="A31" s="173">
        <v>6</v>
      </c>
      <c r="B31" s="174" t="s">
        <v>35</v>
      </c>
      <c r="C31" s="175"/>
      <c r="D31" s="175"/>
      <c r="E31" s="176"/>
      <c r="F31" s="177"/>
    </row>
    <row r="32" spans="1:6" s="321" customFormat="1" ht="25.5">
      <c r="A32" s="181"/>
      <c r="B32" s="182" t="s">
        <v>34</v>
      </c>
      <c r="C32" s="175"/>
      <c r="D32" s="194"/>
      <c r="E32" s="176"/>
      <c r="F32" s="180"/>
    </row>
    <row r="33" spans="1:6" s="321" customFormat="1" ht="14.25">
      <c r="A33" s="173"/>
      <c r="B33" s="178"/>
      <c r="C33" s="175">
        <v>95</v>
      </c>
      <c r="D33" s="175" t="s">
        <v>258</v>
      </c>
      <c r="E33" s="179"/>
      <c r="F33" s="177">
        <f>C33*E33</f>
        <v>0</v>
      </c>
    </row>
    <row r="34" spans="1:6" s="321" customFormat="1">
      <c r="A34" s="173"/>
      <c r="B34" s="178"/>
      <c r="C34" s="194"/>
      <c r="D34" s="175"/>
      <c r="E34" s="176"/>
      <c r="F34" s="180"/>
    </row>
    <row r="35" spans="1:6" s="321" customFormat="1">
      <c r="A35" s="173">
        <f>COUNT($A$8:A34)+1</f>
        <v>7</v>
      </c>
      <c r="B35" s="196" t="s">
        <v>37</v>
      </c>
      <c r="C35" s="175"/>
      <c r="D35" s="175"/>
      <c r="E35" s="176"/>
      <c r="F35" s="177"/>
    </row>
    <row r="36" spans="1:6" s="321" customFormat="1" ht="38.25">
      <c r="A36" s="181"/>
      <c r="B36" s="183" t="s">
        <v>36</v>
      </c>
      <c r="C36" s="175"/>
      <c r="D36" s="194"/>
      <c r="E36" s="176"/>
      <c r="F36" s="180"/>
    </row>
    <row r="37" spans="1:6" s="321" customFormat="1" ht="14.25">
      <c r="A37" s="173"/>
      <c r="B37" s="178"/>
      <c r="C37" s="175">
        <v>420</v>
      </c>
      <c r="D37" s="175" t="s">
        <v>260</v>
      </c>
      <c r="E37" s="179"/>
      <c r="F37" s="177">
        <f>C37*E37</f>
        <v>0</v>
      </c>
    </row>
    <row r="38" spans="1:6" s="321" customFormat="1">
      <c r="A38" s="181"/>
      <c r="B38" s="182"/>
      <c r="C38" s="175"/>
      <c r="D38" s="175"/>
      <c r="E38" s="176"/>
      <c r="F38" s="180"/>
    </row>
    <row r="39" spans="1:6" s="321" customFormat="1">
      <c r="A39" s="173">
        <f>COUNT($A$8:A38)+1</f>
        <v>8</v>
      </c>
      <c r="B39" s="193" t="s">
        <v>39</v>
      </c>
      <c r="C39" s="175"/>
      <c r="D39" s="175"/>
      <c r="E39" s="176"/>
      <c r="F39" s="180"/>
    </row>
    <row r="40" spans="1:6" s="321" customFormat="1" ht="51">
      <c r="A40" s="181"/>
      <c r="B40" s="182" t="s">
        <v>38</v>
      </c>
      <c r="C40" s="175"/>
      <c r="D40" s="194"/>
      <c r="E40" s="176"/>
      <c r="F40" s="177"/>
    </row>
    <row r="41" spans="1:6" s="321" customFormat="1" ht="14.25">
      <c r="A41" s="173"/>
      <c r="B41" s="178"/>
      <c r="C41" s="175">
        <v>45</v>
      </c>
      <c r="D41" s="175" t="s">
        <v>260</v>
      </c>
      <c r="E41" s="179"/>
      <c r="F41" s="177">
        <f>C41*E41</f>
        <v>0</v>
      </c>
    </row>
    <row r="42" spans="1:6" s="321" customFormat="1">
      <c r="A42" s="173"/>
      <c r="B42" s="178"/>
      <c r="C42" s="175"/>
      <c r="D42" s="175"/>
      <c r="E42" s="176"/>
      <c r="F42" s="177"/>
    </row>
    <row r="43" spans="1:6" s="321" customFormat="1">
      <c r="A43" s="173">
        <f>COUNT($A$8:A42)+1</f>
        <v>9</v>
      </c>
      <c r="B43" s="174" t="s">
        <v>40</v>
      </c>
      <c r="C43" s="175"/>
      <c r="D43" s="194"/>
      <c r="E43" s="176"/>
      <c r="F43" s="177"/>
    </row>
    <row r="44" spans="1:6" s="321" customFormat="1" ht="38.25">
      <c r="A44" s="181"/>
      <c r="B44" s="182" t="s">
        <v>261</v>
      </c>
      <c r="C44" s="175"/>
      <c r="D44" s="175"/>
      <c r="E44" s="176"/>
      <c r="F44" s="180"/>
    </row>
    <row r="45" spans="1:6" s="321" customFormat="1" ht="14.25">
      <c r="A45" s="173"/>
      <c r="B45" s="178"/>
      <c r="C45" s="175">
        <v>180</v>
      </c>
      <c r="D45" s="175" t="s">
        <v>257</v>
      </c>
      <c r="E45" s="179"/>
      <c r="F45" s="177">
        <f>C45*E45</f>
        <v>0</v>
      </c>
    </row>
    <row r="46" spans="1:6" s="321" customFormat="1">
      <c r="A46" s="173"/>
      <c r="B46" s="178"/>
      <c r="C46" s="175"/>
      <c r="D46" s="175"/>
      <c r="E46" s="176"/>
      <c r="F46" s="180"/>
    </row>
    <row r="47" spans="1:6" s="321" customFormat="1">
      <c r="A47" s="173">
        <f>COUNT($A$8:A46)+1</f>
        <v>10</v>
      </c>
      <c r="B47" s="197" t="s">
        <v>46</v>
      </c>
      <c r="C47" s="175"/>
      <c r="D47" s="194"/>
      <c r="E47" s="176"/>
      <c r="F47" s="180"/>
    </row>
    <row r="48" spans="1:6" s="321" customFormat="1" ht="51">
      <c r="A48" s="181"/>
      <c r="B48" s="183" t="s">
        <v>45</v>
      </c>
      <c r="C48" s="175"/>
      <c r="D48" s="175"/>
      <c r="E48" s="176"/>
      <c r="F48" s="180"/>
    </row>
    <row r="49" spans="1:6" s="321" customFormat="1" ht="14.25">
      <c r="A49" s="173"/>
      <c r="B49" s="195"/>
      <c r="C49" s="175">
        <v>235</v>
      </c>
      <c r="D49" s="175" t="s">
        <v>260</v>
      </c>
      <c r="E49" s="179"/>
      <c r="F49" s="177">
        <f>C49*E49</f>
        <v>0</v>
      </c>
    </row>
    <row r="50" spans="1:6" s="321" customFormat="1">
      <c r="A50" s="173"/>
      <c r="B50" s="195"/>
      <c r="C50" s="175"/>
      <c r="D50" s="175"/>
      <c r="E50" s="176"/>
      <c r="F50" s="177"/>
    </row>
    <row r="51" spans="1:6" s="321" customFormat="1">
      <c r="A51" s="173">
        <f>COUNT($A$8:A50)+1</f>
        <v>11</v>
      </c>
      <c r="B51" s="196" t="s">
        <v>47</v>
      </c>
      <c r="C51" s="175"/>
      <c r="D51" s="175"/>
      <c r="E51" s="176"/>
      <c r="F51" s="180"/>
    </row>
    <row r="52" spans="1:6" s="321" customFormat="1" ht="38.25">
      <c r="A52" s="181"/>
      <c r="B52" s="183" t="s">
        <v>48</v>
      </c>
      <c r="C52" s="175"/>
      <c r="D52" s="175"/>
      <c r="E52" s="176"/>
      <c r="F52" s="180"/>
    </row>
    <row r="53" spans="1:6" s="321" customFormat="1">
      <c r="A53" s="173"/>
      <c r="B53" s="195"/>
      <c r="C53" s="175">
        <v>2</v>
      </c>
      <c r="D53" s="175" t="s">
        <v>2</v>
      </c>
      <c r="E53" s="179"/>
      <c r="F53" s="177">
        <f>C53*E53</f>
        <v>0</v>
      </c>
    </row>
    <row r="54" spans="1:6" s="321" customFormat="1">
      <c r="A54" s="173"/>
      <c r="B54" s="195"/>
      <c r="C54" s="175"/>
      <c r="D54" s="175"/>
      <c r="E54" s="176"/>
      <c r="F54" s="177"/>
    </row>
    <row r="55" spans="1:6" s="321" customFormat="1">
      <c r="A55" s="173">
        <f>COUNT($A$8:A53)+1</f>
        <v>12</v>
      </c>
      <c r="B55" s="196" t="s">
        <v>50</v>
      </c>
      <c r="C55" s="175"/>
      <c r="D55" s="175"/>
      <c r="E55" s="176"/>
      <c r="F55" s="177"/>
    </row>
    <row r="56" spans="1:6" s="321" customFormat="1" ht="25.5">
      <c r="A56" s="181"/>
      <c r="B56" s="183" t="s">
        <v>49</v>
      </c>
      <c r="C56" s="175"/>
      <c r="D56" s="175"/>
      <c r="E56" s="176"/>
      <c r="F56" s="180"/>
    </row>
    <row r="57" spans="1:6" s="321" customFormat="1">
      <c r="A57" s="173"/>
      <c r="B57" s="178"/>
      <c r="C57" s="175">
        <v>2</v>
      </c>
      <c r="D57" s="175" t="s">
        <v>2</v>
      </c>
      <c r="E57" s="179"/>
      <c r="F57" s="177">
        <f>C57*E57</f>
        <v>0</v>
      </c>
    </row>
    <row r="58" spans="1:6" s="321" customFormat="1">
      <c r="A58" s="173"/>
      <c r="B58" s="178"/>
      <c r="C58" s="175"/>
      <c r="D58" s="175"/>
      <c r="E58" s="176"/>
      <c r="F58" s="180"/>
    </row>
    <row r="59" spans="1:6" s="321" customFormat="1" ht="25.5">
      <c r="A59" s="173">
        <f>COUNT($A$8:A58)+1</f>
        <v>13</v>
      </c>
      <c r="B59" s="174" t="s">
        <v>57</v>
      </c>
      <c r="C59" s="175"/>
      <c r="D59" s="175"/>
      <c r="E59" s="176"/>
      <c r="F59" s="180"/>
    </row>
    <row r="60" spans="1:6" s="321" customFormat="1" ht="51">
      <c r="A60" s="181"/>
      <c r="B60" s="183" t="s">
        <v>56</v>
      </c>
      <c r="C60" s="175"/>
      <c r="D60" s="194"/>
      <c r="E60" s="176"/>
      <c r="F60" s="180"/>
    </row>
    <row r="61" spans="1:6" s="321" customFormat="1">
      <c r="A61" s="173"/>
      <c r="B61" s="182" t="s">
        <v>164</v>
      </c>
      <c r="C61" s="175">
        <v>15</v>
      </c>
      <c r="D61" s="175" t="s">
        <v>2</v>
      </c>
      <c r="E61" s="179"/>
      <c r="F61" s="177">
        <f>C61*E61</f>
        <v>0</v>
      </c>
    </row>
    <row r="62" spans="1:6" s="321" customFormat="1">
      <c r="A62" s="173"/>
      <c r="B62" s="182"/>
      <c r="C62" s="175"/>
      <c r="D62" s="175"/>
      <c r="E62" s="176"/>
      <c r="F62" s="177"/>
    </row>
    <row r="63" spans="1:6" s="321" customFormat="1">
      <c r="A63" s="173"/>
      <c r="B63" s="183"/>
      <c r="C63" s="175"/>
      <c r="D63" s="175"/>
      <c r="E63" s="176"/>
      <c r="F63" s="177"/>
    </row>
    <row r="64" spans="1:6" s="320" customFormat="1" ht="25.5">
      <c r="A64" s="173">
        <f>COUNT($A$8:A63)+1</f>
        <v>14</v>
      </c>
      <c r="B64" s="196" t="s">
        <v>59</v>
      </c>
      <c r="C64" s="198"/>
      <c r="D64" s="198"/>
      <c r="E64" s="352"/>
      <c r="F64" s="199"/>
    </row>
    <row r="65" spans="1:6" s="322" customFormat="1" ht="51">
      <c r="A65" s="181"/>
      <c r="B65" s="183" t="s">
        <v>58</v>
      </c>
      <c r="C65" s="200"/>
      <c r="D65" s="200"/>
      <c r="E65" s="202"/>
      <c r="F65" s="201"/>
    </row>
    <row r="66" spans="1:6" s="322" customFormat="1" ht="38.25">
      <c r="A66" s="173"/>
      <c r="B66" s="183" t="s">
        <v>7</v>
      </c>
      <c r="C66" s="200"/>
      <c r="D66" s="200"/>
      <c r="E66" s="202"/>
      <c r="F66" s="202"/>
    </row>
    <row r="67" spans="1:6" s="324" customFormat="1">
      <c r="A67" s="173"/>
      <c r="B67" s="183"/>
      <c r="C67" s="203"/>
      <c r="D67" s="204">
        <v>0.02</v>
      </c>
      <c r="E67" s="323"/>
      <c r="F67" s="205">
        <f>SUM(F8:F66)*D67</f>
        <v>0</v>
      </c>
    </row>
    <row r="68" spans="1:6">
      <c r="A68" s="181"/>
      <c r="B68" s="195"/>
      <c r="C68" s="194"/>
      <c r="D68" s="194"/>
      <c r="E68" s="353"/>
      <c r="F68" s="206"/>
    </row>
    <row r="69" spans="1:6" s="320" customFormat="1">
      <c r="A69" s="173">
        <f>COUNT($A$8:A68)+1</f>
        <v>15</v>
      </c>
      <c r="B69" s="174" t="s">
        <v>61</v>
      </c>
      <c r="C69" s="198"/>
      <c r="D69" s="198"/>
      <c r="E69" s="199"/>
      <c r="F69" s="199"/>
    </row>
    <row r="70" spans="1:6" s="324" customFormat="1" ht="38.25">
      <c r="A70" s="181"/>
      <c r="B70" s="182" t="s">
        <v>60</v>
      </c>
      <c r="C70" s="203"/>
      <c r="D70" s="204">
        <v>0.1</v>
      </c>
      <c r="E70" s="323"/>
      <c r="F70" s="205">
        <f>SUM(F8:F66)*D70</f>
        <v>0</v>
      </c>
    </row>
    <row r="71" spans="1:6" ht="13.5" thickBot="1">
      <c r="A71" s="207"/>
      <c r="B71" s="208"/>
      <c r="C71" s="200"/>
      <c r="D71" s="200"/>
      <c r="E71" s="353"/>
      <c r="F71" s="209"/>
    </row>
    <row r="72" spans="1:6" s="322" customFormat="1" ht="14.25" thickTop="1" thickBot="1">
      <c r="A72" s="210"/>
      <c r="B72" s="211" t="s">
        <v>3</v>
      </c>
      <c r="C72" s="212"/>
      <c r="D72" s="212"/>
      <c r="E72" s="213" t="s">
        <v>170</v>
      </c>
      <c r="F72" s="213">
        <f>SUM(F8:F71)</f>
        <v>0</v>
      </c>
    </row>
    <row r="73" spans="1:6" ht="13.5" thickTop="1"/>
  </sheetData>
  <sheetProtection password="CCBE" sheet="1"/>
  <phoneticPr fontId="0" type="noConversion"/>
  <printOptions horizontalCentered="1"/>
  <pageMargins left="0.59055118110236227" right="0.75" top="0.59055118110236227" bottom="0.59055118110236227" header="0" footer="0"/>
  <pageSetup paperSize="9" scale="85" orientation="portrait" r:id="rId1"/>
  <headerFooter>
    <oddFooter>&amp;C&amp;P/&amp;N</oddFooter>
  </headerFooter>
  <rowBreaks count="1" manualBreakCount="1">
    <brk id="38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G105"/>
  <sheetViews>
    <sheetView showZeros="0" view="pageBreakPreview" topLeftCell="A97" workbookViewId="0">
      <selection activeCell="B100" sqref="B100"/>
    </sheetView>
  </sheetViews>
  <sheetFormatPr defaultRowHeight="12.75"/>
  <cols>
    <col min="1" max="1" width="7.42578125" style="309" customWidth="1"/>
    <col min="2" max="2" width="34.7109375" style="313" customWidth="1"/>
    <col min="3" max="3" width="6" style="308" bestFit="1" customWidth="1"/>
    <col min="4" max="4" width="4.7109375" style="308" bestFit="1" customWidth="1"/>
    <col min="5" max="5" width="16.85546875" style="310" customWidth="1"/>
    <col min="6" max="6" width="16.85546875" style="307" customWidth="1"/>
    <col min="7" max="16384" width="9.140625" style="308"/>
  </cols>
  <sheetData>
    <row r="1" spans="1:7">
      <c r="A1" s="154" t="s">
        <v>67</v>
      </c>
      <c r="B1" s="155" t="s">
        <v>13</v>
      </c>
      <c r="C1" s="156"/>
      <c r="D1" s="156"/>
      <c r="E1" s="157"/>
      <c r="F1" s="69"/>
    </row>
    <row r="2" spans="1:7">
      <c r="A2" s="154" t="s">
        <v>68</v>
      </c>
      <c r="B2" s="155" t="s">
        <v>14</v>
      </c>
      <c r="C2" s="156"/>
      <c r="D2" s="156"/>
      <c r="E2" s="157"/>
      <c r="F2" s="69"/>
    </row>
    <row r="3" spans="1:7">
      <c r="A3" s="154" t="s">
        <v>179</v>
      </c>
      <c r="B3" s="155" t="s">
        <v>196</v>
      </c>
      <c r="C3" s="156"/>
      <c r="D3" s="156"/>
      <c r="E3" s="157"/>
      <c r="F3" s="69"/>
    </row>
    <row r="4" spans="1:7">
      <c r="A4" s="158"/>
      <c r="B4" s="155" t="s">
        <v>197</v>
      </c>
      <c r="C4" s="156"/>
      <c r="D4" s="156"/>
      <c r="E4" s="157"/>
      <c r="F4" s="69"/>
    </row>
    <row r="5" spans="1:7">
      <c r="A5" s="65"/>
      <c r="B5" s="66"/>
      <c r="C5" s="67"/>
      <c r="D5" s="67"/>
      <c r="E5" s="68"/>
      <c r="F5" s="69"/>
    </row>
    <row r="6" spans="1:7" ht="68.25" customHeight="1" thickBot="1">
      <c r="A6" s="70" t="s">
        <v>0</v>
      </c>
      <c r="B6" s="71" t="s">
        <v>75</v>
      </c>
      <c r="C6" s="72" t="s">
        <v>15</v>
      </c>
      <c r="D6" s="73" t="s">
        <v>16</v>
      </c>
      <c r="E6" s="74" t="s">
        <v>168</v>
      </c>
      <c r="F6" s="74" t="s">
        <v>169</v>
      </c>
      <c r="G6" s="311"/>
    </row>
    <row r="7" spans="1:7" ht="13.5" thickTop="1">
      <c r="A7" s="75">
        <v>1</v>
      </c>
      <c r="B7" s="76"/>
      <c r="C7" s="77"/>
      <c r="D7" s="77"/>
      <c r="E7" s="68"/>
      <c r="F7" s="69"/>
    </row>
    <row r="8" spans="1:7">
      <c r="A8" s="78">
        <f>COUNT(A7+1)</f>
        <v>1</v>
      </c>
      <c r="B8" s="79" t="s">
        <v>22</v>
      </c>
      <c r="C8" s="80"/>
      <c r="D8" s="80"/>
      <c r="E8" s="81"/>
      <c r="F8" s="64"/>
    </row>
    <row r="9" spans="1:7" ht="25.5">
      <c r="A9" s="78"/>
      <c r="B9" s="82" t="s">
        <v>21</v>
      </c>
      <c r="C9" s="80"/>
      <c r="D9" s="80"/>
      <c r="E9" s="81"/>
      <c r="F9" s="64"/>
    </row>
    <row r="10" spans="1:7" ht="14.25">
      <c r="A10" s="78"/>
      <c r="B10" s="82"/>
      <c r="C10" s="80">
        <v>167</v>
      </c>
      <c r="D10" s="80" t="s">
        <v>65</v>
      </c>
      <c r="E10" s="41"/>
      <c r="F10" s="64">
        <f>C10*E10</f>
        <v>0</v>
      </c>
    </row>
    <row r="11" spans="1:7">
      <c r="A11" s="78">
        <f>COUNT($A$8:A10)+1</f>
        <v>2</v>
      </c>
      <c r="B11" s="79" t="s">
        <v>23</v>
      </c>
      <c r="C11" s="80"/>
      <c r="D11" s="80"/>
      <c r="E11" s="81"/>
      <c r="F11" s="83"/>
    </row>
    <row r="12" spans="1:7" ht="38.25">
      <c r="A12" s="84"/>
      <c r="B12" s="86" t="s">
        <v>69</v>
      </c>
      <c r="C12" s="80"/>
      <c r="D12" s="80"/>
      <c r="E12" s="81"/>
      <c r="F12" s="83"/>
    </row>
    <row r="13" spans="1:7" ht="25.5">
      <c r="A13" s="84"/>
      <c r="B13" s="86" t="s">
        <v>70</v>
      </c>
      <c r="C13" s="80"/>
      <c r="D13" s="80"/>
      <c r="E13" s="81"/>
      <c r="F13" s="83"/>
    </row>
    <row r="14" spans="1:7" ht="14.25">
      <c r="A14" s="78"/>
      <c r="B14" s="86"/>
      <c r="C14" s="80">
        <v>21</v>
      </c>
      <c r="D14" s="80" t="s">
        <v>63</v>
      </c>
      <c r="E14" s="41"/>
      <c r="F14" s="64">
        <f>C14*E14</f>
        <v>0</v>
      </c>
    </row>
    <row r="15" spans="1:7">
      <c r="A15" s="78"/>
      <c r="B15" s="86"/>
      <c r="C15" s="80"/>
      <c r="D15" s="80"/>
      <c r="E15" s="81"/>
      <c r="F15" s="83"/>
    </row>
    <row r="16" spans="1:7" ht="14.25" customHeight="1">
      <c r="A16" s="78">
        <f>COUNT($A$8:A15)+1</f>
        <v>3</v>
      </c>
      <c r="B16" s="79" t="s">
        <v>25</v>
      </c>
      <c r="C16" s="80"/>
      <c r="D16" s="80"/>
      <c r="E16" s="81"/>
      <c r="F16" s="83"/>
    </row>
    <row r="17" spans="1:6" ht="51">
      <c r="A17" s="84"/>
      <c r="B17" s="85" t="s">
        <v>71</v>
      </c>
      <c r="C17" s="80"/>
      <c r="D17" s="80"/>
      <c r="E17" s="81"/>
      <c r="F17" s="83"/>
    </row>
    <row r="18" spans="1:6" ht="14.25">
      <c r="A18" s="84"/>
      <c r="B18" s="82"/>
      <c r="C18" s="80">
        <v>304</v>
      </c>
      <c r="D18" s="80" t="s">
        <v>63</v>
      </c>
      <c r="E18" s="41"/>
      <c r="F18" s="64">
        <f>C18*E18</f>
        <v>0</v>
      </c>
    </row>
    <row r="19" spans="1:6">
      <c r="A19" s="78"/>
      <c r="B19" s="82"/>
      <c r="C19" s="80"/>
      <c r="D19" s="80"/>
      <c r="E19" s="81"/>
      <c r="F19" s="83"/>
    </row>
    <row r="20" spans="1:6">
      <c r="A20" s="78">
        <f>COUNT($A$8:A18)+1</f>
        <v>4</v>
      </c>
      <c r="B20" s="79" t="s">
        <v>28</v>
      </c>
      <c r="C20" s="80"/>
      <c r="D20" s="80"/>
      <c r="E20" s="81"/>
      <c r="F20" s="83"/>
    </row>
    <row r="21" spans="1:6" ht="38.25">
      <c r="A21" s="84"/>
      <c r="B21" s="86" t="s">
        <v>27</v>
      </c>
      <c r="C21" s="80"/>
      <c r="D21" s="80"/>
      <c r="E21" s="81"/>
      <c r="F21" s="83"/>
    </row>
    <row r="22" spans="1:6" ht="14.25">
      <c r="A22" s="78"/>
      <c r="B22" s="82"/>
      <c r="C22" s="80">
        <v>6</v>
      </c>
      <c r="D22" s="80" t="s">
        <v>63</v>
      </c>
      <c r="E22" s="41"/>
      <c r="F22" s="64">
        <f>C22*E22</f>
        <v>0</v>
      </c>
    </row>
    <row r="23" spans="1:6">
      <c r="A23" s="78"/>
      <c r="B23" s="82"/>
      <c r="C23" s="80"/>
      <c r="D23" s="80"/>
      <c r="E23" s="81"/>
      <c r="F23" s="83"/>
    </row>
    <row r="24" spans="1:6">
      <c r="A24" s="78">
        <f>COUNT($A$8:A22)+1</f>
        <v>5</v>
      </c>
      <c r="B24" s="79" t="s">
        <v>29</v>
      </c>
      <c r="C24" s="80"/>
      <c r="D24" s="80"/>
      <c r="E24" s="81"/>
      <c r="F24" s="83"/>
    </row>
    <row r="25" spans="1:6" ht="38.25">
      <c r="A25" s="87"/>
      <c r="B25" s="8" t="s">
        <v>152</v>
      </c>
      <c r="C25" s="88"/>
      <c r="D25" s="88"/>
      <c r="E25" s="81"/>
      <c r="F25" s="89"/>
    </row>
    <row r="26" spans="1:6" ht="14.25">
      <c r="A26" s="90"/>
      <c r="B26" s="91"/>
      <c r="C26" s="88">
        <v>12</v>
      </c>
      <c r="D26" s="80" t="s">
        <v>65</v>
      </c>
      <c r="E26" s="41"/>
      <c r="F26" s="92">
        <f>C26*E26</f>
        <v>0</v>
      </c>
    </row>
    <row r="27" spans="1:6">
      <c r="A27" s="87"/>
      <c r="B27" s="91"/>
      <c r="C27" s="88"/>
      <c r="D27" s="88"/>
      <c r="E27" s="81"/>
      <c r="F27" s="89"/>
    </row>
    <row r="28" spans="1:6">
      <c r="A28" s="87">
        <f>COUNT($A$8:A27)+1</f>
        <v>6</v>
      </c>
      <c r="B28" s="93" t="s">
        <v>30</v>
      </c>
      <c r="C28" s="88"/>
      <c r="D28" s="88"/>
      <c r="E28" s="81"/>
      <c r="F28" s="89"/>
    </row>
    <row r="29" spans="1:6" ht="63.75">
      <c r="A29" s="90"/>
      <c r="B29" s="8" t="s">
        <v>153</v>
      </c>
      <c r="C29" s="88"/>
      <c r="D29" s="88"/>
      <c r="E29" s="81"/>
      <c r="F29" s="89"/>
    </row>
    <row r="30" spans="1:6" ht="38.25">
      <c r="A30" s="87"/>
      <c r="B30" s="8" t="s">
        <v>6</v>
      </c>
      <c r="C30" s="88"/>
      <c r="D30" s="88"/>
      <c r="E30" s="81"/>
      <c r="F30" s="89"/>
    </row>
    <row r="31" spans="1:6" ht="14.25">
      <c r="A31" s="90"/>
      <c r="B31" s="9" t="s">
        <v>154</v>
      </c>
      <c r="C31" s="88">
        <v>304</v>
      </c>
      <c r="D31" s="88" t="s">
        <v>63</v>
      </c>
      <c r="E31" s="41"/>
      <c r="F31" s="92">
        <f>C31*E31</f>
        <v>0</v>
      </c>
    </row>
    <row r="32" spans="1:6" ht="14.25">
      <c r="A32" s="90"/>
      <c r="B32" s="9" t="s">
        <v>155</v>
      </c>
      <c r="C32" s="88">
        <v>304</v>
      </c>
      <c r="D32" s="88" t="s">
        <v>63</v>
      </c>
      <c r="E32" s="41"/>
      <c r="F32" s="92">
        <f>C32*E32</f>
        <v>0</v>
      </c>
    </row>
    <row r="33" spans="1:6">
      <c r="A33" s="90"/>
      <c r="B33" s="9"/>
      <c r="C33" s="88"/>
      <c r="D33" s="88"/>
      <c r="E33" s="81"/>
      <c r="F33" s="92"/>
    </row>
    <row r="34" spans="1:6">
      <c r="A34" s="90"/>
      <c r="B34" s="9"/>
      <c r="C34" s="88"/>
      <c r="D34" s="88"/>
      <c r="E34" s="81"/>
      <c r="F34" s="92"/>
    </row>
    <row r="35" spans="1:6">
      <c r="A35" s="78">
        <f>COUNT($A$8:A34)+1</f>
        <v>7</v>
      </c>
      <c r="B35" s="102" t="s">
        <v>31</v>
      </c>
      <c r="C35" s="80"/>
      <c r="D35" s="80"/>
      <c r="E35" s="81"/>
      <c r="F35" s="83"/>
    </row>
    <row r="36" spans="1:6" ht="25.5">
      <c r="A36" s="84"/>
      <c r="B36" s="85" t="s">
        <v>175</v>
      </c>
      <c r="C36" s="80"/>
      <c r="D36" s="100"/>
      <c r="E36" s="81"/>
      <c r="F36" s="83"/>
    </row>
    <row r="37" spans="1:6" ht="14.25">
      <c r="A37" s="78"/>
      <c r="B37" s="101" t="s">
        <v>72</v>
      </c>
      <c r="C37" s="80">
        <v>218</v>
      </c>
      <c r="D37" s="80" t="s">
        <v>62</v>
      </c>
      <c r="E37" s="41"/>
      <c r="F37" s="64">
        <f>C37*E37</f>
        <v>0</v>
      </c>
    </row>
    <row r="38" spans="1:6" ht="14.25">
      <c r="A38" s="78"/>
      <c r="B38" s="85" t="s">
        <v>73</v>
      </c>
      <c r="C38" s="80">
        <v>55</v>
      </c>
      <c r="D38" s="80" t="s">
        <v>62</v>
      </c>
      <c r="E38" s="41"/>
      <c r="F38" s="64">
        <f>C38*E38</f>
        <v>0</v>
      </c>
    </row>
    <row r="39" spans="1:6">
      <c r="A39" s="78"/>
      <c r="B39" s="86"/>
      <c r="C39" s="80"/>
      <c r="D39" s="80"/>
      <c r="E39" s="81"/>
      <c r="F39" s="83"/>
    </row>
    <row r="40" spans="1:6">
      <c r="A40" s="78">
        <f>COUNT($A$8:A39)+1</f>
        <v>8</v>
      </c>
      <c r="B40" s="102" t="s">
        <v>32</v>
      </c>
      <c r="C40" s="80"/>
      <c r="D40" s="100"/>
      <c r="E40" s="81"/>
      <c r="F40" s="83"/>
    </row>
    <row r="41" spans="1:6" ht="63.75">
      <c r="A41" s="84"/>
      <c r="B41" s="86" t="s">
        <v>159</v>
      </c>
      <c r="C41" s="80"/>
      <c r="D41" s="80"/>
      <c r="E41" s="81"/>
      <c r="F41" s="83"/>
    </row>
    <row r="42" spans="1:6" ht="14.25">
      <c r="A42" s="78"/>
      <c r="B42" s="82"/>
      <c r="C42" s="80">
        <v>6</v>
      </c>
      <c r="D42" s="80" t="s">
        <v>65</v>
      </c>
      <c r="E42" s="41"/>
      <c r="F42" s="64">
        <f>C42*E42</f>
        <v>0</v>
      </c>
    </row>
    <row r="43" spans="1:6">
      <c r="A43" s="78"/>
      <c r="B43" s="82"/>
      <c r="C43" s="80"/>
      <c r="D43" s="80"/>
      <c r="E43" s="81"/>
      <c r="F43" s="83"/>
    </row>
    <row r="44" spans="1:6">
      <c r="A44" s="78">
        <f>COUNT($A$8:A43)+1</f>
        <v>9</v>
      </c>
      <c r="B44" s="79" t="s">
        <v>35</v>
      </c>
      <c r="C44" s="80"/>
      <c r="D44" s="80"/>
      <c r="E44" s="81"/>
      <c r="F44" s="64"/>
    </row>
    <row r="45" spans="1:6" ht="25.5">
      <c r="A45" s="84"/>
      <c r="B45" s="86" t="s">
        <v>34</v>
      </c>
      <c r="C45" s="80"/>
      <c r="D45" s="100"/>
      <c r="E45" s="81"/>
      <c r="F45" s="83"/>
    </row>
    <row r="46" spans="1:6" ht="14.25">
      <c r="A46" s="78"/>
      <c r="B46" s="82"/>
      <c r="C46" s="80">
        <v>92</v>
      </c>
      <c r="D46" s="80" t="s">
        <v>63</v>
      </c>
      <c r="E46" s="41"/>
      <c r="F46" s="64">
        <f>C46*E46</f>
        <v>0</v>
      </c>
    </row>
    <row r="47" spans="1:6">
      <c r="A47" s="78"/>
      <c r="B47" s="82"/>
      <c r="C47" s="100"/>
      <c r="D47" s="80"/>
      <c r="E47" s="81"/>
      <c r="F47" s="83"/>
    </row>
    <row r="48" spans="1:6">
      <c r="A48" s="78">
        <f>COUNT($A$8:A47)+1</f>
        <v>10</v>
      </c>
      <c r="B48" s="94" t="s">
        <v>37</v>
      </c>
      <c r="C48" s="80"/>
      <c r="D48" s="80"/>
      <c r="E48" s="81"/>
      <c r="F48" s="64"/>
    </row>
    <row r="49" spans="1:6" ht="38.25">
      <c r="A49" s="84"/>
      <c r="B49" s="85" t="s">
        <v>36</v>
      </c>
      <c r="C49" s="80"/>
      <c r="D49" s="100"/>
      <c r="E49" s="81"/>
      <c r="F49" s="83"/>
    </row>
    <row r="50" spans="1:6" ht="14.25">
      <c r="A50" s="78"/>
      <c r="B50" s="82"/>
      <c r="C50" s="80">
        <v>341</v>
      </c>
      <c r="D50" s="80" t="s">
        <v>62</v>
      </c>
      <c r="E50" s="41"/>
      <c r="F50" s="64">
        <f>C50*E50</f>
        <v>0</v>
      </c>
    </row>
    <row r="51" spans="1:6">
      <c r="A51" s="84"/>
      <c r="B51" s="86"/>
      <c r="C51" s="80"/>
      <c r="D51" s="80"/>
      <c r="E51" s="81"/>
      <c r="F51" s="83"/>
    </row>
    <row r="52" spans="1:6">
      <c r="A52" s="78">
        <f>COUNT($A$8:A51)+1</f>
        <v>11</v>
      </c>
      <c r="B52" s="102" t="s">
        <v>39</v>
      </c>
      <c r="C52" s="80"/>
      <c r="D52" s="80"/>
      <c r="E52" s="81"/>
      <c r="F52" s="83"/>
    </row>
    <row r="53" spans="1:6" ht="51">
      <c r="A53" s="84"/>
      <c r="B53" s="86" t="s">
        <v>38</v>
      </c>
      <c r="C53" s="80"/>
      <c r="D53" s="100"/>
      <c r="E53" s="81"/>
      <c r="F53" s="64"/>
    </row>
    <row r="54" spans="1:6" ht="14.25">
      <c r="A54" s="78"/>
      <c r="B54" s="82"/>
      <c r="C54" s="80">
        <v>42</v>
      </c>
      <c r="D54" s="80" t="s">
        <v>62</v>
      </c>
      <c r="E54" s="41"/>
      <c r="F54" s="64">
        <f>C54*E54</f>
        <v>0</v>
      </c>
    </row>
    <row r="55" spans="1:6">
      <c r="A55" s="78"/>
      <c r="B55" s="82"/>
      <c r="C55" s="80"/>
      <c r="D55" s="80"/>
      <c r="E55" s="81"/>
      <c r="F55" s="64"/>
    </row>
    <row r="56" spans="1:6">
      <c r="A56" s="78">
        <f>COUNT($A$8:A55)+1</f>
        <v>12</v>
      </c>
      <c r="B56" s="79" t="s">
        <v>40</v>
      </c>
      <c r="C56" s="80"/>
      <c r="D56" s="100"/>
      <c r="E56" s="81"/>
      <c r="F56" s="64"/>
    </row>
    <row r="57" spans="1:6" ht="38.25">
      <c r="A57" s="84"/>
      <c r="B57" s="86" t="s">
        <v>161</v>
      </c>
      <c r="C57" s="80"/>
      <c r="D57" s="80"/>
      <c r="E57" s="81"/>
      <c r="F57" s="83"/>
    </row>
    <row r="58" spans="1:6" ht="14.25">
      <c r="A58" s="78"/>
      <c r="B58" s="82"/>
      <c r="C58" s="80">
        <v>167</v>
      </c>
      <c r="D58" s="80" t="s">
        <v>65</v>
      </c>
      <c r="E58" s="41"/>
      <c r="F58" s="64">
        <f>C58*E58</f>
        <v>0</v>
      </c>
    </row>
    <row r="59" spans="1:6">
      <c r="A59" s="78"/>
      <c r="B59" s="82"/>
      <c r="C59" s="80"/>
      <c r="D59" s="80"/>
      <c r="E59" s="81"/>
      <c r="F59" s="83"/>
    </row>
    <row r="60" spans="1:6">
      <c r="A60" s="78">
        <f>COUNT($A$8:A59)+1</f>
        <v>13</v>
      </c>
      <c r="B60" s="79" t="s">
        <v>41</v>
      </c>
      <c r="C60" s="80"/>
      <c r="D60" s="80"/>
      <c r="E60" s="81"/>
      <c r="F60" s="83"/>
    </row>
    <row r="61" spans="1:6" ht="25.5">
      <c r="A61" s="84"/>
      <c r="B61" s="86" t="s">
        <v>42</v>
      </c>
      <c r="C61" s="80"/>
      <c r="D61" s="80"/>
      <c r="E61" s="81"/>
      <c r="F61" s="83"/>
    </row>
    <row r="62" spans="1:6" ht="25.5">
      <c r="A62" s="78"/>
      <c r="B62" s="86" t="s">
        <v>162</v>
      </c>
      <c r="C62" s="80"/>
      <c r="D62" s="80"/>
      <c r="E62" s="81"/>
      <c r="F62" s="83"/>
    </row>
    <row r="63" spans="1:6">
      <c r="A63" s="84"/>
      <c r="B63" s="82"/>
      <c r="C63" s="100">
        <v>1</v>
      </c>
      <c r="D63" s="80" t="s">
        <v>2</v>
      </c>
      <c r="E63" s="41"/>
      <c r="F63" s="64">
        <f>C63*E63</f>
        <v>0</v>
      </c>
    </row>
    <row r="64" spans="1:6">
      <c r="A64" s="78"/>
      <c r="B64" s="82"/>
      <c r="C64" s="80"/>
      <c r="D64" s="80"/>
      <c r="E64" s="81"/>
      <c r="F64" s="83"/>
    </row>
    <row r="65" spans="1:6">
      <c r="A65" s="78">
        <f>COUNT($A$8:A64)+1</f>
        <v>14</v>
      </c>
      <c r="B65" s="79" t="s">
        <v>43</v>
      </c>
      <c r="C65" s="80"/>
      <c r="D65" s="80"/>
      <c r="E65" s="81"/>
      <c r="F65" s="83"/>
    </row>
    <row r="66" spans="1:6" ht="63.75">
      <c r="A66" s="84"/>
      <c r="B66" s="86" t="s">
        <v>163</v>
      </c>
      <c r="C66" s="80"/>
      <c r="D66" s="80"/>
      <c r="E66" s="81"/>
      <c r="F66" s="83"/>
    </row>
    <row r="67" spans="1:6" ht="51">
      <c r="A67" s="78"/>
      <c r="B67" s="86" t="s">
        <v>44</v>
      </c>
      <c r="C67" s="80"/>
      <c r="D67" s="80"/>
      <c r="E67" s="81"/>
      <c r="F67" s="83"/>
    </row>
    <row r="68" spans="1:6">
      <c r="A68" s="84"/>
      <c r="B68" s="82"/>
      <c r="C68" s="100">
        <v>1</v>
      </c>
      <c r="D68" s="80" t="s">
        <v>2</v>
      </c>
      <c r="E68" s="41"/>
      <c r="F68" s="64">
        <f>C68*E68</f>
        <v>0</v>
      </c>
    </row>
    <row r="69" spans="1:6">
      <c r="A69" s="78"/>
      <c r="B69" s="82"/>
      <c r="C69" s="80"/>
      <c r="D69" s="80"/>
      <c r="E69" s="81"/>
      <c r="F69" s="83"/>
    </row>
    <row r="70" spans="1:6">
      <c r="A70" s="78">
        <f>COUNT($A$8:A69)+1</f>
        <v>15</v>
      </c>
      <c r="B70" s="103" t="s">
        <v>46</v>
      </c>
      <c r="C70" s="80"/>
      <c r="D70" s="100"/>
      <c r="E70" s="81"/>
      <c r="F70" s="83"/>
    </row>
    <row r="71" spans="1:6" ht="51">
      <c r="A71" s="84"/>
      <c r="B71" s="85" t="s">
        <v>45</v>
      </c>
      <c r="C71" s="80"/>
      <c r="D71" s="80"/>
      <c r="E71" s="81"/>
      <c r="F71" s="83"/>
    </row>
    <row r="72" spans="1:6" ht="14.25">
      <c r="A72" s="78"/>
      <c r="B72" s="101"/>
      <c r="C72" s="80">
        <v>243</v>
      </c>
      <c r="D72" s="80" t="s">
        <v>62</v>
      </c>
      <c r="E72" s="41"/>
      <c r="F72" s="64">
        <f>C72*E72</f>
        <v>0</v>
      </c>
    </row>
    <row r="73" spans="1:6">
      <c r="A73" s="78"/>
      <c r="B73" s="101"/>
      <c r="C73" s="80"/>
      <c r="D73" s="80"/>
      <c r="E73" s="81"/>
      <c r="F73" s="64"/>
    </row>
    <row r="74" spans="1:6">
      <c r="A74" s="78">
        <f>COUNT($A$8:A73)+1</f>
        <v>16</v>
      </c>
      <c r="B74" s="94" t="s">
        <v>47</v>
      </c>
      <c r="C74" s="80"/>
      <c r="D74" s="80"/>
      <c r="E74" s="81"/>
      <c r="F74" s="83"/>
    </row>
    <row r="75" spans="1:6" ht="38.25">
      <c r="A75" s="84"/>
      <c r="B75" s="85" t="s">
        <v>48</v>
      </c>
      <c r="C75" s="80"/>
      <c r="D75" s="80"/>
      <c r="E75" s="81"/>
      <c r="F75" s="83"/>
    </row>
    <row r="76" spans="1:6">
      <c r="A76" s="78"/>
      <c r="B76" s="101"/>
      <c r="C76" s="80">
        <v>2</v>
      </c>
      <c r="D76" s="80" t="s">
        <v>2</v>
      </c>
      <c r="E76" s="41"/>
      <c r="F76" s="64">
        <f>C76*E76</f>
        <v>0</v>
      </c>
    </row>
    <row r="77" spans="1:6">
      <c r="A77" s="78"/>
      <c r="B77" s="101"/>
      <c r="C77" s="80"/>
      <c r="D77" s="80"/>
      <c r="E77" s="81"/>
      <c r="F77" s="64"/>
    </row>
    <row r="78" spans="1:6">
      <c r="A78" s="78">
        <f>COUNT($A$8:A76)+1</f>
        <v>17</v>
      </c>
      <c r="B78" s="94" t="s">
        <v>50</v>
      </c>
      <c r="C78" s="80"/>
      <c r="D78" s="80"/>
      <c r="E78" s="81"/>
      <c r="F78" s="64"/>
    </row>
    <row r="79" spans="1:6" ht="25.5">
      <c r="A79" s="84"/>
      <c r="B79" s="85" t="s">
        <v>49</v>
      </c>
      <c r="C79" s="80"/>
      <c r="D79" s="80"/>
      <c r="E79" s="81"/>
      <c r="F79" s="83"/>
    </row>
    <row r="80" spans="1:6">
      <c r="A80" s="78"/>
      <c r="B80" s="82"/>
      <c r="C80" s="80">
        <v>2</v>
      </c>
      <c r="D80" s="80" t="s">
        <v>2</v>
      </c>
      <c r="E80" s="41"/>
      <c r="F80" s="64">
        <f>C80*E80</f>
        <v>0</v>
      </c>
    </row>
    <row r="81" spans="1:6">
      <c r="A81" s="78"/>
      <c r="B81" s="82"/>
      <c r="C81" s="80"/>
      <c r="D81" s="80"/>
      <c r="E81" s="81"/>
      <c r="F81" s="83"/>
    </row>
    <row r="82" spans="1:6">
      <c r="A82" s="78">
        <f>COUNT($A$8:A81)+1</f>
        <v>18</v>
      </c>
      <c r="B82" s="79" t="s">
        <v>51</v>
      </c>
      <c r="C82" s="80"/>
      <c r="D82" s="80"/>
      <c r="E82" s="81"/>
      <c r="F82" s="83"/>
    </row>
    <row r="83" spans="1:6" ht="38.25">
      <c r="A83" s="84"/>
      <c r="B83" s="85" t="s">
        <v>52</v>
      </c>
      <c r="C83" s="80"/>
      <c r="D83" s="80"/>
      <c r="E83" s="81"/>
      <c r="F83" s="83"/>
    </row>
    <row r="84" spans="1:6" ht="38.25">
      <c r="A84" s="78"/>
      <c r="B84" s="85" t="s">
        <v>53</v>
      </c>
      <c r="C84" s="80"/>
      <c r="D84" s="80"/>
      <c r="E84" s="81"/>
      <c r="F84" s="83"/>
    </row>
    <row r="85" spans="1:6" ht="14.25">
      <c r="A85" s="78"/>
      <c r="B85" s="101"/>
      <c r="C85" s="80">
        <v>7</v>
      </c>
      <c r="D85" s="80" t="s">
        <v>62</v>
      </c>
      <c r="E85" s="41"/>
      <c r="F85" s="64">
        <f>C85*E85</f>
        <v>0</v>
      </c>
    </row>
    <row r="86" spans="1:6">
      <c r="A86" s="78"/>
      <c r="B86" s="101"/>
      <c r="C86" s="80"/>
      <c r="D86" s="80"/>
      <c r="E86" s="81"/>
      <c r="F86" s="83"/>
    </row>
    <row r="87" spans="1:6" ht="25.5">
      <c r="A87" s="78">
        <f>COUNT($A$8:A86)+1</f>
        <v>19</v>
      </c>
      <c r="B87" s="94" t="s">
        <v>55</v>
      </c>
      <c r="C87" s="80"/>
      <c r="D87" s="80"/>
      <c r="E87" s="81"/>
      <c r="F87" s="83"/>
    </row>
    <row r="88" spans="1:6" ht="51">
      <c r="A88" s="84"/>
      <c r="B88" s="85" t="s">
        <v>54</v>
      </c>
      <c r="C88" s="80"/>
      <c r="D88" s="80"/>
      <c r="E88" s="81"/>
      <c r="F88" s="83"/>
    </row>
    <row r="89" spans="1:6" ht="14.25">
      <c r="A89" s="78"/>
      <c r="B89" s="82"/>
      <c r="C89" s="80">
        <v>1.5</v>
      </c>
      <c r="D89" s="80" t="s">
        <v>62</v>
      </c>
      <c r="E89" s="41"/>
      <c r="F89" s="64">
        <f>C89*E89</f>
        <v>0</v>
      </c>
    </row>
    <row r="90" spans="1:6">
      <c r="A90" s="78"/>
      <c r="B90" s="82"/>
      <c r="C90" s="80"/>
      <c r="D90" s="80"/>
      <c r="E90" s="81"/>
      <c r="F90" s="83"/>
    </row>
    <row r="91" spans="1:6" ht="25.5">
      <c r="A91" s="78">
        <f>COUNT($A$8:A90)+1</f>
        <v>20</v>
      </c>
      <c r="B91" s="79" t="s">
        <v>57</v>
      </c>
      <c r="C91" s="80"/>
      <c r="D91" s="80"/>
      <c r="E91" s="81"/>
      <c r="F91" s="83"/>
    </row>
    <row r="92" spans="1:6" ht="51">
      <c r="A92" s="84"/>
      <c r="B92" s="85" t="s">
        <v>56</v>
      </c>
      <c r="C92" s="80"/>
      <c r="D92" s="100"/>
      <c r="E92" s="81"/>
      <c r="F92" s="83"/>
    </row>
    <row r="93" spans="1:6">
      <c r="A93" s="78"/>
      <c r="B93" s="86" t="s">
        <v>164</v>
      </c>
      <c r="C93" s="80">
        <v>15</v>
      </c>
      <c r="D93" s="80" t="s">
        <v>2</v>
      </c>
      <c r="E93" s="41"/>
      <c r="F93" s="64">
        <f>C93*E93</f>
        <v>0</v>
      </c>
    </row>
    <row r="94" spans="1:6">
      <c r="A94" s="78"/>
      <c r="B94" s="86" t="s">
        <v>158</v>
      </c>
      <c r="C94" s="80">
        <v>5</v>
      </c>
      <c r="D94" s="80" t="s">
        <v>2</v>
      </c>
      <c r="E94" s="41"/>
      <c r="F94" s="64">
        <f>C94*E94</f>
        <v>0</v>
      </c>
    </row>
    <row r="95" spans="1:6">
      <c r="A95" s="78"/>
      <c r="B95" s="85"/>
      <c r="C95" s="80"/>
      <c r="D95" s="80"/>
      <c r="E95" s="81"/>
      <c r="F95" s="64"/>
    </row>
    <row r="96" spans="1:6" ht="25.5">
      <c r="A96" s="78">
        <f>COUNT($A$8:A95)+1</f>
        <v>21</v>
      </c>
      <c r="B96" s="94" t="s">
        <v>59</v>
      </c>
      <c r="C96" s="100"/>
      <c r="D96" s="100"/>
      <c r="E96" s="81"/>
      <c r="F96" s="83"/>
    </row>
    <row r="97" spans="1:6" ht="51">
      <c r="A97" s="84"/>
      <c r="B97" s="85" t="s">
        <v>58</v>
      </c>
      <c r="C97" s="100"/>
      <c r="D97" s="100"/>
      <c r="E97" s="81"/>
      <c r="F97" s="83"/>
    </row>
    <row r="98" spans="1:6" ht="38.25">
      <c r="A98" s="78"/>
      <c r="B98" s="85" t="s">
        <v>7</v>
      </c>
      <c r="C98" s="100"/>
      <c r="D98" s="100"/>
      <c r="E98" s="81"/>
      <c r="F98" s="81"/>
    </row>
    <row r="99" spans="1:6">
      <c r="A99" s="78"/>
      <c r="B99" s="85"/>
      <c r="C99" s="104"/>
      <c r="D99" s="105">
        <v>0.02</v>
      </c>
      <c r="E99" s="312"/>
      <c r="F99" s="81">
        <f>SUM(F8:F98)*D99</f>
        <v>0</v>
      </c>
    </row>
    <row r="100" spans="1:6">
      <c r="A100" s="84"/>
      <c r="B100" s="101"/>
      <c r="C100" s="100"/>
      <c r="D100" s="100"/>
      <c r="E100" s="351"/>
      <c r="F100" s="81"/>
    </row>
    <row r="101" spans="1:6">
      <c r="A101" s="78">
        <f>COUNT($A$8:A100)+1</f>
        <v>22</v>
      </c>
      <c r="B101" s="79" t="s">
        <v>61</v>
      </c>
      <c r="C101" s="100"/>
      <c r="D101" s="100"/>
      <c r="E101" s="83"/>
      <c r="F101" s="83"/>
    </row>
    <row r="102" spans="1:6" ht="38.25">
      <c r="A102" s="84"/>
      <c r="B102" s="86" t="s">
        <v>60</v>
      </c>
      <c r="C102" s="104"/>
      <c r="D102" s="105">
        <v>0.1</v>
      </c>
      <c r="E102" s="312"/>
      <c r="F102" s="81">
        <f>SUM(F8:F98)*D102</f>
        <v>0</v>
      </c>
    </row>
    <row r="103" spans="1:6" ht="13.5" thickBot="1">
      <c r="A103" s="106"/>
      <c r="B103" s="107"/>
      <c r="C103" s="100"/>
      <c r="D103" s="100"/>
      <c r="E103" s="351"/>
      <c r="F103" s="83"/>
    </row>
    <row r="104" spans="1:6" ht="14.25" thickTop="1" thickBot="1">
      <c r="A104" s="108"/>
      <c r="B104" s="109" t="s">
        <v>3</v>
      </c>
      <c r="C104" s="110"/>
      <c r="D104" s="110"/>
      <c r="E104" s="111" t="s">
        <v>170</v>
      </c>
      <c r="F104" s="111">
        <f>SUM(F8:F103)</f>
        <v>0</v>
      </c>
    </row>
    <row r="105" spans="1:6" ht="13.5" thickTop="1"/>
  </sheetData>
  <sheetProtection password="CCBE" sheet="1"/>
  <phoneticPr fontId="0" type="noConversion"/>
  <printOptions horizontalCentered="1"/>
  <pageMargins left="0.59055118110236227" right="0.75" top="0.59055118110236227" bottom="0.59055118110236227" header="0" footer="0"/>
  <pageSetup paperSize="9" scale="85" orientation="portrait" r:id="rId1"/>
  <headerFooter>
    <oddFooter>&amp;C&amp;P/&amp;N</oddFooter>
  </headerFooter>
  <rowBreaks count="2" manualBreakCount="2">
    <brk id="39" max="16383" man="1"/>
    <brk id="73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:G103"/>
  <sheetViews>
    <sheetView showZeros="0" view="pageBreakPreview" topLeftCell="A67" workbookViewId="0">
      <selection activeCell="E63" sqref="E63"/>
    </sheetView>
  </sheetViews>
  <sheetFormatPr defaultRowHeight="12.75"/>
  <cols>
    <col min="1" max="1" width="7.42578125" style="309" customWidth="1"/>
    <col min="2" max="2" width="34.7109375" style="313" customWidth="1"/>
    <col min="3" max="3" width="6" style="308" bestFit="1" customWidth="1"/>
    <col min="4" max="4" width="4.7109375" style="308" bestFit="1" customWidth="1"/>
    <col min="5" max="5" width="16.85546875" style="310" customWidth="1"/>
    <col min="6" max="6" width="16.85546875" style="307" customWidth="1"/>
    <col min="7" max="16384" width="9.140625" style="308"/>
  </cols>
  <sheetData>
    <row r="1" spans="1:7">
      <c r="A1" s="154" t="s">
        <v>67</v>
      </c>
      <c r="B1" s="155" t="s">
        <v>13</v>
      </c>
      <c r="C1" s="156"/>
      <c r="D1" s="156"/>
      <c r="E1" s="157"/>
      <c r="F1" s="69"/>
    </row>
    <row r="2" spans="1:7">
      <c r="A2" s="154" t="s">
        <v>68</v>
      </c>
      <c r="B2" s="155" t="s">
        <v>14</v>
      </c>
      <c r="C2" s="156"/>
      <c r="D2" s="156"/>
      <c r="E2" s="157"/>
      <c r="F2" s="69"/>
    </row>
    <row r="3" spans="1:7">
      <c r="A3" s="154" t="s">
        <v>180</v>
      </c>
      <c r="B3" s="155" t="s">
        <v>198</v>
      </c>
      <c r="C3" s="156"/>
      <c r="D3" s="156"/>
      <c r="E3" s="157"/>
      <c r="F3" s="69"/>
    </row>
    <row r="4" spans="1:7">
      <c r="A4" s="158"/>
      <c r="B4" s="155" t="s">
        <v>199</v>
      </c>
      <c r="C4" s="156"/>
      <c r="D4" s="156"/>
      <c r="E4" s="157"/>
      <c r="F4" s="69"/>
    </row>
    <row r="5" spans="1:7">
      <c r="A5" s="65"/>
      <c r="B5" s="66"/>
      <c r="C5" s="67"/>
      <c r="D5" s="67"/>
      <c r="E5" s="68"/>
      <c r="F5" s="69"/>
    </row>
    <row r="6" spans="1:7" ht="77.25" thickBot="1">
      <c r="A6" s="70" t="s">
        <v>0</v>
      </c>
      <c r="B6" s="71" t="s">
        <v>75</v>
      </c>
      <c r="C6" s="72" t="s">
        <v>15</v>
      </c>
      <c r="D6" s="73" t="s">
        <v>16</v>
      </c>
      <c r="E6" s="74" t="s">
        <v>168</v>
      </c>
      <c r="F6" s="74" t="s">
        <v>169</v>
      </c>
      <c r="G6" s="311"/>
    </row>
    <row r="7" spans="1:7" ht="13.5" thickTop="1">
      <c r="A7" s="75">
        <v>1</v>
      </c>
      <c r="B7" s="171"/>
      <c r="C7" s="77"/>
      <c r="D7" s="77"/>
      <c r="E7" s="68"/>
      <c r="F7" s="69"/>
    </row>
    <row r="8" spans="1:7">
      <c r="A8" s="78">
        <f>COUNT(A7+1)</f>
        <v>1</v>
      </c>
      <c r="B8" s="79" t="s">
        <v>22</v>
      </c>
      <c r="C8" s="80"/>
      <c r="D8" s="80"/>
      <c r="E8" s="81"/>
      <c r="F8" s="64"/>
    </row>
    <row r="9" spans="1:7" ht="25.5">
      <c r="A9" s="78"/>
      <c r="B9" s="82" t="s">
        <v>21</v>
      </c>
      <c r="C9" s="80"/>
      <c r="D9" s="80"/>
      <c r="E9" s="81"/>
      <c r="F9" s="64"/>
    </row>
    <row r="10" spans="1:7" ht="14.25">
      <c r="A10" s="78"/>
      <c r="B10" s="82"/>
      <c r="C10" s="80">
        <v>250</v>
      </c>
      <c r="D10" s="80" t="s">
        <v>65</v>
      </c>
      <c r="E10" s="41"/>
      <c r="F10" s="64">
        <f>C10*E10</f>
        <v>0</v>
      </c>
    </row>
    <row r="11" spans="1:7">
      <c r="A11" s="78">
        <f>COUNT($A$8:A10)+1</f>
        <v>2</v>
      </c>
      <c r="B11" s="79" t="s">
        <v>23</v>
      </c>
      <c r="C11" s="80"/>
      <c r="D11" s="80"/>
      <c r="E11" s="81"/>
      <c r="F11" s="83"/>
    </row>
    <row r="12" spans="1:7" ht="38.25">
      <c r="A12" s="84"/>
      <c r="B12" s="86" t="s">
        <v>69</v>
      </c>
      <c r="C12" s="80"/>
      <c r="D12" s="80"/>
      <c r="E12" s="81"/>
      <c r="F12" s="83"/>
    </row>
    <row r="13" spans="1:7" ht="25.5">
      <c r="A13" s="84"/>
      <c r="B13" s="86" t="s">
        <v>70</v>
      </c>
      <c r="C13" s="80"/>
      <c r="D13" s="80"/>
      <c r="E13" s="81"/>
      <c r="F13" s="83"/>
    </row>
    <row r="14" spans="1:7" ht="14.25">
      <c r="A14" s="78"/>
      <c r="B14" s="86"/>
      <c r="C14" s="80">
        <v>21</v>
      </c>
      <c r="D14" s="80" t="s">
        <v>63</v>
      </c>
      <c r="E14" s="41"/>
      <c r="F14" s="64">
        <f>C14*E14</f>
        <v>0</v>
      </c>
    </row>
    <row r="15" spans="1:7">
      <c r="A15" s="78"/>
      <c r="B15" s="86"/>
      <c r="C15" s="80"/>
      <c r="D15" s="80"/>
      <c r="E15" s="81"/>
      <c r="F15" s="83"/>
    </row>
    <row r="16" spans="1:7" ht="14.25" customHeight="1">
      <c r="A16" s="78">
        <f>COUNT($A$8:A15)+1</f>
        <v>3</v>
      </c>
      <c r="B16" s="79" t="s">
        <v>25</v>
      </c>
      <c r="C16" s="80"/>
      <c r="D16" s="80"/>
      <c r="E16" s="81"/>
      <c r="F16" s="83"/>
    </row>
    <row r="17" spans="1:6" ht="51">
      <c r="A17" s="84"/>
      <c r="B17" s="85" t="s">
        <v>71</v>
      </c>
      <c r="C17" s="80"/>
      <c r="D17" s="80"/>
      <c r="E17" s="81"/>
      <c r="F17" s="83"/>
    </row>
    <row r="18" spans="1:6" ht="14.25">
      <c r="A18" s="84"/>
      <c r="B18" s="82"/>
      <c r="C18" s="80">
        <v>500</v>
      </c>
      <c r="D18" s="80" t="s">
        <v>63</v>
      </c>
      <c r="E18" s="41"/>
      <c r="F18" s="64">
        <f>C18*E18</f>
        <v>0</v>
      </c>
    </row>
    <row r="19" spans="1:6">
      <c r="A19" s="78"/>
      <c r="B19" s="82"/>
      <c r="C19" s="80"/>
      <c r="D19" s="80"/>
      <c r="E19" s="81"/>
      <c r="F19" s="83"/>
    </row>
    <row r="20" spans="1:6">
      <c r="A20" s="78">
        <f>COUNT($A$8:A18)+1</f>
        <v>4</v>
      </c>
      <c r="B20" s="79" t="s">
        <v>28</v>
      </c>
      <c r="C20" s="80"/>
      <c r="D20" s="80"/>
      <c r="E20" s="81"/>
      <c r="F20" s="83"/>
    </row>
    <row r="21" spans="1:6" ht="38.25">
      <c r="A21" s="84"/>
      <c r="B21" s="86" t="s">
        <v>27</v>
      </c>
      <c r="C21" s="80"/>
      <c r="D21" s="80"/>
      <c r="E21" s="81"/>
      <c r="F21" s="83"/>
    </row>
    <row r="22" spans="1:6" ht="14.25">
      <c r="A22" s="78"/>
      <c r="B22" s="82"/>
      <c r="C22" s="80">
        <v>6</v>
      </c>
      <c r="D22" s="80" t="s">
        <v>63</v>
      </c>
      <c r="E22" s="41"/>
      <c r="F22" s="64">
        <f>C22*E22</f>
        <v>0</v>
      </c>
    </row>
    <row r="23" spans="1:6">
      <c r="A23" s="78"/>
      <c r="B23" s="82"/>
      <c r="C23" s="80"/>
      <c r="D23" s="80"/>
      <c r="E23" s="81"/>
      <c r="F23" s="83"/>
    </row>
    <row r="24" spans="1:6">
      <c r="A24" s="78">
        <f>COUNT($A$8:A22)+1</f>
        <v>5</v>
      </c>
      <c r="B24" s="79" t="s">
        <v>29</v>
      </c>
      <c r="C24" s="80"/>
      <c r="D24" s="80"/>
      <c r="E24" s="81"/>
      <c r="F24" s="83"/>
    </row>
    <row r="25" spans="1:6" ht="38.25">
      <c r="A25" s="87"/>
      <c r="B25" s="8" t="s">
        <v>152</v>
      </c>
      <c r="C25" s="88"/>
      <c r="D25" s="88"/>
      <c r="E25" s="81"/>
      <c r="F25" s="89"/>
    </row>
    <row r="26" spans="1:6" ht="14.25">
      <c r="A26" s="90"/>
      <c r="B26" s="91"/>
      <c r="C26" s="88">
        <v>12</v>
      </c>
      <c r="D26" s="80" t="s">
        <v>65</v>
      </c>
      <c r="E26" s="41"/>
      <c r="F26" s="92">
        <f>C26*E26</f>
        <v>0</v>
      </c>
    </row>
    <row r="27" spans="1:6">
      <c r="A27" s="87"/>
      <c r="B27" s="91"/>
      <c r="C27" s="88"/>
      <c r="D27" s="88"/>
      <c r="E27" s="81"/>
      <c r="F27" s="89"/>
    </row>
    <row r="28" spans="1:6">
      <c r="A28" s="87">
        <f>COUNT($A$8:A27)+1</f>
        <v>6</v>
      </c>
      <c r="B28" s="93" t="s">
        <v>30</v>
      </c>
      <c r="C28" s="88"/>
      <c r="D28" s="88"/>
      <c r="E28" s="81"/>
      <c r="F28" s="89"/>
    </row>
    <row r="29" spans="1:6" ht="63.75">
      <c r="A29" s="90"/>
      <c r="B29" s="8" t="s">
        <v>153</v>
      </c>
      <c r="C29" s="88"/>
      <c r="D29" s="88"/>
      <c r="E29" s="81"/>
      <c r="F29" s="89"/>
    </row>
    <row r="30" spans="1:6" ht="38.25">
      <c r="A30" s="87"/>
      <c r="B30" s="8" t="s">
        <v>6</v>
      </c>
      <c r="C30" s="88"/>
      <c r="D30" s="88"/>
      <c r="E30" s="81"/>
      <c r="F30" s="89"/>
    </row>
    <row r="31" spans="1:6" ht="14.25">
      <c r="A31" s="90"/>
      <c r="B31" s="9" t="s">
        <v>154</v>
      </c>
      <c r="C31" s="88">
        <v>500</v>
      </c>
      <c r="D31" s="88" t="s">
        <v>63</v>
      </c>
      <c r="E31" s="41"/>
      <c r="F31" s="92">
        <f>C31*E31</f>
        <v>0</v>
      </c>
    </row>
    <row r="32" spans="1:6" ht="14.25">
      <c r="A32" s="90"/>
      <c r="B32" s="9" t="s">
        <v>155</v>
      </c>
      <c r="C32" s="88">
        <v>500</v>
      </c>
      <c r="D32" s="88" t="s">
        <v>63</v>
      </c>
      <c r="E32" s="41"/>
      <c r="F32" s="92">
        <f>C32*E32</f>
        <v>0</v>
      </c>
    </row>
    <row r="33" spans="1:6">
      <c r="A33" s="90"/>
      <c r="B33" s="9"/>
      <c r="C33" s="88"/>
      <c r="D33" s="88"/>
      <c r="E33" s="81"/>
      <c r="F33" s="92"/>
    </row>
    <row r="34" spans="1:6">
      <c r="A34" s="78">
        <f>COUNT($A$8:A33)+1</f>
        <v>7</v>
      </c>
      <c r="B34" s="102" t="s">
        <v>31</v>
      </c>
      <c r="C34" s="80"/>
      <c r="D34" s="80"/>
      <c r="E34" s="81"/>
      <c r="F34" s="83"/>
    </row>
    <row r="35" spans="1:6" ht="25.5">
      <c r="A35" s="84"/>
      <c r="B35" s="85" t="s">
        <v>175</v>
      </c>
      <c r="C35" s="80"/>
      <c r="D35" s="100"/>
      <c r="E35" s="81"/>
      <c r="F35" s="83"/>
    </row>
    <row r="36" spans="1:6" ht="14.25">
      <c r="A36" s="78"/>
      <c r="B36" s="101" t="s">
        <v>72</v>
      </c>
      <c r="C36" s="80">
        <v>325</v>
      </c>
      <c r="D36" s="80" t="s">
        <v>62</v>
      </c>
      <c r="E36" s="41"/>
      <c r="F36" s="64">
        <f>C36*E36</f>
        <v>0</v>
      </c>
    </row>
    <row r="37" spans="1:6" ht="14.25">
      <c r="A37" s="78"/>
      <c r="B37" s="85" t="s">
        <v>73</v>
      </c>
      <c r="C37" s="80">
        <v>50</v>
      </c>
      <c r="D37" s="80" t="s">
        <v>62</v>
      </c>
      <c r="E37" s="41"/>
      <c r="F37" s="64">
        <f>C37*E37</f>
        <v>0</v>
      </c>
    </row>
    <row r="38" spans="1:6">
      <c r="A38" s="78"/>
      <c r="B38" s="86"/>
      <c r="C38" s="80"/>
      <c r="D38" s="80"/>
      <c r="E38" s="81"/>
      <c r="F38" s="83"/>
    </row>
    <row r="39" spans="1:6">
      <c r="A39" s="78">
        <f>COUNT($A$8:A38)+1</f>
        <v>8</v>
      </c>
      <c r="B39" s="102" t="s">
        <v>32</v>
      </c>
      <c r="C39" s="80"/>
      <c r="D39" s="100"/>
      <c r="E39" s="81"/>
      <c r="F39" s="83"/>
    </row>
    <row r="40" spans="1:6" ht="63.75">
      <c r="A40" s="84"/>
      <c r="B40" s="86" t="s">
        <v>159</v>
      </c>
      <c r="C40" s="80"/>
      <c r="D40" s="80"/>
      <c r="E40" s="81"/>
      <c r="F40" s="83"/>
    </row>
    <row r="41" spans="1:6" ht="14.25">
      <c r="A41" s="78"/>
      <c r="B41" s="82"/>
      <c r="C41" s="80">
        <v>6</v>
      </c>
      <c r="D41" s="80" t="s">
        <v>65</v>
      </c>
      <c r="E41" s="41"/>
      <c r="F41" s="64">
        <f>C41*E41</f>
        <v>0</v>
      </c>
    </row>
    <row r="42" spans="1:6">
      <c r="A42" s="78"/>
      <c r="B42" s="82"/>
      <c r="C42" s="80"/>
      <c r="D42" s="80"/>
      <c r="E42" s="81"/>
      <c r="F42" s="83"/>
    </row>
    <row r="43" spans="1:6">
      <c r="A43" s="78">
        <f>COUNT($A$8:A42)+1</f>
        <v>9</v>
      </c>
      <c r="B43" s="79" t="s">
        <v>35</v>
      </c>
      <c r="C43" s="80"/>
      <c r="D43" s="80"/>
      <c r="E43" s="81"/>
      <c r="F43" s="64"/>
    </row>
    <row r="44" spans="1:6" ht="25.5">
      <c r="A44" s="84"/>
      <c r="B44" s="86" t="s">
        <v>34</v>
      </c>
      <c r="C44" s="80"/>
      <c r="D44" s="100"/>
      <c r="E44" s="81"/>
      <c r="F44" s="83"/>
    </row>
    <row r="45" spans="1:6" ht="14.25">
      <c r="A45" s="78"/>
      <c r="B45" s="82"/>
      <c r="C45" s="80">
        <v>92</v>
      </c>
      <c r="D45" s="80" t="s">
        <v>63</v>
      </c>
      <c r="E45" s="41"/>
      <c r="F45" s="64">
        <f>C45*E45</f>
        <v>0</v>
      </c>
    </row>
    <row r="46" spans="1:6">
      <c r="A46" s="78"/>
      <c r="B46" s="82"/>
      <c r="C46" s="100"/>
      <c r="D46" s="80"/>
      <c r="E46" s="81"/>
      <c r="F46" s="83"/>
    </row>
    <row r="47" spans="1:6">
      <c r="A47" s="78">
        <f>COUNT($A$8:A46)+1</f>
        <v>10</v>
      </c>
      <c r="B47" s="94" t="s">
        <v>37</v>
      </c>
      <c r="C47" s="80"/>
      <c r="D47" s="80"/>
      <c r="E47" s="81"/>
      <c r="F47" s="64"/>
    </row>
    <row r="48" spans="1:6" ht="38.25">
      <c r="A48" s="84"/>
      <c r="B48" s="85" t="s">
        <v>36</v>
      </c>
      <c r="C48" s="80"/>
      <c r="D48" s="100"/>
      <c r="E48" s="81"/>
      <c r="F48" s="83"/>
    </row>
    <row r="49" spans="1:6" ht="14.25">
      <c r="A49" s="78"/>
      <c r="B49" s="82"/>
      <c r="C49" s="80">
        <v>375</v>
      </c>
      <c r="D49" s="80" t="s">
        <v>62</v>
      </c>
      <c r="E49" s="41"/>
      <c r="F49" s="64">
        <f>C49*E49</f>
        <v>0</v>
      </c>
    </row>
    <row r="50" spans="1:6">
      <c r="A50" s="84"/>
      <c r="B50" s="86"/>
      <c r="C50" s="80"/>
      <c r="D50" s="80"/>
      <c r="E50" s="81"/>
      <c r="F50" s="83"/>
    </row>
    <row r="51" spans="1:6">
      <c r="A51" s="78">
        <f>COUNT($A$8:A50)+1</f>
        <v>11</v>
      </c>
      <c r="B51" s="102" t="s">
        <v>39</v>
      </c>
      <c r="C51" s="80"/>
      <c r="D51" s="80"/>
      <c r="E51" s="81"/>
      <c r="F51" s="83"/>
    </row>
    <row r="52" spans="1:6" ht="51">
      <c r="A52" s="84"/>
      <c r="B52" s="86" t="s">
        <v>38</v>
      </c>
      <c r="C52" s="80"/>
      <c r="D52" s="100"/>
      <c r="E52" s="81"/>
      <c r="F52" s="64"/>
    </row>
    <row r="53" spans="1:6" ht="14.25">
      <c r="A53" s="78"/>
      <c r="B53" s="82"/>
      <c r="C53" s="80">
        <v>65</v>
      </c>
      <c r="D53" s="80" t="s">
        <v>62</v>
      </c>
      <c r="E53" s="41"/>
      <c r="F53" s="64">
        <f>C53*E53</f>
        <v>0</v>
      </c>
    </row>
    <row r="54" spans="1:6">
      <c r="A54" s="78"/>
      <c r="B54" s="82"/>
      <c r="C54" s="80"/>
      <c r="D54" s="80"/>
      <c r="E54" s="81"/>
      <c r="F54" s="64"/>
    </row>
    <row r="55" spans="1:6">
      <c r="A55" s="78">
        <f>COUNT($A$8:A54)+1</f>
        <v>12</v>
      </c>
      <c r="B55" s="79" t="s">
        <v>40</v>
      </c>
      <c r="C55" s="80"/>
      <c r="D55" s="100"/>
      <c r="E55" s="81"/>
      <c r="F55" s="64"/>
    </row>
    <row r="56" spans="1:6" ht="38.25">
      <c r="A56" s="84"/>
      <c r="B56" s="86" t="s">
        <v>161</v>
      </c>
      <c r="C56" s="80"/>
      <c r="D56" s="80"/>
      <c r="E56" s="81"/>
      <c r="F56" s="83"/>
    </row>
    <row r="57" spans="1:6" ht="14.25">
      <c r="A57" s="78"/>
      <c r="B57" s="82"/>
      <c r="C57" s="80">
        <v>250</v>
      </c>
      <c r="D57" s="80" t="s">
        <v>65</v>
      </c>
      <c r="E57" s="41"/>
      <c r="F57" s="64">
        <f>C57*E57</f>
        <v>0</v>
      </c>
    </row>
    <row r="58" spans="1:6">
      <c r="A58" s="78"/>
      <c r="B58" s="82"/>
      <c r="C58" s="80"/>
      <c r="D58" s="80"/>
      <c r="E58" s="81"/>
      <c r="F58" s="64"/>
    </row>
    <row r="59" spans="1:6">
      <c r="A59" s="78">
        <f>COUNT($A$8:A58)+1</f>
        <v>13</v>
      </c>
      <c r="B59" s="79" t="s">
        <v>41</v>
      </c>
      <c r="C59" s="80"/>
      <c r="D59" s="80"/>
      <c r="E59" s="81"/>
      <c r="F59" s="83"/>
    </row>
    <row r="60" spans="1:6" ht="25.5">
      <c r="A60" s="84"/>
      <c r="B60" s="86" t="s">
        <v>42</v>
      </c>
      <c r="C60" s="80"/>
      <c r="D60" s="80"/>
      <c r="E60" s="81"/>
      <c r="F60" s="83"/>
    </row>
    <row r="61" spans="1:6" ht="25.5">
      <c r="A61" s="78"/>
      <c r="B61" s="86" t="s">
        <v>162</v>
      </c>
      <c r="C61" s="80"/>
      <c r="D61" s="80"/>
      <c r="E61" s="81"/>
      <c r="F61" s="83"/>
    </row>
    <row r="62" spans="1:6">
      <c r="A62" s="84"/>
      <c r="B62" s="82"/>
      <c r="C62" s="100">
        <v>5</v>
      </c>
      <c r="D62" s="80" t="s">
        <v>2</v>
      </c>
      <c r="E62" s="41"/>
      <c r="F62" s="64">
        <f>C62*E62</f>
        <v>0</v>
      </c>
    </row>
    <row r="63" spans="1:6">
      <c r="A63" s="78"/>
      <c r="B63" s="82"/>
      <c r="C63" s="80"/>
      <c r="D63" s="80"/>
      <c r="E63" s="81"/>
      <c r="F63" s="83"/>
    </row>
    <row r="64" spans="1:6">
      <c r="A64" s="78">
        <f>COUNT($A$8:A63)+1</f>
        <v>14</v>
      </c>
      <c r="B64" s="79" t="s">
        <v>43</v>
      </c>
      <c r="C64" s="80"/>
      <c r="D64" s="80"/>
      <c r="E64" s="81"/>
      <c r="F64" s="83"/>
    </row>
    <row r="65" spans="1:6" ht="63.75">
      <c r="A65" s="84"/>
      <c r="B65" s="86" t="s">
        <v>163</v>
      </c>
      <c r="C65" s="80"/>
      <c r="D65" s="80"/>
      <c r="E65" s="81"/>
      <c r="F65" s="83"/>
    </row>
    <row r="66" spans="1:6" ht="51">
      <c r="A66" s="78"/>
      <c r="B66" s="86" t="s">
        <v>44</v>
      </c>
      <c r="C66" s="80"/>
      <c r="D66" s="80"/>
      <c r="E66" s="81"/>
      <c r="F66" s="83"/>
    </row>
    <row r="67" spans="1:6">
      <c r="A67" s="84"/>
      <c r="B67" s="82"/>
      <c r="C67" s="100">
        <v>2</v>
      </c>
      <c r="D67" s="80" t="s">
        <v>2</v>
      </c>
      <c r="E67" s="41"/>
      <c r="F67" s="64">
        <f>C67*E67</f>
        <v>0</v>
      </c>
    </row>
    <row r="68" spans="1:6">
      <c r="A68" s="78"/>
      <c r="B68" s="82"/>
      <c r="C68" s="80"/>
      <c r="D68" s="80"/>
      <c r="E68" s="81"/>
      <c r="F68" s="83"/>
    </row>
    <row r="69" spans="1:6">
      <c r="A69" s="78">
        <f>COUNT($A$8:A68)+1</f>
        <v>15</v>
      </c>
      <c r="B69" s="103" t="s">
        <v>46</v>
      </c>
      <c r="C69" s="80"/>
      <c r="D69" s="100"/>
      <c r="E69" s="81"/>
      <c r="F69" s="83"/>
    </row>
    <row r="70" spans="1:6" ht="51">
      <c r="A70" s="84"/>
      <c r="B70" s="85" t="s">
        <v>45</v>
      </c>
      <c r="C70" s="80"/>
      <c r="D70" s="80"/>
      <c r="E70" s="81"/>
      <c r="F70" s="83"/>
    </row>
    <row r="71" spans="1:6" ht="14.25">
      <c r="A71" s="78"/>
      <c r="B71" s="101"/>
      <c r="C71" s="80">
        <v>310</v>
      </c>
      <c r="D71" s="80" t="s">
        <v>62</v>
      </c>
      <c r="E71" s="41"/>
      <c r="F71" s="64">
        <f>C71*E71</f>
        <v>0</v>
      </c>
    </row>
    <row r="72" spans="1:6">
      <c r="A72" s="78"/>
      <c r="B72" s="101"/>
      <c r="C72" s="80"/>
      <c r="D72" s="80"/>
      <c r="E72" s="81"/>
      <c r="F72" s="64"/>
    </row>
    <row r="73" spans="1:6">
      <c r="A73" s="78">
        <f>COUNT($A$8:A72)+1</f>
        <v>16</v>
      </c>
      <c r="B73" s="94" t="s">
        <v>47</v>
      </c>
      <c r="C73" s="80"/>
      <c r="D73" s="80"/>
      <c r="E73" s="81"/>
      <c r="F73" s="83"/>
    </row>
    <row r="74" spans="1:6" ht="38.25">
      <c r="A74" s="84"/>
      <c r="B74" s="85" t="s">
        <v>48</v>
      </c>
      <c r="C74" s="80"/>
      <c r="D74" s="80"/>
      <c r="E74" s="81"/>
      <c r="F74" s="83"/>
    </row>
    <row r="75" spans="1:6">
      <c r="A75" s="78"/>
      <c r="B75" s="101"/>
      <c r="C75" s="80">
        <v>4</v>
      </c>
      <c r="D75" s="80" t="s">
        <v>2</v>
      </c>
      <c r="E75" s="41"/>
      <c r="F75" s="64">
        <f>C75*E75</f>
        <v>0</v>
      </c>
    </row>
    <row r="76" spans="1:6">
      <c r="A76" s="78"/>
      <c r="B76" s="101"/>
      <c r="C76" s="80"/>
      <c r="D76" s="80"/>
      <c r="E76" s="81"/>
      <c r="F76" s="64"/>
    </row>
    <row r="77" spans="1:6">
      <c r="A77" s="78">
        <f>COUNT($A$8:A75)+1</f>
        <v>17</v>
      </c>
      <c r="B77" s="94" t="s">
        <v>50</v>
      </c>
      <c r="C77" s="80"/>
      <c r="D77" s="80"/>
      <c r="E77" s="81"/>
      <c r="F77" s="64"/>
    </row>
    <row r="78" spans="1:6" ht="25.5">
      <c r="A78" s="84"/>
      <c r="B78" s="85" t="s">
        <v>49</v>
      </c>
      <c r="C78" s="80"/>
      <c r="D78" s="80"/>
      <c r="E78" s="81"/>
      <c r="F78" s="83"/>
    </row>
    <row r="79" spans="1:6">
      <c r="A79" s="78"/>
      <c r="B79" s="82"/>
      <c r="C79" s="80">
        <v>4</v>
      </c>
      <c r="D79" s="80" t="s">
        <v>2</v>
      </c>
      <c r="E79" s="41"/>
      <c r="F79" s="64">
        <f>C79*E79</f>
        <v>0</v>
      </c>
    </row>
    <row r="80" spans="1:6">
      <c r="A80" s="78"/>
      <c r="B80" s="82"/>
      <c r="C80" s="80"/>
      <c r="D80" s="80"/>
      <c r="E80" s="81"/>
      <c r="F80" s="83"/>
    </row>
    <row r="81" spans="1:6">
      <c r="A81" s="78">
        <f>COUNT($A$8:A80)+1</f>
        <v>18</v>
      </c>
      <c r="B81" s="79" t="s">
        <v>51</v>
      </c>
      <c r="C81" s="80"/>
      <c r="D81" s="80"/>
      <c r="E81" s="81"/>
      <c r="F81" s="83"/>
    </row>
    <row r="82" spans="1:6" ht="38.25">
      <c r="A82" s="84"/>
      <c r="B82" s="85" t="s">
        <v>52</v>
      </c>
      <c r="C82" s="80"/>
      <c r="D82" s="80"/>
      <c r="E82" s="81"/>
      <c r="F82" s="83"/>
    </row>
    <row r="83" spans="1:6" ht="38.25">
      <c r="A83" s="78"/>
      <c r="B83" s="85" t="s">
        <v>53</v>
      </c>
      <c r="C83" s="80"/>
      <c r="D83" s="80"/>
      <c r="E83" s="81"/>
      <c r="F83" s="83"/>
    </row>
    <row r="84" spans="1:6" ht="14.25">
      <c r="A84" s="78"/>
      <c r="B84" s="101"/>
      <c r="C84" s="80">
        <v>7</v>
      </c>
      <c r="D84" s="80" t="s">
        <v>62</v>
      </c>
      <c r="E84" s="41"/>
      <c r="F84" s="64">
        <f>C84*E84</f>
        <v>0</v>
      </c>
    </row>
    <row r="85" spans="1:6">
      <c r="A85" s="78"/>
      <c r="B85" s="101"/>
      <c r="C85" s="80"/>
      <c r="D85" s="80"/>
      <c r="E85" s="81"/>
      <c r="F85" s="83"/>
    </row>
    <row r="86" spans="1:6" ht="25.5">
      <c r="A86" s="78">
        <f>COUNT($A$8:A85)+1</f>
        <v>19</v>
      </c>
      <c r="B86" s="94" t="s">
        <v>55</v>
      </c>
      <c r="C86" s="80"/>
      <c r="D86" s="80"/>
      <c r="E86" s="81"/>
      <c r="F86" s="83"/>
    </row>
    <row r="87" spans="1:6" ht="39.75" customHeight="1">
      <c r="A87" s="84"/>
      <c r="B87" s="85" t="s">
        <v>54</v>
      </c>
      <c r="C87" s="80"/>
      <c r="D87" s="80"/>
      <c r="E87" s="81"/>
      <c r="F87" s="83"/>
    </row>
    <row r="88" spans="1:6" ht="14.25">
      <c r="A88" s="78"/>
      <c r="B88" s="82"/>
      <c r="C88" s="80">
        <v>1.5</v>
      </c>
      <c r="D88" s="80" t="s">
        <v>62</v>
      </c>
      <c r="E88" s="41"/>
      <c r="F88" s="64">
        <f>C88*E88</f>
        <v>0</v>
      </c>
    </row>
    <row r="89" spans="1:6">
      <c r="A89" s="78"/>
      <c r="B89" s="82"/>
      <c r="C89" s="80"/>
      <c r="D89" s="80"/>
      <c r="E89" s="81"/>
      <c r="F89" s="64"/>
    </row>
    <row r="90" spans="1:6" ht="25.5">
      <c r="A90" s="78">
        <f>COUNT($A$8:A89)+1</f>
        <v>20</v>
      </c>
      <c r="B90" s="79" t="s">
        <v>57</v>
      </c>
      <c r="C90" s="80"/>
      <c r="D90" s="80"/>
      <c r="E90" s="81"/>
      <c r="F90" s="83"/>
    </row>
    <row r="91" spans="1:6" ht="51">
      <c r="A91" s="84"/>
      <c r="B91" s="85" t="s">
        <v>56</v>
      </c>
      <c r="C91" s="80"/>
      <c r="D91" s="100"/>
      <c r="E91" s="81"/>
      <c r="F91" s="83"/>
    </row>
    <row r="92" spans="1:6">
      <c r="A92" s="78"/>
      <c r="B92" s="86" t="s">
        <v>164</v>
      </c>
      <c r="C92" s="80">
        <v>17</v>
      </c>
      <c r="D92" s="80" t="s">
        <v>2</v>
      </c>
      <c r="E92" s="41"/>
      <c r="F92" s="64">
        <f>C92*E92</f>
        <v>0</v>
      </c>
    </row>
    <row r="93" spans="1:6">
      <c r="A93" s="78"/>
      <c r="B93" s="85"/>
      <c r="C93" s="80"/>
      <c r="D93" s="80"/>
      <c r="E93" s="81"/>
      <c r="F93" s="64"/>
    </row>
    <row r="94" spans="1:6" ht="25.5">
      <c r="A94" s="78">
        <f>COUNT($A$8:A93)+1</f>
        <v>21</v>
      </c>
      <c r="B94" s="94" t="s">
        <v>59</v>
      </c>
      <c r="C94" s="100"/>
      <c r="D94" s="100"/>
      <c r="E94" s="81"/>
      <c r="F94" s="83"/>
    </row>
    <row r="95" spans="1:6" ht="51">
      <c r="A95" s="84"/>
      <c r="B95" s="85" t="s">
        <v>58</v>
      </c>
      <c r="C95" s="100"/>
      <c r="D95" s="100"/>
      <c r="E95" s="81"/>
      <c r="F95" s="83"/>
    </row>
    <row r="96" spans="1:6" ht="38.25">
      <c r="A96" s="78"/>
      <c r="B96" s="85" t="s">
        <v>7</v>
      </c>
      <c r="C96" s="100"/>
      <c r="D96" s="100"/>
      <c r="E96" s="81"/>
      <c r="F96" s="81"/>
    </row>
    <row r="97" spans="1:6">
      <c r="A97" s="78"/>
      <c r="B97" s="85"/>
      <c r="C97" s="104"/>
      <c r="D97" s="105">
        <v>0.02</v>
      </c>
      <c r="E97" s="312"/>
      <c r="F97" s="81">
        <f>SUM(F8:F96)*D97</f>
        <v>0</v>
      </c>
    </row>
    <row r="98" spans="1:6">
      <c r="A98" s="84"/>
      <c r="B98" s="101"/>
      <c r="C98" s="100"/>
      <c r="D98" s="100"/>
      <c r="E98" s="351"/>
      <c r="F98" s="81"/>
    </row>
    <row r="99" spans="1:6">
      <c r="A99" s="78">
        <f>COUNT($A$8:A98)+1</f>
        <v>22</v>
      </c>
      <c r="B99" s="79" t="s">
        <v>61</v>
      </c>
      <c r="C99" s="100"/>
      <c r="D99" s="100"/>
      <c r="E99" s="83"/>
      <c r="F99" s="83"/>
    </row>
    <row r="100" spans="1:6" ht="38.25">
      <c r="A100" s="84"/>
      <c r="B100" s="86" t="s">
        <v>60</v>
      </c>
      <c r="C100" s="104"/>
      <c r="D100" s="105">
        <v>0.1</v>
      </c>
      <c r="E100" s="312"/>
      <c r="F100" s="81">
        <f>SUM(F8:F96)*D100</f>
        <v>0</v>
      </c>
    </row>
    <row r="101" spans="1:6" ht="13.5" thickBot="1">
      <c r="A101" s="106"/>
      <c r="B101" s="107"/>
      <c r="C101" s="100"/>
      <c r="D101" s="100"/>
      <c r="E101" s="351"/>
      <c r="F101" s="83"/>
    </row>
    <row r="102" spans="1:6" ht="14.25" thickTop="1" thickBot="1">
      <c r="A102" s="108"/>
      <c r="B102" s="109" t="s">
        <v>3</v>
      </c>
      <c r="C102" s="110"/>
      <c r="D102" s="110"/>
      <c r="E102" s="111" t="s">
        <v>170</v>
      </c>
      <c r="F102" s="111">
        <f>SUM(F8:F101)</f>
        <v>0</v>
      </c>
    </row>
    <row r="103" spans="1:6" ht="13.5" thickTop="1"/>
  </sheetData>
  <sheetProtection password="CCBE" sheet="1"/>
  <phoneticPr fontId="0" type="noConversion"/>
  <printOptions horizontalCentered="1"/>
  <pageMargins left="0.59055118110236227" right="0.75" top="0.59055118110236227" bottom="0.59055118110236227" header="0" footer="0"/>
  <pageSetup paperSize="9" scale="85" orientation="portrait" r:id="rId1"/>
  <headerFooter>
    <oddFooter>&amp;C&amp;P/&amp;N</oddFooter>
  </headerFooter>
  <rowBreaks count="2" manualBreakCount="2">
    <brk id="38" max="16383" man="1"/>
    <brk id="72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>
  <dimension ref="A1:G68"/>
  <sheetViews>
    <sheetView showZeros="0" view="pageBreakPreview" workbookViewId="0">
      <selection activeCell="E8" sqref="E8"/>
    </sheetView>
  </sheetViews>
  <sheetFormatPr defaultRowHeight="12.75"/>
  <cols>
    <col min="1" max="1" width="7.42578125" style="309" customWidth="1"/>
    <col min="2" max="2" width="34.7109375" style="313" customWidth="1"/>
    <col min="3" max="3" width="6" style="308" bestFit="1" customWidth="1"/>
    <col min="4" max="4" width="4.7109375" style="308" bestFit="1" customWidth="1"/>
    <col min="5" max="5" width="16.85546875" style="310" customWidth="1"/>
    <col min="6" max="6" width="16.85546875" style="307" customWidth="1"/>
    <col min="7" max="16384" width="9.140625" style="308"/>
  </cols>
  <sheetData>
    <row r="1" spans="1:7">
      <c r="A1" s="154" t="s">
        <v>243</v>
      </c>
      <c r="B1" s="155" t="s">
        <v>13</v>
      </c>
      <c r="C1" s="156"/>
      <c r="D1" s="156"/>
      <c r="E1" s="157"/>
      <c r="F1" s="69"/>
    </row>
    <row r="2" spans="1:7">
      <c r="A2" s="154" t="s">
        <v>244</v>
      </c>
      <c r="B2" s="155" t="s">
        <v>14</v>
      </c>
      <c r="C2" s="156"/>
      <c r="D2" s="156"/>
      <c r="E2" s="157"/>
      <c r="F2" s="69"/>
    </row>
    <row r="3" spans="1:7">
      <c r="A3" s="154" t="s">
        <v>237</v>
      </c>
      <c r="B3" s="155" t="s">
        <v>200</v>
      </c>
      <c r="C3" s="156"/>
      <c r="D3" s="156"/>
      <c r="E3" s="157"/>
      <c r="F3" s="69"/>
    </row>
    <row r="4" spans="1:7">
      <c r="A4" s="158"/>
      <c r="B4" s="155" t="s">
        <v>201</v>
      </c>
      <c r="C4" s="156"/>
      <c r="D4" s="156"/>
      <c r="E4" s="157"/>
      <c r="F4" s="69"/>
    </row>
    <row r="5" spans="1:7">
      <c r="A5" s="65"/>
      <c r="B5" s="66"/>
      <c r="C5" s="67"/>
      <c r="D5" s="67"/>
      <c r="E5" s="68"/>
      <c r="F5" s="69"/>
    </row>
    <row r="6" spans="1:7" ht="77.25" thickBot="1">
      <c r="A6" s="70" t="s">
        <v>0</v>
      </c>
      <c r="B6" s="71" t="s">
        <v>75</v>
      </c>
      <c r="C6" s="72" t="s">
        <v>15</v>
      </c>
      <c r="D6" s="73" t="s">
        <v>16</v>
      </c>
      <c r="E6" s="74" t="s">
        <v>168</v>
      </c>
      <c r="F6" s="74" t="s">
        <v>169</v>
      </c>
      <c r="G6" s="311"/>
    </row>
    <row r="7" spans="1:7" ht="13.5" thickTop="1">
      <c r="A7" s="75">
        <v>1</v>
      </c>
      <c r="B7" s="76"/>
      <c r="C7" s="77"/>
      <c r="D7" s="77"/>
      <c r="E7" s="68"/>
      <c r="F7" s="69"/>
    </row>
    <row r="8" spans="1:7">
      <c r="A8" s="78">
        <f>COUNT(A7+1)</f>
        <v>1</v>
      </c>
      <c r="B8" s="79" t="s">
        <v>22</v>
      </c>
      <c r="C8" s="80"/>
      <c r="D8" s="80"/>
      <c r="E8" s="81"/>
      <c r="F8" s="64"/>
    </row>
    <row r="9" spans="1:7" ht="25.5">
      <c r="A9" s="78"/>
      <c r="B9" s="82" t="s">
        <v>21</v>
      </c>
      <c r="C9" s="80"/>
      <c r="D9" s="80"/>
      <c r="E9" s="81"/>
      <c r="F9" s="64"/>
    </row>
    <row r="10" spans="1:7">
      <c r="A10" s="78"/>
      <c r="B10" s="82"/>
      <c r="C10" s="80">
        <v>65.5</v>
      </c>
      <c r="D10" s="80" t="s">
        <v>262</v>
      </c>
      <c r="E10" s="41"/>
      <c r="F10" s="64">
        <f>C10*E10</f>
        <v>0</v>
      </c>
    </row>
    <row r="11" spans="1:7">
      <c r="A11" s="84"/>
      <c r="B11" s="86"/>
      <c r="C11" s="80"/>
      <c r="D11" s="80"/>
      <c r="E11" s="81"/>
      <c r="F11" s="83"/>
    </row>
    <row r="12" spans="1:7" ht="18" customHeight="1">
      <c r="A12" s="78">
        <f>COUNT($A$8:A11)+1</f>
        <v>2</v>
      </c>
      <c r="B12" s="79" t="s">
        <v>25</v>
      </c>
      <c r="C12" s="80"/>
      <c r="D12" s="80"/>
      <c r="E12" s="81"/>
      <c r="F12" s="83"/>
    </row>
    <row r="13" spans="1:7" ht="51">
      <c r="A13" s="84"/>
      <c r="B13" s="85" t="s">
        <v>71</v>
      </c>
      <c r="C13" s="80"/>
      <c r="D13" s="80"/>
      <c r="E13" s="81"/>
      <c r="F13" s="83"/>
    </row>
    <row r="14" spans="1:7">
      <c r="A14" s="84"/>
      <c r="B14" s="82"/>
      <c r="C14" s="80">
        <v>130</v>
      </c>
      <c r="D14" s="80" t="s">
        <v>263</v>
      </c>
      <c r="E14" s="41"/>
      <c r="F14" s="64">
        <f>C14*E14</f>
        <v>0</v>
      </c>
    </row>
    <row r="15" spans="1:7">
      <c r="A15" s="78"/>
      <c r="B15" s="82"/>
      <c r="C15" s="80"/>
      <c r="D15" s="80"/>
      <c r="E15" s="81"/>
      <c r="F15" s="83"/>
    </row>
    <row r="16" spans="1:7">
      <c r="A16" s="87">
        <f>COUNT($A$8:A15)+1</f>
        <v>3</v>
      </c>
      <c r="B16" s="93" t="s">
        <v>30</v>
      </c>
      <c r="C16" s="88"/>
      <c r="D16" s="88"/>
      <c r="E16" s="81"/>
      <c r="F16" s="89"/>
    </row>
    <row r="17" spans="1:6" ht="63.75">
      <c r="A17" s="90"/>
      <c r="B17" s="8" t="s">
        <v>153</v>
      </c>
      <c r="C17" s="88"/>
      <c r="D17" s="88"/>
      <c r="E17" s="81"/>
      <c r="F17" s="89"/>
    </row>
    <row r="18" spans="1:6" ht="38.25">
      <c r="A18" s="87"/>
      <c r="B18" s="8" t="s">
        <v>6</v>
      </c>
      <c r="C18" s="88"/>
      <c r="D18" s="88"/>
      <c r="E18" s="81"/>
      <c r="F18" s="89"/>
    </row>
    <row r="19" spans="1:6">
      <c r="A19" s="90"/>
      <c r="B19" s="9" t="s">
        <v>154</v>
      </c>
      <c r="C19" s="88">
        <v>130</v>
      </c>
      <c r="D19" s="88" t="s">
        <v>263</v>
      </c>
      <c r="E19" s="41"/>
      <c r="F19" s="92">
        <f>C19*E19</f>
        <v>0</v>
      </c>
    </row>
    <row r="20" spans="1:6">
      <c r="A20" s="90"/>
      <c r="B20" s="9" t="s">
        <v>155</v>
      </c>
      <c r="C20" s="88">
        <v>130</v>
      </c>
      <c r="D20" s="88" t="s">
        <v>263</v>
      </c>
      <c r="E20" s="41"/>
      <c r="F20" s="92">
        <f>C20*E20</f>
        <v>0</v>
      </c>
    </row>
    <row r="21" spans="1:6">
      <c r="A21" s="90"/>
      <c r="B21" s="9"/>
      <c r="C21" s="88"/>
      <c r="D21" s="88"/>
      <c r="E21" s="81"/>
      <c r="F21" s="92"/>
    </row>
    <row r="22" spans="1:6">
      <c r="A22" s="78">
        <f>COUNT($A$8:A21)+1</f>
        <v>4</v>
      </c>
      <c r="B22" s="102" t="s">
        <v>31</v>
      </c>
      <c r="C22" s="80"/>
      <c r="D22" s="80"/>
      <c r="E22" s="81"/>
      <c r="F22" s="83"/>
    </row>
    <row r="23" spans="1:6" ht="25.5">
      <c r="A23" s="84"/>
      <c r="B23" s="85" t="s">
        <v>175</v>
      </c>
      <c r="C23" s="80"/>
      <c r="D23" s="100"/>
      <c r="E23" s="81"/>
      <c r="F23" s="83"/>
    </row>
    <row r="24" spans="1:6">
      <c r="A24" s="78"/>
      <c r="B24" s="101" t="s">
        <v>72</v>
      </c>
      <c r="C24" s="80">
        <v>100</v>
      </c>
      <c r="D24" s="80" t="s">
        <v>264</v>
      </c>
      <c r="E24" s="41"/>
      <c r="F24" s="64">
        <f>C24*E24</f>
        <v>0</v>
      </c>
    </row>
    <row r="25" spans="1:6">
      <c r="A25" s="78"/>
      <c r="B25" s="85" t="s">
        <v>73</v>
      </c>
      <c r="C25" s="80">
        <v>25</v>
      </c>
      <c r="D25" s="80" t="s">
        <v>264</v>
      </c>
      <c r="E25" s="41"/>
      <c r="F25" s="64">
        <f>C25*E25</f>
        <v>0</v>
      </c>
    </row>
    <row r="26" spans="1:6">
      <c r="A26" s="78"/>
      <c r="B26" s="86"/>
      <c r="C26" s="80"/>
      <c r="D26" s="80"/>
      <c r="E26" s="81"/>
      <c r="F26" s="83"/>
    </row>
    <row r="27" spans="1:6">
      <c r="A27" s="78">
        <f>COUNT($A$8:A26)+1</f>
        <v>5</v>
      </c>
      <c r="B27" s="79" t="s">
        <v>35</v>
      </c>
      <c r="C27" s="80"/>
      <c r="D27" s="80"/>
      <c r="E27" s="81"/>
      <c r="F27" s="64"/>
    </row>
    <row r="28" spans="1:6" ht="25.5">
      <c r="A28" s="84"/>
      <c r="B28" s="86" t="s">
        <v>34</v>
      </c>
      <c r="C28" s="80"/>
      <c r="D28" s="100"/>
      <c r="E28" s="81"/>
      <c r="F28" s="83"/>
    </row>
    <row r="29" spans="1:6">
      <c r="A29" s="78"/>
      <c r="B29" s="82"/>
      <c r="C29" s="80">
        <v>46</v>
      </c>
      <c r="D29" s="80" t="s">
        <v>263</v>
      </c>
      <c r="E29" s="41"/>
      <c r="F29" s="64">
        <f>C29*E29</f>
        <v>0</v>
      </c>
    </row>
    <row r="30" spans="1:6">
      <c r="A30" s="78"/>
      <c r="B30" s="82"/>
      <c r="C30" s="100"/>
      <c r="D30" s="80"/>
      <c r="E30" s="81"/>
      <c r="F30" s="83"/>
    </row>
    <row r="31" spans="1:6">
      <c r="A31" s="78">
        <f>COUNT($A$8:A30)+1</f>
        <v>6</v>
      </c>
      <c r="B31" s="94" t="s">
        <v>37</v>
      </c>
      <c r="C31" s="80"/>
      <c r="D31" s="80"/>
      <c r="E31" s="81"/>
      <c r="F31" s="64"/>
    </row>
    <row r="32" spans="1:6" ht="38.25">
      <c r="A32" s="84"/>
      <c r="B32" s="85" t="s">
        <v>36</v>
      </c>
      <c r="C32" s="80"/>
      <c r="D32" s="100"/>
      <c r="E32" s="81"/>
      <c r="F32" s="83"/>
    </row>
    <row r="33" spans="1:6">
      <c r="A33" s="78"/>
      <c r="B33" s="82"/>
      <c r="C33" s="80">
        <v>156</v>
      </c>
      <c r="D33" s="80" t="s">
        <v>264</v>
      </c>
      <c r="E33" s="41"/>
      <c r="F33" s="64">
        <f>C33*E33</f>
        <v>0</v>
      </c>
    </row>
    <row r="34" spans="1:6">
      <c r="A34" s="84"/>
      <c r="B34" s="86"/>
      <c r="C34" s="80"/>
      <c r="D34" s="80"/>
      <c r="E34" s="81"/>
      <c r="F34" s="83"/>
    </row>
    <row r="35" spans="1:6">
      <c r="A35" s="78">
        <f>COUNT($A$8:A34)+1</f>
        <v>7</v>
      </c>
      <c r="B35" s="102" t="s">
        <v>39</v>
      </c>
      <c r="C35" s="80"/>
      <c r="D35" s="80"/>
      <c r="E35" s="81"/>
      <c r="F35" s="83"/>
    </row>
    <row r="36" spans="1:6" ht="51">
      <c r="A36" s="84"/>
      <c r="B36" s="86" t="s">
        <v>38</v>
      </c>
      <c r="C36" s="80"/>
      <c r="D36" s="100"/>
      <c r="E36" s="81"/>
      <c r="F36" s="64"/>
    </row>
    <row r="37" spans="1:6">
      <c r="A37" s="78"/>
      <c r="B37" s="82"/>
      <c r="C37" s="80">
        <v>17</v>
      </c>
      <c r="D37" s="80" t="s">
        <v>264</v>
      </c>
      <c r="E37" s="41"/>
      <c r="F37" s="64">
        <f>C37*E37</f>
        <v>0</v>
      </c>
    </row>
    <row r="38" spans="1:6">
      <c r="A38" s="78"/>
      <c r="B38" s="82"/>
      <c r="C38" s="80"/>
      <c r="D38" s="80"/>
      <c r="E38" s="81"/>
      <c r="F38" s="64"/>
    </row>
    <row r="39" spans="1:6">
      <c r="A39" s="78">
        <f>COUNT($A$8:A38)+1</f>
        <v>8</v>
      </c>
      <c r="B39" s="79" t="s">
        <v>40</v>
      </c>
      <c r="C39" s="80"/>
      <c r="D39" s="100"/>
      <c r="E39" s="81"/>
      <c r="F39" s="64"/>
    </row>
    <row r="40" spans="1:6" ht="38.25">
      <c r="A40" s="84"/>
      <c r="B40" s="86" t="s">
        <v>161</v>
      </c>
      <c r="C40" s="80"/>
      <c r="D40" s="80"/>
      <c r="E40" s="81"/>
      <c r="F40" s="83"/>
    </row>
    <row r="41" spans="1:6">
      <c r="A41" s="78"/>
      <c r="B41" s="82"/>
      <c r="C41" s="80">
        <v>65.5</v>
      </c>
      <c r="D41" s="80" t="s">
        <v>262</v>
      </c>
      <c r="E41" s="41"/>
      <c r="F41" s="64">
        <f>C41*E41</f>
        <v>0</v>
      </c>
    </row>
    <row r="42" spans="1:6">
      <c r="A42" s="78"/>
      <c r="B42" s="82"/>
      <c r="C42" s="80"/>
      <c r="D42" s="80"/>
      <c r="E42" s="81"/>
      <c r="F42" s="83"/>
    </row>
    <row r="43" spans="1:6">
      <c r="A43" s="78">
        <f>COUNT($A$8:A42)+1</f>
        <v>9</v>
      </c>
      <c r="B43" s="103" t="s">
        <v>46</v>
      </c>
      <c r="C43" s="80"/>
      <c r="D43" s="100"/>
      <c r="E43" s="81"/>
      <c r="F43" s="83"/>
    </row>
    <row r="44" spans="1:6" ht="51">
      <c r="A44" s="84"/>
      <c r="B44" s="85" t="s">
        <v>45</v>
      </c>
      <c r="C44" s="80"/>
      <c r="D44" s="80"/>
      <c r="E44" s="81"/>
      <c r="F44" s="83"/>
    </row>
    <row r="45" spans="1:6">
      <c r="A45" s="78"/>
      <c r="B45" s="101"/>
      <c r="C45" s="80">
        <v>112</v>
      </c>
      <c r="D45" s="80" t="s">
        <v>264</v>
      </c>
      <c r="E45" s="41"/>
      <c r="F45" s="64">
        <f>C45*E45</f>
        <v>0</v>
      </c>
    </row>
    <row r="46" spans="1:6">
      <c r="A46" s="78"/>
      <c r="B46" s="101"/>
      <c r="C46" s="80"/>
      <c r="D46" s="80"/>
      <c r="E46" s="81"/>
      <c r="F46" s="64"/>
    </row>
    <row r="47" spans="1:6">
      <c r="A47" s="78">
        <f>COUNT($A$8:A46)+1</f>
        <v>10</v>
      </c>
      <c r="B47" s="94" t="s">
        <v>47</v>
      </c>
      <c r="C47" s="80"/>
      <c r="D47" s="80"/>
      <c r="E47" s="81"/>
      <c r="F47" s="83"/>
    </row>
    <row r="48" spans="1:6" ht="38.25">
      <c r="A48" s="84"/>
      <c r="B48" s="85" t="s">
        <v>48</v>
      </c>
      <c r="C48" s="80"/>
      <c r="D48" s="80"/>
      <c r="E48" s="81"/>
      <c r="F48" s="83"/>
    </row>
    <row r="49" spans="1:6">
      <c r="A49" s="78"/>
      <c r="B49" s="101"/>
      <c r="C49" s="80">
        <v>2</v>
      </c>
      <c r="D49" s="80" t="s">
        <v>2</v>
      </c>
      <c r="E49" s="41"/>
      <c r="F49" s="64">
        <f>C49*E49</f>
        <v>0</v>
      </c>
    </row>
    <row r="50" spans="1:6">
      <c r="A50" s="78"/>
      <c r="B50" s="101"/>
      <c r="C50" s="80"/>
      <c r="D50" s="80"/>
      <c r="E50" s="81"/>
      <c r="F50" s="64"/>
    </row>
    <row r="51" spans="1:6">
      <c r="A51" s="78">
        <f>COUNT($A$8:A49)+1</f>
        <v>11</v>
      </c>
      <c r="B51" s="94" t="s">
        <v>50</v>
      </c>
      <c r="C51" s="80"/>
      <c r="D51" s="80"/>
      <c r="E51" s="81"/>
      <c r="F51" s="64"/>
    </row>
    <row r="52" spans="1:6" ht="25.5">
      <c r="A52" s="84"/>
      <c r="B52" s="85" t="s">
        <v>49</v>
      </c>
      <c r="C52" s="80"/>
      <c r="D52" s="80"/>
      <c r="E52" s="81"/>
      <c r="F52" s="83"/>
    </row>
    <row r="53" spans="1:6">
      <c r="A53" s="78"/>
      <c r="B53" s="82"/>
      <c r="C53" s="80">
        <v>2</v>
      </c>
      <c r="D53" s="80" t="s">
        <v>2</v>
      </c>
      <c r="E53" s="41"/>
      <c r="F53" s="64">
        <f>C53*E53</f>
        <v>0</v>
      </c>
    </row>
    <row r="54" spans="1:6">
      <c r="A54" s="78"/>
      <c r="B54" s="82"/>
      <c r="C54" s="80"/>
      <c r="D54" s="80"/>
      <c r="E54" s="81"/>
      <c r="F54" s="83"/>
    </row>
    <row r="55" spans="1:6" ht="25.5">
      <c r="A55" s="78">
        <f>COUNT($A$8:A54)+1</f>
        <v>12</v>
      </c>
      <c r="B55" s="79" t="s">
        <v>57</v>
      </c>
      <c r="C55" s="80"/>
      <c r="D55" s="80"/>
      <c r="E55" s="81"/>
      <c r="F55" s="83"/>
    </row>
    <row r="56" spans="1:6" ht="51">
      <c r="A56" s="84"/>
      <c r="B56" s="85" t="s">
        <v>56</v>
      </c>
      <c r="C56" s="80"/>
      <c r="D56" s="100"/>
      <c r="E56" s="81"/>
      <c r="F56" s="83"/>
    </row>
    <row r="57" spans="1:6">
      <c r="A57" s="78"/>
      <c r="B57" s="86" t="s">
        <v>158</v>
      </c>
      <c r="C57" s="80">
        <v>3</v>
      </c>
      <c r="D57" s="80" t="s">
        <v>2</v>
      </c>
      <c r="E57" s="41"/>
      <c r="F57" s="64">
        <f>C57*E57</f>
        <v>0</v>
      </c>
    </row>
    <row r="58" spans="1:6">
      <c r="A58" s="78"/>
      <c r="B58" s="85"/>
      <c r="C58" s="80"/>
      <c r="D58" s="80"/>
      <c r="E58" s="81"/>
      <c r="F58" s="64"/>
    </row>
    <row r="59" spans="1:6" ht="25.5">
      <c r="A59" s="78">
        <f>COUNT($A$8:A58)+1</f>
        <v>13</v>
      </c>
      <c r="B59" s="94" t="s">
        <v>59</v>
      </c>
      <c r="C59" s="100"/>
      <c r="D59" s="100"/>
      <c r="E59" s="81"/>
      <c r="F59" s="83"/>
    </row>
    <row r="60" spans="1:6" ht="51">
      <c r="A60" s="84"/>
      <c r="B60" s="85" t="s">
        <v>58</v>
      </c>
      <c r="C60" s="100"/>
      <c r="D60" s="100"/>
      <c r="E60" s="81"/>
      <c r="F60" s="83"/>
    </row>
    <row r="61" spans="1:6" ht="38.25">
      <c r="A61" s="78"/>
      <c r="B61" s="85" t="s">
        <v>7</v>
      </c>
      <c r="C61" s="100"/>
      <c r="D61" s="100"/>
      <c r="E61" s="81"/>
      <c r="F61" s="81"/>
    </row>
    <row r="62" spans="1:6">
      <c r="A62" s="78"/>
      <c r="B62" s="85"/>
      <c r="C62" s="104"/>
      <c r="D62" s="105">
        <v>0.02</v>
      </c>
      <c r="E62" s="312"/>
      <c r="F62" s="81">
        <f>SUM(F8:F61)*D62</f>
        <v>0</v>
      </c>
    </row>
    <row r="63" spans="1:6">
      <c r="A63" s="84"/>
      <c r="B63" s="82"/>
      <c r="C63" s="100"/>
      <c r="D63" s="100"/>
      <c r="E63" s="83"/>
      <c r="F63" s="83"/>
    </row>
    <row r="64" spans="1:6">
      <c r="A64" s="78">
        <f>COUNT($A$8:A63)+1</f>
        <v>14</v>
      </c>
      <c r="B64" s="79" t="s">
        <v>61</v>
      </c>
      <c r="C64" s="100"/>
      <c r="D64" s="100"/>
      <c r="E64" s="83"/>
      <c r="F64" s="83"/>
    </row>
    <row r="65" spans="1:6" ht="38.25">
      <c r="A65" s="84"/>
      <c r="B65" s="86" t="s">
        <v>60</v>
      </c>
      <c r="C65" s="104"/>
      <c r="D65" s="105">
        <v>0.1</v>
      </c>
      <c r="E65" s="312"/>
      <c r="F65" s="81">
        <f>SUM(F8:F61)*D65</f>
        <v>0</v>
      </c>
    </row>
    <row r="66" spans="1:6" ht="13.5" thickBot="1">
      <c r="A66" s="106"/>
      <c r="B66" s="107"/>
      <c r="C66" s="100"/>
      <c r="D66" s="100"/>
      <c r="E66" s="351"/>
      <c r="F66" s="83"/>
    </row>
    <row r="67" spans="1:6" ht="14.25" thickTop="1" thickBot="1">
      <c r="A67" s="108"/>
      <c r="B67" s="109" t="s">
        <v>3</v>
      </c>
      <c r="C67" s="110"/>
      <c r="D67" s="110"/>
      <c r="E67" s="111" t="s">
        <v>170</v>
      </c>
      <c r="F67" s="111">
        <f>SUM(F8:F66)</f>
        <v>0</v>
      </c>
    </row>
    <row r="68" spans="1:6" ht="13.5" thickTop="1"/>
  </sheetData>
  <sheetProtection password="CCBE" sheet="1"/>
  <phoneticPr fontId="0" type="noConversion"/>
  <printOptions horizontalCentered="1"/>
  <pageMargins left="0.59055118110236227" right="0.75" top="0.59055118110236227" bottom="0.59055118110236227" header="0" footer="0"/>
  <pageSetup paperSize="9" scale="85" orientation="portrait" r:id="rId1"/>
  <headerFooter>
    <oddFooter>&amp;C&amp;P/&amp;N</oddFooter>
  </headerFooter>
  <rowBreaks count="1" manualBreakCount="1">
    <brk id="42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>
  <dimension ref="A1:G68"/>
  <sheetViews>
    <sheetView showZeros="0" view="pageBreakPreview" topLeftCell="A49" workbookViewId="0">
      <selection activeCell="E58" sqref="E58"/>
    </sheetView>
  </sheetViews>
  <sheetFormatPr defaultRowHeight="12.75"/>
  <cols>
    <col min="1" max="1" width="7.42578125" style="309" customWidth="1"/>
    <col min="2" max="2" width="34.7109375" style="313" customWidth="1"/>
    <col min="3" max="3" width="6" style="308" bestFit="1" customWidth="1"/>
    <col min="4" max="4" width="4.7109375" style="308" bestFit="1" customWidth="1"/>
    <col min="5" max="5" width="16.85546875" style="310" customWidth="1"/>
    <col min="6" max="6" width="16.85546875" style="307" customWidth="1"/>
    <col min="7" max="16384" width="9.140625" style="308"/>
  </cols>
  <sheetData>
    <row r="1" spans="1:7">
      <c r="A1" s="154" t="s">
        <v>243</v>
      </c>
      <c r="B1" s="155" t="s">
        <v>13</v>
      </c>
      <c r="C1" s="156"/>
      <c r="D1" s="156"/>
      <c r="E1" s="157"/>
      <c r="F1" s="69"/>
    </row>
    <row r="2" spans="1:7">
      <c r="A2" s="154" t="s">
        <v>244</v>
      </c>
      <c r="B2" s="155" t="s">
        <v>14</v>
      </c>
      <c r="C2" s="156"/>
      <c r="D2" s="156"/>
      <c r="E2" s="157"/>
      <c r="F2" s="69"/>
    </row>
    <row r="3" spans="1:7">
      <c r="A3" s="154" t="s">
        <v>247</v>
      </c>
      <c r="B3" s="155" t="s">
        <v>202</v>
      </c>
      <c r="C3" s="156"/>
      <c r="D3" s="156"/>
      <c r="E3" s="157"/>
      <c r="F3" s="69"/>
    </row>
    <row r="4" spans="1:7">
      <c r="A4" s="158"/>
      <c r="B4" s="155" t="s">
        <v>201</v>
      </c>
      <c r="C4" s="156"/>
      <c r="D4" s="156"/>
      <c r="E4" s="157"/>
      <c r="F4" s="69"/>
    </row>
    <row r="5" spans="1:7">
      <c r="A5" s="65"/>
      <c r="B5" s="66"/>
      <c r="C5" s="67"/>
      <c r="D5" s="67"/>
      <c r="E5" s="68"/>
      <c r="F5" s="69"/>
    </row>
    <row r="6" spans="1:7" ht="77.25" thickBot="1">
      <c r="A6" s="70" t="s">
        <v>0</v>
      </c>
      <c r="B6" s="71" t="s">
        <v>75</v>
      </c>
      <c r="C6" s="72" t="s">
        <v>15</v>
      </c>
      <c r="D6" s="73" t="s">
        <v>16</v>
      </c>
      <c r="E6" s="74" t="s">
        <v>168</v>
      </c>
      <c r="F6" s="74" t="s">
        <v>169</v>
      </c>
      <c r="G6" s="311"/>
    </row>
    <row r="7" spans="1:7" ht="13.5" thickTop="1">
      <c r="A7" s="75">
        <v>1</v>
      </c>
      <c r="B7" s="76"/>
      <c r="C7" s="77"/>
      <c r="D7" s="77"/>
      <c r="E7" s="68"/>
      <c r="F7" s="69"/>
    </row>
    <row r="8" spans="1:7">
      <c r="A8" s="78">
        <f>COUNT(A7+1)</f>
        <v>1</v>
      </c>
      <c r="B8" s="79" t="s">
        <v>22</v>
      </c>
      <c r="C8" s="80"/>
      <c r="D8" s="80"/>
      <c r="E8" s="81"/>
      <c r="F8" s="64"/>
    </row>
    <row r="9" spans="1:7" ht="25.5">
      <c r="A9" s="78"/>
      <c r="B9" s="82" t="s">
        <v>21</v>
      </c>
      <c r="C9" s="80"/>
      <c r="D9" s="80"/>
      <c r="E9" s="81"/>
      <c r="F9" s="64"/>
    </row>
    <row r="10" spans="1:7">
      <c r="A10" s="78"/>
      <c r="B10" s="82"/>
      <c r="C10" s="80">
        <v>78.5</v>
      </c>
      <c r="D10" s="80" t="s">
        <v>262</v>
      </c>
      <c r="E10" s="41"/>
      <c r="F10" s="64">
        <f>C10*E10</f>
        <v>0</v>
      </c>
    </row>
    <row r="11" spans="1:7">
      <c r="A11" s="84"/>
      <c r="B11" s="86"/>
      <c r="C11" s="80"/>
      <c r="D11" s="80"/>
      <c r="E11" s="81"/>
      <c r="F11" s="83"/>
    </row>
    <row r="12" spans="1:7" ht="25.5">
      <c r="A12" s="78">
        <f>COUNT($A$8:A11)+1</f>
        <v>2</v>
      </c>
      <c r="B12" s="79" t="s">
        <v>25</v>
      </c>
      <c r="C12" s="80"/>
      <c r="D12" s="80"/>
      <c r="E12" s="81"/>
      <c r="F12" s="83"/>
    </row>
    <row r="13" spans="1:7" ht="51">
      <c r="A13" s="84"/>
      <c r="B13" s="85" t="s">
        <v>71</v>
      </c>
      <c r="C13" s="80"/>
      <c r="D13" s="80"/>
      <c r="E13" s="81"/>
      <c r="F13" s="83"/>
    </row>
    <row r="14" spans="1:7">
      <c r="A14" s="84"/>
      <c r="B14" s="82"/>
      <c r="C14" s="80">
        <v>120</v>
      </c>
      <c r="D14" s="80" t="s">
        <v>263</v>
      </c>
      <c r="E14" s="41"/>
      <c r="F14" s="64">
        <f>C14*E14</f>
        <v>0</v>
      </c>
    </row>
    <row r="15" spans="1:7">
      <c r="A15" s="78"/>
      <c r="B15" s="82"/>
      <c r="C15" s="80"/>
      <c r="D15" s="80"/>
      <c r="E15" s="81"/>
      <c r="F15" s="83"/>
    </row>
    <row r="16" spans="1:7">
      <c r="A16" s="87">
        <f>COUNT($A$8:A15)+1</f>
        <v>3</v>
      </c>
      <c r="B16" s="93" t="s">
        <v>30</v>
      </c>
      <c r="C16" s="88"/>
      <c r="D16" s="88"/>
      <c r="E16" s="81"/>
      <c r="F16" s="89"/>
    </row>
    <row r="17" spans="1:6" ht="63.75">
      <c r="A17" s="90"/>
      <c r="B17" s="8" t="s">
        <v>153</v>
      </c>
      <c r="C17" s="88"/>
      <c r="D17" s="88"/>
      <c r="E17" s="81"/>
      <c r="F17" s="89"/>
    </row>
    <row r="18" spans="1:6" ht="38.25">
      <c r="A18" s="87"/>
      <c r="B18" s="8" t="s">
        <v>6</v>
      </c>
      <c r="C18" s="88"/>
      <c r="D18" s="88"/>
      <c r="E18" s="81"/>
      <c r="F18" s="89"/>
    </row>
    <row r="19" spans="1:6">
      <c r="A19" s="90"/>
      <c r="B19" s="9" t="s">
        <v>203</v>
      </c>
      <c r="C19" s="88">
        <v>120</v>
      </c>
      <c r="D19" s="88" t="s">
        <v>263</v>
      </c>
      <c r="E19" s="41"/>
      <c r="F19" s="92">
        <f>C19*E19</f>
        <v>0</v>
      </c>
    </row>
    <row r="20" spans="1:6">
      <c r="A20" s="90"/>
      <c r="B20" s="9" t="s">
        <v>155</v>
      </c>
      <c r="C20" s="88">
        <v>120</v>
      </c>
      <c r="D20" s="88" t="s">
        <v>263</v>
      </c>
      <c r="E20" s="41"/>
      <c r="F20" s="92">
        <f>C20*E20</f>
        <v>0</v>
      </c>
    </row>
    <row r="21" spans="1:6">
      <c r="A21" s="90"/>
      <c r="B21" s="9"/>
      <c r="C21" s="88"/>
      <c r="D21" s="88"/>
      <c r="E21" s="81"/>
      <c r="F21" s="92"/>
    </row>
    <row r="22" spans="1:6">
      <c r="A22" s="78">
        <f>COUNT($A$8:A21)+1</f>
        <v>4</v>
      </c>
      <c r="B22" s="102" t="s">
        <v>31</v>
      </c>
      <c r="C22" s="80"/>
      <c r="D22" s="80"/>
      <c r="E22" s="81"/>
      <c r="F22" s="83"/>
    </row>
    <row r="23" spans="1:6" ht="25.5">
      <c r="A23" s="84"/>
      <c r="B23" s="85" t="s">
        <v>175</v>
      </c>
      <c r="C23" s="80"/>
      <c r="D23" s="100"/>
      <c r="E23" s="81"/>
      <c r="F23" s="83"/>
    </row>
    <row r="24" spans="1:6">
      <c r="A24" s="78"/>
      <c r="B24" s="101" t="s">
        <v>72</v>
      </c>
      <c r="C24" s="80">
        <v>98</v>
      </c>
      <c r="D24" s="80" t="s">
        <v>264</v>
      </c>
      <c r="E24" s="41"/>
      <c r="F24" s="64">
        <f>C24*E24</f>
        <v>0</v>
      </c>
    </row>
    <row r="25" spans="1:6">
      <c r="A25" s="78"/>
      <c r="B25" s="85" t="s">
        <v>73</v>
      </c>
      <c r="C25" s="80">
        <v>24</v>
      </c>
      <c r="D25" s="80" t="s">
        <v>264</v>
      </c>
      <c r="E25" s="41"/>
      <c r="F25" s="64">
        <f>C25*E25</f>
        <v>0</v>
      </c>
    </row>
    <row r="26" spans="1:6">
      <c r="A26" s="78"/>
      <c r="B26" s="86"/>
      <c r="C26" s="80"/>
      <c r="D26" s="80"/>
      <c r="E26" s="81"/>
      <c r="F26" s="83"/>
    </row>
    <row r="27" spans="1:6">
      <c r="A27" s="78">
        <f>COUNT($A$8:A26)+1</f>
        <v>5</v>
      </c>
      <c r="B27" s="79" t="s">
        <v>35</v>
      </c>
      <c r="C27" s="80"/>
      <c r="D27" s="80"/>
      <c r="E27" s="81"/>
      <c r="F27" s="64"/>
    </row>
    <row r="28" spans="1:6" ht="25.5">
      <c r="A28" s="84"/>
      <c r="B28" s="86" t="s">
        <v>34</v>
      </c>
      <c r="C28" s="80"/>
      <c r="D28" s="100"/>
      <c r="E28" s="81"/>
      <c r="F28" s="83"/>
    </row>
    <row r="29" spans="1:6">
      <c r="A29" s="78"/>
      <c r="B29" s="82"/>
      <c r="C29" s="80">
        <v>39</v>
      </c>
      <c r="D29" s="80" t="s">
        <v>263</v>
      </c>
      <c r="E29" s="41"/>
      <c r="F29" s="64">
        <f>C29*E29</f>
        <v>0</v>
      </c>
    </row>
    <row r="30" spans="1:6">
      <c r="A30" s="78"/>
      <c r="B30" s="82"/>
      <c r="C30" s="100"/>
      <c r="D30" s="80"/>
      <c r="E30" s="81"/>
      <c r="F30" s="83"/>
    </row>
    <row r="31" spans="1:6">
      <c r="A31" s="78">
        <f>COUNT($A$8:A30)+1</f>
        <v>6</v>
      </c>
      <c r="B31" s="94" t="s">
        <v>37</v>
      </c>
      <c r="C31" s="80"/>
      <c r="D31" s="80"/>
      <c r="E31" s="81"/>
      <c r="F31" s="64"/>
    </row>
    <row r="32" spans="1:6" ht="38.25">
      <c r="A32" s="84"/>
      <c r="B32" s="85" t="s">
        <v>36</v>
      </c>
      <c r="C32" s="80"/>
      <c r="D32" s="100"/>
      <c r="E32" s="81"/>
      <c r="F32" s="83"/>
    </row>
    <row r="33" spans="1:6">
      <c r="A33" s="78"/>
      <c r="B33" s="82"/>
      <c r="C33" s="80">
        <v>153</v>
      </c>
      <c r="D33" s="80" t="s">
        <v>264</v>
      </c>
      <c r="E33" s="41"/>
      <c r="F33" s="64">
        <f>C33*E33</f>
        <v>0</v>
      </c>
    </row>
    <row r="34" spans="1:6">
      <c r="A34" s="84"/>
      <c r="B34" s="86"/>
      <c r="C34" s="80"/>
      <c r="D34" s="80"/>
      <c r="E34" s="81"/>
      <c r="F34" s="83"/>
    </row>
    <row r="35" spans="1:6">
      <c r="A35" s="78">
        <f>COUNT($A$8:A34)+1</f>
        <v>7</v>
      </c>
      <c r="B35" s="102" t="s">
        <v>39</v>
      </c>
      <c r="C35" s="80"/>
      <c r="D35" s="80"/>
      <c r="E35" s="81"/>
      <c r="F35" s="83"/>
    </row>
    <row r="36" spans="1:6" ht="51">
      <c r="A36" s="84"/>
      <c r="B36" s="86" t="s">
        <v>38</v>
      </c>
      <c r="C36" s="80"/>
      <c r="D36" s="100"/>
      <c r="E36" s="81"/>
      <c r="F36" s="64"/>
    </row>
    <row r="37" spans="1:6">
      <c r="A37" s="78"/>
      <c r="B37" s="82"/>
      <c r="C37" s="80">
        <v>15</v>
      </c>
      <c r="D37" s="80" t="s">
        <v>264</v>
      </c>
      <c r="E37" s="41"/>
      <c r="F37" s="64">
        <f>C37*E37</f>
        <v>0</v>
      </c>
    </row>
    <row r="38" spans="1:6">
      <c r="A38" s="78"/>
      <c r="B38" s="82"/>
      <c r="C38" s="80"/>
      <c r="D38" s="80"/>
      <c r="E38" s="81"/>
      <c r="F38" s="64"/>
    </row>
    <row r="39" spans="1:6">
      <c r="A39" s="78">
        <f>COUNT($A$8:A38)+1</f>
        <v>8</v>
      </c>
      <c r="B39" s="79" t="s">
        <v>40</v>
      </c>
      <c r="C39" s="80"/>
      <c r="D39" s="100"/>
      <c r="E39" s="81"/>
      <c r="F39" s="64"/>
    </row>
    <row r="40" spans="1:6" ht="38.25">
      <c r="A40" s="84"/>
      <c r="B40" s="86" t="s">
        <v>161</v>
      </c>
      <c r="C40" s="80"/>
      <c r="D40" s="80"/>
      <c r="E40" s="81"/>
      <c r="F40" s="83"/>
    </row>
    <row r="41" spans="1:6">
      <c r="A41" s="78"/>
      <c r="B41" s="82"/>
      <c r="C41" s="80">
        <v>78.5</v>
      </c>
      <c r="D41" s="80" t="s">
        <v>262</v>
      </c>
      <c r="E41" s="41"/>
      <c r="F41" s="64">
        <f>C41*E41</f>
        <v>0</v>
      </c>
    </row>
    <row r="42" spans="1:6">
      <c r="A42" s="78"/>
      <c r="B42" s="82"/>
      <c r="C42" s="80"/>
      <c r="D42" s="80"/>
      <c r="E42" s="81"/>
      <c r="F42" s="83"/>
    </row>
    <row r="43" spans="1:6">
      <c r="A43" s="78">
        <f>COUNT($A$8:A42)+1</f>
        <v>9</v>
      </c>
      <c r="B43" s="103" t="s">
        <v>46</v>
      </c>
      <c r="C43" s="80"/>
      <c r="D43" s="100"/>
      <c r="E43" s="81"/>
      <c r="F43" s="83"/>
    </row>
    <row r="44" spans="1:6" ht="51">
      <c r="A44" s="84"/>
      <c r="B44" s="85" t="s">
        <v>45</v>
      </c>
      <c r="C44" s="80"/>
      <c r="D44" s="80"/>
      <c r="E44" s="81"/>
      <c r="F44" s="83"/>
    </row>
    <row r="45" spans="1:6">
      <c r="A45" s="78"/>
      <c r="B45" s="101"/>
      <c r="C45" s="80">
        <v>109</v>
      </c>
      <c r="D45" s="80" t="s">
        <v>264</v>
      </c>
      <c r="E45" s="41"/>
      <c r="F45" s="64">
        <f>C45*E45</f>
        <v>0</v>
      </c>
    </row>
    <row r="46" spans="1:6">
      <c r="A46" s="78"/>
      <c r="B46" s="101"/>
      <c r="C46" s="80"/>
      <c r="D46" s="80"/>
      <c r="E46" s="81"/>
      <c r="F46" s="64"/>
    </row>
    <row r="47" spans="1:6">
      <c r="A47" s="78">
        <f>COUNT($A$8:A46)+1</f>
        <v>10</v>
      </c>
      <c r="B47" s="94" t="s">
        <v>47</v>
      </c>
      <c r="C47" s="80"/>
      <c r="D47" s="80"/>
      <c r="E47" s="81"/>
      <c r="F47" s="83"/>
    </row>
    <row r="48" spans="1:6" ht="38.25">
      <c r="A48" s="84"/>
      <c r="B48" s="85" t="s">
        <v>48</v>
      </c>
      <c r="C48" s="80"/>
      <c r="D48" s="80"/>
      <c r="E48" s="81"/>
      <c r="F48" s="83"/>
    </row>
    <row r="49" spans="1:6">
      <c r="A49" s="78"/>
      <c r="B49" s="101"/>
      <c r="C49" s="80">
        <v>2</v>
      </c>
      <c r="D49" s="80" t="s">
        <v>2</v>
      </c>
      <c r="E49" s="41"/>
      <c r="F49" s="64">
        <f>C49*E49</f>
        <v>0</v>
      </c>
    </row>
    <row r="50" spans="1:6">
      <c r="A50" s="78"/>
      <c r="B50" s="101"/>
      <c r="C50" s="80"/>
      <c r="D50" s="80"/>
      <c r="E50" s="81"/>
      <c r="F50" s="64"/>
    </row>
    <row r="51" spans="1:6">
      <c r="A51" s="78">
        <f>COUNT($A$8:A49)+1</f>
        <v>11</v>
      </c>
      <c r="B51" s="94" t="s">
        <v>50</v>
      </c>
      <c r="C51" s="80"/>
      <c r="D51" s="80"/>
      <c r="E51" s="81"/>
      <c r="F51" s="64"/>
    </row>
    <row r="52" spans="1:6" ht="25.5">
      <c r="A52" s="84"/>
      <c r="B52" s="85" t="s">
        <v>49</v>
      </c>
      <c r="C52" s="80"/>
      <c r="D52" s="80"/>
      <c r="E52" s="81"/>
      <c r="F52" s="83"/>
    </row>
    <row r="53" spans="1:6">
      <c r="A53" s="78"/>
      <c r="B53" s="82"/>
      <c r="C53" s="80">
        <v>2</v>
      </c>
      <c r="D53" s="80" t="s">
        <v>2</v>
      </c>
      <c r="E53" s="41"/>
      <c r="F53" s="64">
        <f>C53*E53</f>
        <v>0</v>
      </c>
    </row>
    <row r="54" spans="1:6">
      <c r="A54" s="78"/>
      <c r="B54" s="82"/>
      <c r="C54" s="80"/>
      <c r="D54" s="80"/>
      <c r="E54" s="81"/>
      <c r="F54" s="83"/>
    </row>
    <row r="55" spans="1:6" ht="25.5">
      <c r="A55" s="78">
        <f>COUNT($A$8:A54)+1</f>
        <v>12</v>
      </c>
      <c r="B55" s="79" t="s">
        <v>57</v>
      </c>
      <c r="C55" s="80"/>
      <c r="D55" s="80"/>
      <c r="E55" s="81"/>
      <c r="F55" s="83"/>
    </row>
    <row r="56" spans="1:6" ht="51">
      <c r="A56" s="84"/>
      <c r="B56" s="85" t="s">
        <v>56</v>
      </c>
      <c r="C56" s="80"/>
      <c r="D56" s="100"/>
      <c r="E56" s="81"/>
      <c r="F56" s="83"/>
    </row>
    <row r="57" spans="1:6">
      <c r="A57" s="78"/>
      <c r="B57" s="86" t="s">
        <v>164</v>
      </c>
      <c r="C57" s="80">
        <v>3</v>
      </c>
      <c r="D57" s="80" t="s">
        <v>2</v>
      </c>
      <c r="E57" s="41"/>
      <c r="F57" s="64">
        <f>C57*E57</f>
        <v>0</v>
      </c>
    </row>
    <row r="58" spans="1:6">
      <c r="A58" s="78"/>
      <c r="B58" s="85"/>
      <c r="C58" s="80"/>
      <c r="D58" s="80"/>
      <c r="E58" s="81"/>
      <c r="F58" s="64"/>
    </row>
    <row r="59" spans="1:6" ht="25.5">
      <c r="A59" s="78">
        <f>COUNT($A$8:A58)+1</f>
        <v>13</v>
      </c>
      <c r="B59" s="94" t="s">
        <v>59</v>
      </c>
      <c r="C59" s="100"/>
      <c r="D59" s="100"/>
      <c r="E59" s="81"/>
      <c r="F59" s="83"/>
    </row>
    <row r="60" spans="1:6" ht="51">
      <c r="A60" s="84"/>
      <c r="B60" s="85" t="s">
        <v>58</v>
      </c>
      <c r="C60" s="100"/>
      <c r="D60" s="100"/>
      <c r="E60" s="81"/>
      <c r="F60" s="83"/>
    </row>
    <row r="61" spans="1:6" ht="38.25">
      <c r="A61" s="78"/>
      <c r="B61" s="85" t="s">
        <v>7</v>
      </c>
      <c r="C61" s="100"/>
      <c r="D61" s="100"/>
      <c r="E61" s="81"/>
      <c r="F61" s="81"/>
    </row>
    <row r="62" spans="1:6">
      <c r="A62" s="78"/>
      <c r="B62" s="85"/>
      <c r="C62" s="104"/>
      <c r="D62" s="105">
        <v>0.02</v>
      </c>
      <c r="E62" s="312"/>
      <c r="F62" s="81">
        <f>SUM(F8:F61)*D62</f>
        <v>0</v>
      </c>
    </row>
    <row r="63" spans="1:6">
      <c r="A63" s="84"/>
      <c r="B63" s="82"/>
      <c r="C63" s="100"/>
      <c r="D63" s="100"/>
      <c r="E63" s="83"/>
      <c r="F63" s="83"/>
    </row>
    <row r="64" spans="1:6">
      <c r="A64" s="78">
        <f>COUNT($A$8:A63)+1</f>
        <v>14</v>
      </c>
      <c r="B64" s="79" t="s">
        <v>61</v>
      </c>
      <c r="C64" s="100"/>
      <c r="D64" s="100"/>
      <c r="E64" s="83"/>
      <c r="F64" s="83"/>
    </row>
    <row r="65" spans="1:6" ht="38.25">
      <c r="A65" s="84"/>
      <c r="B65" s="86" t="s">
        <v>60</v>
      </c>
      <c r="C65" s="104"/>
      <c r="D65" s="105">
        <v>0.1</v>
      </c>
      <c r="E65" s="312"/>
      <c r="F65" s="81">
        <f>SUM(F8:F61)*D65</f>
        <v>0</v>
      </c>
    </row>
    <row r="66" spans="1:6" ht="13.5" thickBot="1">
      <c r="A66" s="106"/>
      <c r="B66" s="107"/>
      <c r="C66" s="100"/>
      <c r="D66" s="100"/>
      <c r="E66" s="351"/>
      <c r="F66" s="83"/>
    </row>
    <row r="67" spans="1:6" ht="14.25" thickTop="1" thickBot="1">
      <c r="A67" s="108"/>
      <c r="B67" s="109" t="s">
        <v>3</v>
      </c>
      <c r="C67" s="110"/>
      <c r="D67" s="110"/>
      <c r="E67" s="111" t="s">
        <v>170</v>
      </c>
      <c r="F67" s="111">
        <f>SUM(F8:F66)</f>
        <v>0</v>
      </c>
    </row>
    <row r="68" spans="1:6" ht="13.5" thickTop="1"/>
  </sheetData>
  <sheetProtection password="CCBE" sheet="1"/>
  <phoneticPr fontId="0" type="noConversion"/>
  <printOptions horizontalCentered="1"/>
  <pageMargins left="0.59055118110236227" right="0.75" top="0.59055118110236227" bottom="0.59055118110236227" header="0" footer="0"/>
  <pageSetup paperSize="9" scale="85" orientation="portrait" r:id="rId1"/>
  <headerFooter>
    <oddFooter>&amp;C&amp;P/&amp;N</oddFooter>
  </headerFooter>
  <rowBreaks count="1" manualBreakCount="1">
    <brk id="42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>
  <dimension ref="A1:Q234"/>
  <sheetViews>
    <sheetView showZeros="0" view="pageBreakPreview" workbookViewId="0">
      <selection activeCell="E9" sqref="E9"/>
    </sheetView>
  </sheetViews>
  <sheetFormatPr defaultRowHeight="12.75"/>
  <cols>
    <col min="1" max="1" width="6.7109375" style="309" customWidth="1"/>
    <col min="2" max="2" width="36.7109375" style="313" customWidth="1"/>
    <col min="3" max="3" width="6.7109375" style="308" customWidth="1"/>
    <col min="4" max="4" width="6.7109375" style="338" customWidth="1"/>
    <col min="5" max="5" width="13.7109375" style="310" customWidth="1"/>
    <col min="6" max="6" width="13.7109375" style="307" customWidth="1"/>
    <col min="7" max="16384" width="9.140625" style="308"/>
  </cols>
  <sheetData>
    <row r="1" spans="1:17" s="326" customFormat="1">
      <c r="A1" s="154" t="s">
        <v>243</v>
      </c>
      <c r="B1" s="219" t="s">
        <v>13</v>
      </c>
      <c r="C1" s="220"/>
      <c r="D1" s="221"/>
      <c r="E1" s="222"/>
      <c r="F1" s="45"/>
      <c r="J1" s="327"/>
      <c r="K1" s="327"/>
      <c r="L1" s="328"/>
      <c r="M1" s="328"/>
      <c r="N1" s="328"/>
      <c r="O1" s="328"/>
      <c r="P1" s="328"/>
      <c r="Q1" s="328"/>
    </row>
    <row r="2" spans="1:17" s="326" customFormat="1">
      <c r="A2" s="154" t="s">
        <v>244</v>
      </c>
      <c r="B2" s="219" t="s">
        <v>14</v>
      </c>
      <c r="C2" s="220"/>
      <c r="D2" s="221"/>
      <c r="E2" s="222"/>
      <c r="F2" s="45"/>
      <c r="J2" s="329"/>
      <c r="K2" s="329"/>
    </row>
    <row r="3" spans="1:17" s="326" customFormat="1">
      <c r="A3" s="223" t="s">
        <v>255</v>
      </c>
      <c r="B3" s="219" t="s">
        <v>252</v>
      </c>
      <c r="C3" s="220"/>
      <c r="D3" s="221"/>
      <c r="E3" s="222"/>
      <c r="F3" s="45"/>
    </row>
    <row r="4" spans="1:17" s="326" customFormat="1">
      <c r="A4" s="42"/>
      <c r="B4" s="43"/>
      <c r="C4" s="43"/>
      <c r="D4" s="42"/>
      <c r="E4" s="44"/>
      <c r="F4" s="45"/>
    </row>
    <row r="5" spans="1:17" s="331" customFormat="1" ht="77.25" customHeight="1" thickBot="1">
      <c r="A5" s="46" t="s">
        <v>0</v>
      </c>
      <c r="B5" s="47" t="s">
        <v>75</v>
      </c>
      <c r="C5" s="48" t="s">
        <v>15</v>
      </c>
      <c r="D5" s="49" t="s">
        <v>16</v>
      </c>
      <c r="E5" s="50" t="s">
        <v>168</v>
      </c>
      <c r="F5" s="50" t="s">
        <v>169</v>
      </c>
      <c r="G5" s="330"/>
    </row>
    <row r="6" spans="1:17" s="332" customFormat="1" ht="13.5" thickTop="1">
      <c r="A6" s="51"/>
      <c r="B6" s="52"/>
      <c r="C6" s="53"/>
      <c r="D6" s="53"/>
      <c r="E6" s="54"/>
      <c r="F6" s="54"/>
    </row>
    <row r="7" spans="1:17" s="332" customFormat="1" ht="25.5">
      <c r="A7" s="55">
        <f>COUNT(#REF!)+1</f>
        <v>1</v>
      </c>
      <c r="B7" s="56" t="s">
        <v>253</v>
      </c>
      <c r="C7" s="57"/>
      <c r="D7" s="53"/>
      <c r="E7" s="54"/>
      <c r="F7" s="54"/>
    </row>
    <row r="8" spans="1:17" s="332" customFormat="1">
      <c r="A8" s="58"/>
      <c r="B8" s="52"/>
      <c r="C8" s="57">
        <v>50</v>
      </c>
      <c r="D8" s="53" t="s">
        <v>2</v>
      </c>
      <c r="E8" s="59"/>
      <c r="F8" s="60">
        <f>C8*E8</f>
        <v>0</v>
      </c>
    </row>
    <row r="9" spans="1:17" s="332" customFormat="1" ht="13.5" thickBot="1">
      <c r="A9" s="61"/>
      <c r="B9" s="52"/>
      <c r="C9" s="57"/>
      <c r="D9" s="53"/>
      <c r="E9" s="54"/>
      <c r="F9" s="54"/>
    </row>
    <row r="10" spans="1:17" s="332" customFormat="1" ht="14.25" thickTop="1" thickBot="1">
      <c r="A10" s="224"/>
      <c r="B10" s="225" t="s">
        <v>254</v>
      </c>
      <c r="C10" s="226"/>
      <c r="D10" s="224"/>
      <c r="E10" s="227"/>
      <c r="F10" s="228">
        <f>SUM(F7:F9)</f>
        <v>0</v>
      </c>
    </row>
    <row r="11" spans="1:17" s="326" customFormat="1" ht="13.5" thickTop="1">
      <c r="D11" s="333"/>
      <c r="E11" s="334"/>
    </row>
    <row r="12" spans="1:17">
      <c r="A12" s="332"/>
      <c r="B12" s="332"/>
      <c r="C12" s="335"/>
      <c r="D12" s="336"/>
      <c r="E12" s="337"/>
      <c r="F12" s="337"/>
    </row>
    <row r="13" spans="1:17">
      <c r="A13" s="332"/>
      <c r="B13" s="332"/>
      <c r="C13" s="335"/>
      <c r="D13" s="336"/>
      <c r="E13" s="337"/>
      <c r="F13" s="337"/>
    </row>
    <row r="14" spans="1:17">
      <c r="A14" s="332"/>
      <c r="B14" s="332"/>
      <c r="C14" s="335"/>
      <c r="D14" s="336"/>
      <c r="E14" s="337"/>
      <c r="F14" s="337"/>
    </row>
    <row r="15" spans="1:17">
      <c r="A15" s="332"/>
      <c r="B15" s="332"/>
      <c r="C15" s="335"/>
      <c r="D15" s="336"/>
      <c r="E15" s="337"/>
      <c r="F15" s="337"/>
    </row>
    <row r="16" spans="1:17">
      <c r="A16" s="332"/>
      <c r="B16" s="332"/>
      <c r="C16" s="335"/>
      <c r="D16" s="336"/>
      <c r="E16" s="337"/>
      <c r="F16" s="337"/>
    </row>
    <row r="17" spans="1:6">
      <c r="A17" s="332"/>
      <c r="B17" s="332"/>
      <c r="C17" s="335"/>
      <c r="D17" s="336"/>
      <c r="E17" s="337"/>
      <c r="F17" s="337"/>
    </row>
    <row r="18" spans="1:6">
      <c r="A18" s="332"/>
      <c r="B18" s="332"/>
      <c r="C18" s="335"/>
      <c r="D18" s="336"/>
      <c r="E18" s="337"/>
      <c r="F18" s="337"/>
    </row>
    <row r="19" spans="1:6">
      <c r="A19" s="332"/>
      <c r="B19" s="332"/>
      <c r="C19" s="335"/>
      <c r="D19" s="336"/>
      <c r="E19" s="337"/>
      <c r="F19" s="337"/>
    </row>
    <row r="20" spans="1:6">
      <c r="A20" s="332"/>
      <c r="B20" s="332"/>
      <c r="C20" s="335"/>
      <c r="D20" s="336"/>
      <c r="E20" s="337"/>
      <c r="F20" s="337"/>
    </row>
    <row r="21" spans="1:6">
      <c r="A21" s="332"/>
      <c r="B21" s="332"/>
      <c r="C21" s="335"/>
      <c r="D21" s="336"/>
      <c r="E21" s="337"/>
      <c r="F21" s="337"/>
    </row>
    <row r="22" spans="1:6">
      <c r="A22" s="332"/>
      <c r="B22" s="332"/>
      <c r="C22" s="335"/>
      <c r="D22" s="336"/>
      <c r="E22" s="337"/>
      <c r="F22" s="337"/>
    </row>
    <row r="23" spans="1:6">
      <c r="A23" s="332"/>
      <c r="B23" s="332"/>
      <c r="C23" s="335"/>
      <c r="D23" s="336"/>
      <c r="E23" s="337"/>
      <c r="F23" s="337"/>
    </row>
    <row r="24" spans="1:6">
      <c r="A24" s="332"/>
      <c r="B24" s="332"/>
      <c r="C24" s="335"/>
      <c r="D24" s="336"/>
      <c r="E24" s="337"/>
      <c r="F24" s="337"/>
    </row>
    <row r="25" spans="1:6">
      <c r="A25" s="332"/>
      <c r="B25" s="332"/>
      <c r="C25" s="335"/>
      <c r="D25" s="336"/>
      <c r="E25" s="337"/>
      <c r="F25" s="337"/>
    </row>
    <row r="26" spans="1:6">
      <c r="A26" s="332"/>
      <c r="B26" s="332"/>
      <c r="C26" s="335"/>
      <c r="D26" s="336"/>
      <c r="E26" s="337"/>
      <c r="F26" s="337"/>
    </row>
    <row r="27" spans="1:6">
      <c r="A27" s="332"/>
      <c r="B27" s="332"/>
      <c r="C27" s="335"/>
      <c r="D27" s="336"/>
      <c r="E27" s="337"/>
      <c r="F27" s="337"/>
    </row>
    <row r="28" spans="1:6">
      <c r="A28" s="332"/>
      <c r="B28" s="332"/>
      <c r="C28" s="335"/>
      <c r="D28" s="336"/>
      <c r="E28" s="337"/>
      <c r="F28" s="337"/>
    </row>
    <row r="29" spans="1:6">
      <c r="A29" s="332"/>
      <c r="B29" s="332"/>
      <c r="C29" s="335"/>
      <c r="D29" s="336"/>
      <c r="E29" s="337"/>
      <c r="F29" s="337"/>
    </row>
    <row r="30" spans="1:6">
      <c r="A30" s="332"/>
      <c r="B30" s="332"/>
      <c r="C30" s="335"/>
      <c r="D30" s="336"/>
      <c r="E30" s="337"/>
      <c r="F30" s="337"/>
    </row>
    <row r="31" spans="1:6">
      <c r="A31" s="332"/>
      <c r="B31" s="332"/>
      <c r="C31" s="335"/>
      <c r="D31" s="336"/>
      <c r="E31" s="337"/>
      <c r="F31" s="337"/>
    </row>
    <row r="32" spans="1:6">
      <c r="A32" s="332"/>
      <c r="B32" s="332"/>
      <c r="C32" s="335"/>
      <c r="D32" s="336"/>
      <c r="E32" s="337"/>
      <c r="F32" s="337"/>
    </row>
    <row r="33" spans="1:6">
      <c r="A33" s="332"/>
      <c r="B33" s="332"/>
      <c r="C33" s="335"/>
      <c r="D33" s="336"/>
      <c r="E33" s="337"/>
      <c r="F33" s="337"/>
    </row>
    <row r="34" spans="1:6">
      <c r="A34" s="332"/>
      <c r="B34" s="332"/>
      <c r="C34" s="335"/>
      <c r="D34" s="336"/>
      <c r="E34" s="337"/>
      <c r="F34" s="337"/>
    </row>
    <row r="35" spans="1:6">
      <c r="A35" s="332"/>
      <c r="B35" s="332"/>
      <c r="C35" s="335"/>
      <c r="D35" s="336"/>
      <c r="E35" s="337"/>
      <c r="F35" s="337"/>
    </row>
    <row r="36" spans="1:6">
      <c r="A36" s="332"/>
      <c r="B36" s="332"/>
      <c r="C36" s="335"/>
      <c r="D36" s="336"/>
      <c r="E36" s="337"/>
      <c r="F36" s="337"/>
    </row>
    <row r="37" spans="1:6">
      <c r="A37" s="332"/>
      <c r="B37" s="332"/>
      <c r="C37" s="335"/>
      <c r="D37" s="336"/>
      <c r="E37" s="337"/>
      <c r="F37" s="337"/>
    </row>
    <row r="38" spans="1:6">
      <c r="A38" s="332"/>
      <c r="B38" s="332"/>
      <c r="C38" s="335"/>
      <c r="D38" s="336"/>
      <c r="E38" s="337"/>
      <c r="F38" s="337"/>
    </row>
    <row r="39" spans="1:6">
      <c r="A39" s="332"/>
      <c r="B39" s="332"/>
      <c r="C39" s="335"/>
      <c r="D39" s="336"/>
      <c r="E39" s="337"/>
      <c r="F39" s="337"/>
    </row>
    <row r="40" spans="1:6">
      <c r="A40" s="332"/>
      <c r="B40" s="332"/>
      <c r="C40" s="335"/>
      <c r="D40" s="336"/>
      <c r="E40" s="337"/>
      <c r="F40" s="337"/>
    </row>
    <row r="41" spans="1:6">
      <c r="A41" s="332"/>
      <c r="B41" s="332"/>
      <c r="C41" s="335"/>
      <c r="D41" s="336"/>
      <c r="E41" s="337"/>
      <c r="F41" s="337"/>
    </row>
    <row r="42" spans="1:6">
      <c r="A42" s="332"/>
      <c r="B42" s="332"/>
      <c r="C42" s="335"/>
      <c r="D42" s="336"/>
      <c r="E42" s="337"/>
      <c r="F42" s="337"/>
    </row>
    <row r="43" spans="1:6">
      <c r="A43" s="332"/>
      <c r="B43" s="332"/>
      <c r="C43" s="335"/>
      <c r="D43" s="336"/>
      <c r="E43" s="337"/>
      <c r="F43" s="337"/>
    </row>
    <row r="44" spans="1:6">
      <c r="A44" s="332"/>
      <c r="B44" s="332"/>
      <c r="C44" s="335"/>
      <c r="D44" s="336"/>
      <c r="E44" s="337"/>
      <c r="F44" s="337"/>
    </row>
    <row r="45" spans="1:6">
      <c r="A45" s="332"/>
      <c r="B45" s="332"/>
      <c r="C45" s="335"/>
      <c r="D45" s="336"/>
      <c r="E45" s="337"/>
      <c r="F45" s="337"/>
    </row>
    <row r="46" spans="1:6">
      <c r="A46" s="332"/>
      <c r="B46" s="332"/>
      <c r="C46" s="335"/>
      <c r="D46" s="336"/>
      <c r="E46" s="337"/>
      <c r="F46" s="337"/>
    </row>
    <row r="47" spans="1:6">
      <c r="A47" s="332"/>
      <c r="B47" s="332"/>
      <c r="C47" s="335"/>
      <c r="D47" s="336"/>
      <c r="E47" s="337"/>
      <c r="F47" s="337"/>
    </row>
    <row r="48" spans="1:6">
      <c r="A48" s="332"/>
      <c r="B48" s="332"/>
      <c r="C48" s="335"/>
      <c r="D48" s="336"/>
      <c r="E48" s="337"/>
      <c r="F48" s="337"/>
    </row>
    <row r="49" spans="1:6">
      <c r="A49" s="332"/>
      <c r="B49" s="332"/>
      <c r="C49" s="335"/>
      <c r="D49" s="336"/>
      <c r="E49" s="337"/>
      <c r="F49" s="337"/>
    </row>
    <row r="50" spans="1:6">
      <c r="A50" s="332"/>
      <c r="B50" s="332"/>
      <c r="C50" s="335"/>
      <c r="D50" s="336"/>
      <c r="E50" s="337"/>
      <c r="F50" s="337"/>
    </row>
    <row r="51" spans="1:6">
      <c r="A51" s="332"/>
      <c r="B51" s="332"/>
      <c r="C51" s="335"/>
      <c r="D51" s="336"/>
      <c r="E51" s="337"/>
      <c r="F51" s="337"/>
    </row>
    <row r="52" spans="1:6">
      <c r="A52" s="332"/>
      <c r="B52" s="332"/>
      <c r="C52" s="335"/>
      <c r="D52" s="336"/>
      <c r="E52" s="337"/>
      <c r="F52" s="337"/>
    </row>
    <row r="53" spans="1:6">
      <c r="A53" s="332"/>
      <c r="B53" s="332"/>
      <c r="C53" s="335"/>
      <c r="D53" s="336"/>
      <c r="E53" s="337"/>
      <c r="F53" s="337"/>
    </row>
    <row r="54" spans="1:6">
      <c r="A54" s="332"/>
      <c r="B54" s="332"/>
      <c r="C54" s="335"/>
      <c r="D54" s="336"/>
      <c r="E54" s="337"/>
      <c r="F54" s="337"/>
    </row>
    <row r="55" spans="1:6">
      <c r="A55" s="332"/>
      <c r="B55" s="332"/>
      <c r="C55" s="335"/>
      <c r="D55" s="336"/>
      <c r="E55" s="337"/>
      <c r="F55" s="337"/>
    </row>
    <row r="56" spans="1:6">
      <c r="A56" s="332"/>
      <c r="B56" s="332"/>
      <c r="C56" s="335"/>
      <c r="D56" s="336"/>
      <c r="E56" s="337"/>
      <c r="F56" s="337"/>
    </row>
    <row r="57" spans="1:6">
      <c r="A57" s="332"/>
      <c r="B57" s="332"/>
      <c r="C57" s="335"/>
      <c r="D57" s="336"/>
      <c r="E57" s="337"/>
      <c r="F57" s="337"/>
    </row>
    <row r="58" spans="1:6">
      <c r="A58" s="332"/>
      <c r="B58" s="332"/>
      <c r="C58" s="335"/>
      <c r="D58" s="336"/>
      <c r="E58" s="337"/>
      <c r="F58" s="337"/>
    </row>
    <row r="59" spans="1:6">
      <c r="A59" s="332"/>
      <c r="B59" s="332"/>
      <c r="C59" s="335"/>
      <c r="D59" s="336"/>
      <c r="E59" s="337"/>
      <c r="F59" s="337"/>
    </row>
    <row r="60" spans="1:6">
      <c r="A60" s="332"/>
      <c r="B60" s="332"/>
      <c r="C60" s="335"/>
      <c r="D60" s="336"/>
      <c r="E60" s="337"/>
      <c r="F60" s="337"/>
    </row>
    <row r="61" spans="1:6">
      <c r="A61" s="332"/>
      <c r="B61" s="332"/>
      <c r="C61" s="335"/>
      <c r="D61" s="336"/>
      <c r="E61" s="337"/>
      <c r="F61" s="337"/>
    </row>
    <row r="62" spans="1:6">
      <c r="A62" s="332"/>
      <c r="B62" s="332"/>
      <c r="C62" s="335"/>
      <c r="D62" s="336"/>
      <c r="E62" s="337"/>
      <c r="F62" s="337"/>
    </row>
    <row r="63" spans="1:6">
      <c r="A63" s="332"/>
      <c r="B63" s="332"/>
      <c r="C63" s="335"/>
      <c r="D63" s="336"/>
      <c r="E63" s="337"/>
      <c r="F63" s="337"/>
    </row>
    <row r="64" spans="1:6">
      <c r="A64" s="332"/>
      <c r="B64" s="332"/>
      <c r="C64" s="335"/>
      <c r="D64" s="336"/>
      <c r="E64" s="337"/>
      <c r="F64" s="337"/>
    </row>
    <row r="65" spans="1:6">
      <c r="A65" s="332"/>
      <c r="B65" s="332"/>
      <c r="C65" s="335"/>
      <c r="D65" s="336"/>
      <c r="E65" s="337"/>
      <c r="F65" s="337"/>
    </row>
    <row r="66" spans="1:6">
      <c r="A66" s="332"/>
      <c r="B66" s="332"/>
      <c r="C66" s="335"/>
      <c r="D66" s="336"/>
      <c r="E66" s="337"/>
      <c r="F66" s="337"/>
    </row>
    <row r="67" spans="1:6">
      <c r="A67" s="332"/>
      <c r="B67" s="332"/>
      <c r="C67" s="335"/>
      <c r="D67" s="336"/>
      <c r="E67" s="337"/>
      <c r="F67" s="337"/>
    </row>
    <row r="68" spans="1:6">
      <c r="A68" s="332"/>
      <c r="B68" s="332"/>
      <c r="C68" s="335"/>
      <c r="D68" s="336"/>
      <c r="E68" s="337"/>
      <c r="F68" s="337"/>
    </row>
    <row r="69" spans="1:6">
      <c r="A69" s="332"/>
      <c r="B69" s="332"/>
      <c r="C69" s="335"/>
      <c r="D69" s="336"/>
      <c r="E69" s="337"/>
      <c r="F69" s="337"/>
    </row>
    <row r="70" spans="1:6">
      <c r="A70" s="332"/>
      <c r="B70" s="332"/>
      <c r="C70" s="335"/>
      <c r="D70" s="336"/>
      <c r="E70" s="337"/>
      <c r="F70" s="337"/>
    </row>
    <row r="71" spans="1:6">
      <c r="A71" s="332"/>
      <c r="B71" s="332"/>
      <c r="C71" s="335"/>
      <c r="D71" s="336"/>
      <c r="E71" s="337"/>
      <c r="F71" s="337"/>
    </row>
    <row r="72" spans="1:6">
      <c r="A72" s="332"/>
      <c r="B72" s="332"/>
      <c r="C72" s="335"/>
      <c r="D72" s="336"/>
      <c r="E72" s="337"/>
      <c r="F72" s="337"/>
    </row>
    <row r="73" spans="1:6">
      <c r="A73" s="332"/>
      <c r="B73" s="332"/>
      <c r="C73" s="335"/>
      <c r="D73" s="336"/>
      <c r="E73" s="337"/>
      <c r="F73" s="337"/>
    </row>
    <row r="74" spans="1:6">
      <c r="A74" s="332"/>
      <c r="B74" s="332"/>
      <c r="C74" s="335"/>
      <c r="D74" s="336"/>
      <c r="E74" s="337"/>
      <c r="F74" s="337"/>
    </row>
    <row r="75" spans="1:6">
      <c r="A75" s="332"/>
      <c r="B75" s="332"/>
      <c r="C75" s="335"/>
      <c r="D75" s="336"/>
      <c r="E75" s="337"/>
      <c r="F75" s="337"/>
    </row>
    <row r="76" spans="1:6">
      <c r="A76" s="332"/>
      <c r="B76" s="332"/>
      <c r="C76" s="335"/>
      <c r="D76" s="336"/>
      <c r="E76" s="337"/>
      <c r="F76" s="337"/>
    </row>
    <row r="77" spans="1:6">
      <c r="A77" s="332"/>
      <c r="B77" s="332"/>
      <c r="C77" s="335"/>
      <c r="D77" s="336"/>
      <c r="E77" s="337"/>
      <c r="F77" s="337"/>
    </row>
    <row r="78" spans="1:6">
      <c r="A78" s="332"/>
      <c r="B78" s="332"/>
      <c r="C78" s="335"/>
      <c r="D78" s="336"/>
      <c r="E78" s="337"/>
      <c r="F78" s="337"/>
    </row>
    <row r="79" spans="1:6">
      <c r="A79" s="332"/>
      <c r="B79" s="332"/>
      <c r="C79" s="335"/>
      <c r="D79" s="336"/>
      <c r="E79" s="337"/>
      <c r="F79" s="337"/>
    </row>
    <row r="80" spans="1:6">
      <c r="A80" s="332"/>
      <c r="B80" s="332"/>
      <c r="C80" s="335"/>
      <c r="D80" s="336"/>
      <c r="E80" s="337"/>
      <c r="F80" s="337"/>
    </row>
    <row r="81" spans="1:6">
      <c r="A81" s="332"/>
      <c r="B81" s="332"/>
      <c r="C81" s="335"/>
      <c r="D81" s="336"/>
      <c r="E81" s="337"/>
      <c r="F81" s="337"/>
    </row>
    <row r="82" spans="1:6">
      <c r="A82" s="332"/>
      <c r="B82" s="332"/>
      <c r="C82" s="335"/>
      <c r="D82" s="336"/>
      <c r="E82" s="337"/>
      <c r="F82" s="337"/>
    </row>
    <row r="83" spans="1:6">
      <c r="A83" s="332"/>
      <c r="B83" s="332"/>
      <c r="C83" s="335"/>
      <c r="D83" s="336"/>
      <c r="E83" s="337"/>
      <c r="F83" s="337"/>
    </row>
    <row r="84" spans="1:6">
      <c r="A84" s="332"/>
      <c r="B84" s="332"/>
      <c r="C84" s="335"/>
      <c r="D84" s="336"/>
      <c r="E84" s="337"/>
      <c r="F84" s="337"/>
    </row>
    <row r="85" spans="1:6">
      <c r="A85" s="332"/>
      <c r="B85" s="332"/>
      <c r="C85" s="335"/>
      <c r="D85" s="336"/>
      <c r="E85" s="337"/>
      <c r="F85" s="337"/>
    </row>
    <row r="86" spans="1:6">
      <c r="A86" s="332"/>
      <c r="B86" s="332"/>
      <c r="C86" s="335"/>
      <c r="D86" s="336"/>
      <c r="E86" s="337"/>
      <c r="F86" s="337"/>
    </row>
    <row r="87" spans="1:6">
      <c r="A87" s="332"/>
      <c r="B87" s="332"/>
      <c r="C87" s="335"/>
      <c r="D87" s="336"/>
      <c r="E87" s="337"/>
      <c r="F87" s="337"/>
    </row>
    <row r="88" spans="1:6">
      <c r="A88" s="332"/>
      <c r="B88" s="332"/>
      <c r="C88" s="335"/>
      <c r="D88" s="336"/>
      <c r="E88" s="337"/>
      <c r="F88" s="337"/>
    </row>
    <row r="89" spans="1:6">
      <c r="A89" s="332"/>
      <c r="B89" s="332"/>
      <c r="C89" s="335"/>
      <c r="D89" s="336"/>
      <c r="E89" s="337"/>
      <c r="F89" s="337"/>
    </row>
    <row r="90" spans="1:6">
      <c r="A90" s="332"/>
      <c r="B90" s="332"/>
      <c r="C90" s="335"/>
      <c r="D90" s="336"/>
      <c r="E90" s="337"/>
      <c r="F90" s="337"/>
    </row>
    <row r="91" spans="1:6">
      <c r="A91" s="332"/>
      <c r="B91" s="332"/>
      <c r="C91" s="335"/>
      <c r="D91" s="336"/>
      <c r="E91" s="337"/>
      <c r="F91" s="337"/>
    </row>
    <row r="92" spans="1:6">
      <c r="A92" s="332"/>
      <c r="B92" s="332"/>
      <c r="C92" s="335"/>
      <c r="D92" s="336"/>
      <c r="E92" s="337"/>
      <c r="F92" s="337"/>
    </row>
    <row r="93" spans="1:6">
      <c r="A93" s="332"/>
      <c r="B93" s="332"/>
      <c r="C93" s="335"/>
      <c r="D93" s="336"/>
      <c r="E93" s="337"/>
      <c r="F93" s="337"/>
    </row>
    <row r="94" spans="1:6">
      <c r="A94" s="332"/>
      <c r="B94" s="332"/>
      <c r="C94" s="335"/>
      <c r="D94" s="336"/>
      <c r="E94" s="337"/>
      <c r="F94" s="337"/>
    </row>
    <row r="95" spans="1:6">
      <c r="A95" s="332"/>
      <c r="B95" s="332"/>
      <c r="C95" s="335"/>
      <c r="D95" s="336"/>
      <c r="E95" s="337"/>
      <c r="F95" s="337"/>
    </row>
    <row r="96" spans="1:6">
      <c r="A96" s="332"/>
      <c r="B96" s="332"/>
      <c r="C96" s="335"/>
      <c r="D96" s="336"/>
      <c r="E96" s="337"/>
      <c r="F96" s="337"/>
    </row>
    <row r="97" spans="1:6">
      <c r="A97" s="332"/>
      <c r="B97" s="332"/>
      <c r="C97" s="335"/>
      <c r="D97" s="336"/>
      <c r="E97" s="337"/>
      <c r="F97" s="337"/>
    </row>
    <row r="98" spans="1:6">
      <c r="A98" s="332"/>
      <c r="B98" s="332"/>
      <c r="C98" s="335"/>
      <c r="D98" s="336"/>
      <c r="E98" s="337"/>
      <c r="F98" s="337"/>
    </row>
    <row r="99" spans="1:6">
      <c r="A99" s="332"/>
      <c r="B99" s="332"/>
      <c r="C99" s="335"/>
      <c r="D99" s="336"/>
      <c r="E99" s="337"/>
      <c r="F99" s="337"/>
    </row>
    <row r="100" spans="1:6">
      <c r="A100" s="332"/>
      <c r="B100" s="332"/>
      <c r="C100" s="335"/>
      <c r="D100" s="336"/>
      <c r="E100" s="337"/>
      <c r="F100" s="337"/>
    </row>
    <row r="101" spans="1:6">
      <c r="A101" s="332"/>
      <c r="B101" s="332"/>
      <c r="C101" s="335"/>
      <c r="D101" s="336"/>
      <c r="E101" s="337"/>
      <c r="F101" s="337"/>
    </row>
    <row r="102" spans="1:6">
      <c r="A102" s="332"/>
      <c r="B102" s="332"/>
      <c r="C102" s="335"/>
      <c r="D102" s="336"/>
      <c r="E102" s="337"/>
      <c r="F102" s="337"/>
    </row>
    <row r="103" spans="1:6">
      <c r="A103" s="332"/>
      <c r="B103" s="332"/>
      <c r="C103" s="335"/>
      <c r="D103" s="336"/>
      <c r="E103" s="337"/>
      <c r="F103" s="337"/>
    </row>
    <row r="104" spans="1:6">
      <c r="A104" s="332"/>
      <c r="B104" s="332"/>
      <c r="C104" s="335"/>
      <c r="D104" s="336"/>
      <c r="E104" s="337"/>
      <c r="F104" s="337"/>
    </row>
    <row r="105" spans="1:6">
      <c r="A105" s="332"/>
      <c r="B105" s="332"/>
      <c r="C105" s="335"/>
      <c r="D105" s="336"/>
      <c r="E105" s="337"/>
      <c r="F105" s="337"/>
    </row>
    <row r="106" spans="1:6">
      <c r="A106" s="332"/>
      <c r="B106" s="332"/>
      <c r="C106" s="335"/>
      <c r="D106" s="336"/>
      <c r="E106" s="337"/>
      <c r="F106" s="337"/>
    </row>
    <row r="107" spans="1:6">
      <c r="A107" s="332"/>
      <c r="B107" s="332"/>
      <c r="C107" s="335"/>
      <c r="D107" s="336"/>
      <c r="E107" s="337"/>
      <c r="F107" s="337"/>
    </row>
    <row r="108" spans="1:6">
      <c r="A108" s="332"/>
      <c r="B108" s="332"/>
      <c r="C108" s="335"/>
      <c r="D108" s="336"/>
      <c r="E108" s="337"/>
      <c r="F108" s="337"/>
    </row>
    <row r="109" spans="1:6">
      <c r="A109" s="332"/>
      <c r="B109" s="332"/>
      <c r="C109" s="335"/>
      <c r="D109" s="336"/>
      <c r="E109" s="337"/>
      <c r="F109" s="337"/>
    </row>
    <row r="110" spans="1:6">
      <c r="A110" s="332"/>
      <c r="B110" s="332"/>
      <c r="C110" s="335"/>
      <c r="D110" s="336"/>
      <c r="E110" s="337"/>
      <c r="F110" s="337"/>
    </row>
    <row r="111" spans="1:6">
      <c r="A111" s="332"/>
      <c r="B111" s="332"/>
      <c r="C111" s="335"/>
      <c r="D111" s="336"/>
      <c r="E111" s="337"/>
      <c r="F111" s="337"/>
    </row>
    <row r="112" spans="1:6">
      <c r="A112" s="332"/>
      <c r="B112" s="332"/>
      <c r="C112" s="335"/>
      <c r="D112" s="336"/>
      <c r="E112" s="337"/>
      <c r="F112" s="337"/>
    </row>
    <row r="113" spans="1:6">
      <c r="A113" s="332"/>
      <c r="B113" s="332"/>
      <c r="C113" s="335"/>
      <c r="D113" s="336"/>
      <c r="E113" s="337"/>
      <c r="F113" s="337"/>
    </row>
    <row r="114" spans="1:6">
      <c r="A114" s="332"/>
      <c r="B114" s="332"/>
      <c r="C114" s="335"/>
      <c r="D114" s="336"/>
      <c r="E114" s="337"/>
      <c r="F114" s="337"/>
    </row>
    <row r="115" spans="1:6">
      <c r="A115" s="332"/>
      <c r="B115" s="332"/>
      <c r="C115" s="335"/>
      <c r="D115" s="336"/>
      <c r="E115" s="337"/>
      <c r="F115" s="337"/>
    </row>
    <row r="116" spans="1:6">
      <c r="A116" s="332"/>
      <c r="B116" s="332"/>
      <c r="C116" s="335"/>
      <c r="D116" s="336"/>
      <c r="E116" s="337"/>
      <c r="F116" s="337"/>
    </row>
    <row r="117" spans="1:6">
      <c r="A117" s="332"/>
      <c r="B117" s="332"/>
      <c r="C117" s="335"/>
      <c r="D117" s="336"/>
      <c r="E117" s="337"/>
      <c r="F117" s="337"/>
    </row>
    <row r="118" spans="1:6">
      <c r="A118" s="332"/>
      <c r="B118" s="332"/>
      <c r="C118" s="335"/>
      <c r="D118" s="336"/>
      <c r="E118" s="337"/>
      <c r="F118" s="337"/>
    </row>
    <row r="119" spans="1:6">
      <c r="A119" s="332"/>
      <c r="B119" s="332"/>
      <c r="C119" s="335"/>
      <c r="D119" s="336"/>
      <c r="E119" s="337"/>
      <c r="F119" s="337"/>
    </row>
    <row r="120" spans="1:6">
      <c r="A120" s="332"/>
      <c r="B120" s="332"/>
      <c r="C120" s="335"/>
      <c r="D120" s="336"/>
      <c r="E120" s="337"/>
      <c r="F120" s="337"/>
    </row>
    <row r="121" spans="1:6">
      <c r="A121" s="332"/>
      <c r="B121" s="332"/>
      <c r="C121" s="335"/>
      <c r="D121" s="336"/>
      <c r="E121" s="337"/>
      <c r="F121" s="337"/>
    </row>
    <row r="122" spans="1:6">
      <c r="A122" s="332"/>
      <c r="B122" s="332"/>
      <c r="C122" s="335"/>
      <c r="D122" s="336"/>
      <c r="E122" s="337"/>
      <c r="F122" s="337"/>
    </row>
    <row r="123" spans="1:6">
      <c r="A123" s="332"/>
      <c r="B123" s="332"/>
      <c r="C123" s="335"/>
      <c r="D123" s="336"/>
      <c r="E123" s="337"/>
      <c r="F123" s="337"/>
    </row>
    <row r="124" spans="1:6">
      <c r="A124" s="332"/>
      <c r="B124" s="332"/>
      <c r="C124" s="335"/>
      <c r="D124" s="336"/>
      <c r="E124" s="337"/>
      <c r="F124" s="337"/>
    </row>
    <row r="125" spans="1:6">
      <c r="A125" s="332"/>
      <c r="B125" s="332"/>
      <c r="C125" s="335"/>
      <c r="D125" s="336"/>
      <c r="E125" s="337"/>
      <c r="F125" s="337"/>
    </row>
    <row r="126" spans="1:6">
      <c r="A126" s="332"/>
      <c r="B126" s="332"/>
      <c r="C126" s="335"/>
      <c r="D126" s="336"/>
      <c r="E126" s="337"/>
      <c r="F126" s="337"/>
    </row>
    <row r="127" spans="1:6">
      <c r="A127" s="332"/>
      <c r="B127" s="332"/>
      <c r="C127" s="335"/>
      <c r="D127" s="336"/>
      <c r="E127" s="337"/>
      <c r="F127" s="337"/>
    </row>
    <row r="128" spans="1:6">
      <c r="A128" s="332"/>
      <c r="B128" s="332"/>
      <c r="C128" s="335"/>
      <c r="D128" s="336"/>
      <c r="E128" s="337"/>
      <c r="F128" s="337"/>
    </row>
    <row r="129" spans="1:6">
      <c r="A129" s="332"/>
      <c r="B129" s="332"/>
      <c r="C129" s="335"/>
      <c r="D129" s="336"/>
      <c r="E129" s="337"/>
      <c r="F129" s="337"/>
    </row>
    <row r="130" spans="1:6">
      <c r="A130" s="332"/>
      <c r="B130" s="332"/>
      <c r="C130" s="335"/>
      <c r="D130" s="336"/>
      <c r="E130" s="337"/>
      <c r="F130" s="337"/>
    </row>
    <row r="131" spans="1:6">
      <c r="A131" s="332"/>
      <c r="B131" s="332"/>
      <c r="C131" s="335"/>
      <c r="D131" s="336"/>
      <c r="E131" s="337"/>
      <c r="F131" s="337"/>
    </row>
    <row r="132" spans="1:6">
      <c r="A132" s="332"/>
      <c r="B132" s="332"/>
      <c r="C132" s="335"/>
      <c r="D132" s="336"/>
      <c r="E132" s="337"/>
      <c r="F132" s="337"/>
    </row>
    <row r="133" spans="1:6">
      <c r="A133" s="332"/>
      <c r="B133" s="332"/>
      <c r="C133" s="335"/>
      <c r="D133" s="336"/>
      <c r="E133" s="337"/>
      <c r="F133" s="337"/>
    </row>
    <row r="134" spans="1:6">
      <c r="A134" s="332"/>
      <c r="B134" s="332"/>
      <c r="C134" s="335"/>
      <c r="D134" s="336"/>
      <c r="E134" s="337"/>
      <c r="F134" s="337"/>
    </row>
    <row r="135" spans="1:6">
      <c r="A135" s="332"/>
      <c r="B135" s="332"/>
      <c r="C135" s="335"/>
      <c r="D135" s="336"/>
      <c r="E135" s="337"/>
      <c r="F135" s="337"/>
    </row>
    <row r="136" spans="1:6">
      <c r="A136" s="332"/>
      <c r="B136" s="332"/>
      <c r="C136" s="335"/>
      <c r="D136" s="336"/>
      <c r="E136" s="337"/>
      <c r="F136" s="337"/>
    </row>
    <row r="137" spans="1:6">
      <c r="A137" s="332"/>
      <c r="B137" s="332"/>
      <c r="C137" s="335"/>
      <c r="D137" s="336"/>
      <c r="E137" s="337"/>
      <c r="F137" s="337"/>
    </row>
    <row r="138" spans="1:6">
      <c r="A138" s="332"/>
      <c r="B138" s="332"/>
      <c r="C138" s="335"/>
      <c r="D138" s="336"/>
      <c r="E138" s="337"/>
      <c r="F138" s="337"/>
    </row>
    <row r="139" spans="1:6">
      <c r="A139" s="332"/>
      <c r="B139" s="332"/>
      <c r="C139" s="335"/>
      <c r="D139" s="336"/>
      <c r="E139" s="337"/>
      <c r="F139" s="337"/>
    </row>
    <row r="140" spans="1:6">
      <c r="A140" s="332"/>
      <c r="B140" s="332"/>
      <c r="C140" s="335"/>
      <c r="D140" s="336"/>
      <c r="E140" s="337"/>
      <c r="F140" s="337"/>
    </row>
    <row r="141" spans="1:6">
      <c r="A141" s="332"/>
      <c r="B141" s="332"/>
      <c r="C141" s="335"/>
      <c r="D141" s="336"/>
      <c r="E141" s="337"/>
      <c r="F141" s="337"/>
    </row>
    <row r="142" spans="1:6">
      <c r="A142" s="332"/>
      <c r="B142" s="332"/>
      <c r="C142" s="335"/>
      <c r="D142" s="336"/>
      <c r="E142" s="337"/>
      <c r="F142" s="337"/>
    </row>
    <row r="143" spans="1:6">
      <c r="A143" s="332"/>
      <c r="B143" s="332"/>
      <c r="C143" s="335"/>
      <c r="D143" s="336"/>
      <c r="E143" s="337"/>
      <c r="F143" s="337"/>
    </row>
    <row r="144" spans="1:6">
      <c r="A144" s="332"/>
      <c r="B144" s="332"/>
      <c r="C144" s="335"/>
      <c r="D144" s="336"/>
      <c r="E144" s="337"/>
      <c r="F144" s="337"/>
    </row>
    <row r="145" spans="1:6">
      <c r="A145" s="332"/>
      <c r="B145" s="332"/>
      <c r="C145" s="335"/>
      <c r="D145" s="336"/>
      <c r="E145" s="337"/>
      <c r="F145" s="337"/>
    </row>
    <row r="146" spans="1:6">
      <c r="A146" s="332"/>
      <c r="B146" s="332"/>
      <c r="C146" s="335"/>
      <c r="D146" s="336"/>
      <c r="E146" s="337"/>
      <c r="F146" s="337"/>
    </row>
    <row r="147" spans="1:6">
      <c r="A147" s="332"/>
      <c r="B147" s="332"/>
      <c r="C147" s="335"/>
      <c r="D147" s="336"/>
      <c r="E147" s="337"/>
      <c r="F147" s="337"/>
    </row>
    <row r="148" spans="1:6">
      <c r="A148" s="332"/>
      <c r="B148" s="332"/>
      <c r="C148" s="335"/>
      <c r="D148" s="336"/>
      <c r="E148" s="337"/>
      <c r="F148" s="337"/>
    </row>
    <row r="149" spans="1:6">
      <c r="A149" s="332"/>
      <c r="B149" s="332"/>
      <c r="C149" s="335"/>
      <c r="D149" s="336"/>
      <c r="E149" s="337"/>
      <c r="F149" s="337"/>
    </row>
    <row r="150" spans="1:6">
      <c r="A150" s="332"/>
      <c r="B150" s="332"/>
      <c r="C150" s="335"/>
      <c r="D150" s="336"/>
      <c r="E150" s="337"/>
      <c r="F150" s="337"/>
    </row>
    <row r="151" spans="1:6">
      <c r="A151" s="332"/>
      <c r="B151" s="332"/>
      <c r="C151" s="335"/>
      <c r="D151" s="336"/>
      <c r="E151" s="337"/>
      <c r="F151" s="337"/>
    </row>
    <row r="152" spans="1:6">
      <c r="A152" s="332"/>
      <c r="B152" s="332"/>
      <c r="C152" s="335"/>
      <c r="D152" s="336"/>
      <c r="E152" s="337"/>
      <c r="F152" s="337"/>
    </row>
    <row r="153" spans="1:6">
      <c r="A153" s="332"/>
      <c r="B153" s="332"/>
      <c r="C153" s="335"/>
      <c r="D153" s="336"/>
      <c r="E153" s="337"/>
      <c r="F153" s="337"/>
    </row>
    <row r="154" spans="1:6">
      <c r="A154" s="332"/>
      <c r="B154" s="332"/>
      <c r="C154" s="335"/>
      <c r="D154" s="336"/>
      <c r="E154" s="337"/>
      <c r="F154" s="337"/>
    </row>
    <row r="155" spans="1:6">
      <c r="A155" s="332"/>
      <c r="B155" s="332"/>
      <c r="C155" s="335"/>
      <c r="D155" s="336"/>
      <c r="E155" s="337"/>
      <c r="F155" s="337"/>
    </row>
    <row r="156" spans="1:6">
      <c r="A156" s="332"/>
      <c r="B156" s="332"/>
      <c r="C156" s="335"/>
      <c r="D156" s="336"/>
      <c r="E156" s="337"/>
      <c r="F156" s="337"/>
    </row>
    <row r="157" spans="1:6">
      <c r="A157" s="332"/>
      <c r="B157" s="332"/>
      <c r="C157" s="335"/>
      <c r="D157" s="336"/>
      <c r="E157" s="337"/>
      <c r="F157" s="337"/>
    </row>
    <row r="158" spans="1:6">
      <c r="A158" s="332"/>
      <c r="B158" s="332"/>
      <c r="C158" s="335"/>
      <c r="D158" s="336"/>
      <c r="E158" s="337"/>
      <c r="F158" s="337"/>
    </row>
    <row r="159" spans="1:6">
      <c r="A159" s="332"/>
      <c r="B159" s="332"/>
      <c r="C159" s="335"/>
      <c r="D159" s="336"/>
      <c r="E159" s="337"/>
      <c r="F159" s="337"/>
    </row>
    <row r="160" spans="1:6">
      <c r="A160" s="332"/>
      <c r="B160" s="332"/>
      <c r="C160" s="335"/>
      <c r="D160" s="336"/>
      <c r="E160" s="337"/>
      <c r="F160" s="337"/>
    </row>
    <row r="161" spans="1:6">
      <c r="A161" s="332"/>
      <c r="B161" s="332"/>
      <c r="C161" s="335"/>
      <c r="D161" s="336"/>
      <c r="E161" s="337"/>
      <c r="F161" s="337"/>
    </row>
    <row r="162" spans="1:6">
      <c r="A162" s="332"/>
      <c r="B162" s="332"/>
      <c r="C162" s="335"/>
      <c r="D162" s="336"/>
      <c r="E162" s="337"/>
      <c r="F162" s="337"/>
    </row>
    <row r="163" spans="1:6">
      <c r="A163" s="332"/>
      <c r="B163" s="332"/>
      <c r="C163" s="335"/>
      <c r="D163" s="336"/>
      <c r="E163" s="337"/>
      <c r="F163" s="337"/>
    </row>
    <row r="164" spans="1:6">
      <c r="A164" s="332"/>
      <c r="B164" s="332"/>
      <c r="C164" s="335"/>
      <c r="D164" s="336"/>
      <c r="E164" s="337"/>
      <c r="F164" s="337"/>
    </row>
    <row r="165" spans="1:6">
      <c r="A165" s="332"/>
      <c r="B165" s="332"/>
      <c r="C165" s="335"/>
      <c r="D165" s="336"/>
      <c r="E165" s="337"/>
      <c r="F165" s="337"/>
    </row>
    <row r="166" spans="1:6">
      <c r="A166" s="332"/>
      <c r="B166" s="332"/>
      <c r="C166" s="335"/>
      <c r="D166" s="336"/>
      <c r="E166" s="337"/>
      <c r="F166" s="337"/>
    </row>
    <row r="167" spans="1:6">
      <c r="A167" s="332"/>
      <c r="B167" s="332"/>
      <c r="C167" s="335"/>
      <c r="D167" s="336"/>
      <c r="E167" s="337"/>
      <c r="F167" s="337"/>
    </row>
    <row r="168" spans="1:6">
      <c r="A168" s="332"/>
      <c r="B168" s="332"/>
      <c r="C168" s="335"/>
      <c r="D168" s="336"/>
      <c r="E168" s="337"/>
      <c r="F168" s="337"/>
    </row>
    <row r="169" spans="1:6">
      <c r="A169" s="332"/>
      <c r="B169" s="332"/>
      <c r="C169" s="335"/>
      <c r="D169" s="336"/>
      <c r="E169" s="337"/>
      <c r="F169" s="337"/>
    </row>
    <row r="170" spans="1:6">
      <c r="A170" s="332"/>
      <c r="B170" s="332"/>
      <c r="C170" s="335"/>
      <c r="D170" s="336"/>
      <c r="E170" s="337"/>
      <c r="F170" s="337"/>
    </row>
    <row r="171" spans="1:6">
      <c r="A171" s="332"/>
      <c r="B171" s="332"/>
      <c r="C171" s="335"/>
      <c r="D171" s="336"/>
      <c r="E171" s="337"/>
      <c r="F171" s="337"/>
    </row>
    <row r="172" spans="1:6">
      <c r="A172" s="332"/>
      <c r="B172" s="332"/>
      <c r="C172" s="335"/>
      <c r="D172" s="336"/>
      <c r="E172" s="337"/>
      <c r="F172" s="337"/>
    </row>
    <row r="173" spans="1:6">
      <c r="A173" s="332"/>
      <c r="B173" s="332"/>
      <c r="C173" s="335"/>
      <c r="D173" s="336"/>
      <c r="E173" s="337"/>
      <c r="F173" s="337"/>
    </row>
    <row r="174" spans="1:6">
      <c r="A174" s="332"/>
      <c r="B174" s="332"/>
      <c r="C174" s="335"/>
      <c r="D174" s="336"/>
      <c r="E174" s="337"/>
      <c r="F174" s="337"/>
    </row>
    <row r="175" spans="1:6">
      <c r="A175" s="332"/>
      <c r="B175" s="332"/>
      <c r="C175" s="335"/>
      <c r="D175" s="336"/>
      <c r="E175" s="337"/>
      <c r="F175" s="337"/>
    </row>
    <row r="176" spans="1:6">
      <c r="A176" s="332"/>
      <c r="B176" s="332"/>
      <c r="C176" s="335"/>
      <c r="D176" s="336"/>
      <c r="E176" s="337"/>
      <c r="F176" s="337"/>
    </row>
    <row r="177" spans="1:6">
      <c r="A177" s="332"/>
      <c r="B177" s="332"/>
      <c r="C177" s="335"/>
      <c r="D177" s="336"/>
      <c r="E177" s="337"/>
      <c r="F177" s="337"/>
    </row>
    <row r="178" spans="1:6">
      <c r="A178" s="332"/>
      <c r="B178" s="332"/>
      <c r="C178" s="335"/>
      <c r="D178" s="336"/>
      <c r="E178" s="337"/>
      <c r="F178" s="337"/>
    </row>
    <row r="179" spans="1:6">
      <c r="A179" s="332"/>
      <c r="B179" s="332"/>
      <c r="C179" s="335"/>
      <c r="D179" s="336"/>
      <c r="E179" s="337"/>
      <c r="F179" s="337"/>
    </row>
    <row r="180" spans="1:6">
      <c r="A180" s="332"/>
      <c r="B180" s="332"/>
      <c r="C180" s="335"/>
      <c r="D180" s="336"/>
      <c r="E180" s="337"/>
      <c r="F180" s="337"/>
    </row>
    <row r="181" spans="1:6">
      <c r="A181" s="332"/>
      <c r="B181" s="332"/>
      <c r="C181" s="335"/>
      <c r="D181" s="336"/>
      <c r="E181" s="337"/>
      <c r="F181" s="337"/>
    </row>
    <row r="182" spans="1:6">
      <c r="A182" s="332"/>
      <c r="B182" s="332"/>
      <c r="C182" s="335"/>
      <c r="D182" s="336"/>
      <c r="E182" s="337"/>
      <c r="F182" s="337"/>
    </row>
    <row r="183" spans="1:6">
      <c r="A183" s="332"/>
      <c r="B183" s="332"/>
      <c r="C183" s="335"/>
      <c r="D183" s="336"/>
      <c r="E183" s="337"/>
      <c r="F183" s="337"/>
    </row>
    <row r="184" spans="1:6">
      <c r="A184" s="332"/>
      <c r="B184" s="332"/>
      <c r="C184" s="335"/>
      <c r="D184" s="336"/>
      <c r="E184" s="337"/>
      <c r="F184" s="337"/>
    </row>
    <row r="185" spans="1:6">
      <c r="A185" s="332"/>
      <c r="B185" s="332"/>
      <c r="C185" s="335"/>
      <c r="D185" s="336"/>
      <c r="E185" s="337"/>
      <c r="F185" s="337"/>
    </row>
    <row r="186" spans="1:6">
      <c r="A186" s="332"/>
      <c r="B186" s="332"/>
      <c r="C186" s="335"/>
      <c r="D186" s="336"/>
      <c r="E186" s="337"/>
      <c r="F186" s="337"/>
    </row>
    <row r="187" spans="1:6">
      <c r="A187" s="332"/>
      <c r="B187" s="332"/>
      <c r="C187" s="335"/>
      <c r="D187" s="336"/>
      <c r="E187" s="337"/>
      <c r="F187" s="337"/>
    </row>
    <row r="188" spans="1:6">
      <c r="A188" s="332"/>
      <c r="B188" s="332"/>
      <c r="C188" s="335"/>
      <c r="D188" s="336"/>
      <c r="E188" s="337"/>
      <c r="F188" s="337"/>
    </row>
    <row r="189" spans="1:6">
      <c r="A189" s="332"/>
      <c r="B189" s="332"/>
      <c r="C189" s="335"/>
      <c r="D189" s="336"/>
      <c r="E189" s="337"/>
      <c r="F189" s="337"/>
    </row>
    <row r="190" spans="1:6">
      <c r="A190" s="332"/>
      <c r="B190" s="332"/>
      <c r="C190" s="335"/>
      <c r="D190" s="336"/>
      <c r="E190" s="337"/>
      <c r="F190" s="337"/>
    </row>
    <row r="191" spans="1:6">
      <c r="A191" s="332"/>
      <c r="B191" s="332"/>
      <c r="C191" s="335"/>
      <c r="D191" s="336"/>
      <c r="E191" s="337"/>
      <c r="F191" s="337"/>
    </row>
    <row r="192" spans="1:6">
      <c r="A192" s="332"/>
      <c r="B192" s="332"/>
      <c r="C192" s="335"/>
      <c r="D192" s="336"/>
      <c r="E192" s="337"/>
      <c r="F192" s="337"/>
    </row>
    <row r="193" spans="1:6">
      <c r="A193" s="332"/>
      <c r="B193" s="332"/>
      <c r="C193" s="335"/>
      <c r="D193" s="336"/>
      <c r="E193" s="337"/>
      <c r="F193" s="337"/>
    </row>
    <row r="194" spans="1:6">
      <c r="A194" s="332"/>
      <c r="B194" s="332"/>
      <c r="C194" s="335"/>
      <c r="D194" s="336"/>
      <c r="E194" s="337"/>
      <c r="F194" s="337"/>
    </row>
    <row r="195" spans="1:6">
      <c r="A195" s="332"/>
      <c r="B195" s="332"/>
      <c r="C195" s="335"/>
      <c r="D195" s="336"/>
      <c r="E195" s="337"/>
      <c r="F195" s="337"/>
    </row>
    <row r="196" spans="1:6">
      <c r="A196" s="332"/>
      <c r="B196" s="332"/>
      <c r="C196" s="335"/>
      <c r="D196" s="336"/>
      <c r="E196" s="337"/>
      <c r="F196" s="337"/>
    </row>
    <row r="197" spans="1:6">
      <c r="A197" s="332"/>
      <c r="B197" s="332"/>
      <c r="C197" s="335"/>
      <c r="D197" s="336"/>
      <c r="E197" s="337"/>
      <c r="F197" s="337"/>
    </row>
    <row r="198" spans="1:6">
      <c r="A198" s="332"/>
      <c r="B198" s="332"/>
      <c r="C198" s="335"/>
      <c r="D198" s="336"/>
      <c r="E198" s="337"/>
      <c r="F198" s="337"/>
    </row>
    <row r="199" spans="1:6">
      <c r="A199" s="332"/>
      <c r="B199" s="332"/>
      <c r="C199" s="335"/>
      <c r="D199" s="336"/>
      <c r="E199" s="337"/>
      <c r="F199" s="337"/>
    </row>
    <row r="200" spans="1:6">
      <c r="A200" s="332"/>
      <c r="B200" s="332"/>
      <c r="C200" s="335"/>
      <c r="D200" s="336"/>
      <c r="E200" s="337"/>
      <c r="F200" s="337"/>
    </row>
    <row r="201" spans="1:6">
      <c r="A201" s="332"/>
      <c r="B201" s="332"/>
      <c r="C201" s="335"/>
      <c r="D201" s="336"/>
      <c r="E201" s="337"/>
      <c r="F201" s="337"/>
    </row>
    <row r="202" spans="1:6">
      <c r="A202" s="332"/>
      <c r="B202" s="332"/>
      <c r="C202" s="335"/>
      <c r="D202" s="336"/>
      <c r="E202" s="337"/>
      <c r="F202" s="337"/>
    </row>
    <row r="203" spans="1:6">
      <c r="A203" s="332"/>
      <c r="B203" s="332"/>
      <c r="C203" s="335"/>
      <c r="D203" s="336"/>
      <c r="E203" s="337"/>
      <c r="F203" s="337"/>
    </row>
    <row r="204" spans="1:6">
      <c r="A204" s="332"/>
      <c r="B204" s="332"/>
      <c r="C204" s="335"/>
      <c r="D204" s="336"/>
      <c r="E204" s="337"/>
      <c r="F204" s="337"/>
    </row>
    <row r="205" spans="1:6">
      <c r="A205" s="332"/>
      <c r="B205" s="332"/>
      <c r="C205" s="335"/>
      <c r="D205" s="336"/>
      <c r="E205" s="337"/>
      <c r="F205" s="337"/>
    </row>
    <row r="206" spans="1:6">
      <c r="A206" s="332"/>
      <c r="B206" s="332"/>
      <c r="C206" s="335"/>
      <c r="D206" s="336"/>
      <c r="E206" s="337"/>
      <c r="F206" s="337"/>
    </row>
    <row r="207" spans="1:6">
      <c r="A207" s="332"/>
      <c r="B207" s="332"/>
      <c r="C207" s="335"/>
      <c r="D207" s="336"/>
      <c r="E207" s="337"/>
      <c r="F207" s="337"/>
    </row>
    <row r="208" spans="1:6">
      <c r="A208" s="332"/>
      <c r="B208" s="332"/>
      <c r="C208" s="335"/>
      <c r="D208" s="336"/>
      <c r="E208" s="337"/>
      <c r="F208" s="337"/>
    </row>
    <row r="209" spans="1:6">
      <c r="A209" s="332"/>
      <c r="B209" s="332"/>
      <c r="C209" s="335"/>
      <c r="D209" s="336"/>
      <c r="E209" s="337"/>
      <c r="F209" s="337"/>
    </row>
    <row r="210" spans="1:6">
      <c r="A210" s="332"/>
      <c r="B210" s="332"/>
      <c r="C210" s="335"/>
      <c r="D210" s="336"/>
      <c r="E210" s="337"/>
      <c r="F210" s="337"/>
    </row>
    <row r="211" spans="1:6">
      <c r="A211" s="332"/>
      <c r="B211" s="332"/>
      <c r="C211" s="335"/>
      <c r="D211" s="336"/>
      <c r="E211" s="337"/>
      <c r="F211" s="337"/>
    </row>
    <row r="212" spans="1:6">
      <c r="A212" s="332"/>
      <c r="B212" s="332"/>
      <c r="C212" s="335"/>
      <c r="D212" s="336"/>
      <c r="E212" s="337"/>
      <c r="F212" s="337"/>
    </row>
    <row r="213" spans="1:6">
      <c r="A213" s="332"/>
      <c r="B213" s="332"/>
      <c r="C213" s="335"/>
      <c r="D213" s="336"/>
      <c r="E213" s="337"/>
      <c r="F213" s="337"/>
    </row>
    <row r="214" spans="1:6">
      <c r="A214" s="332"/>
      <c r="B214" s="332"/>
      <c r="C214" s="335"/>
      <c r="D214" s="336"/>
      <c r="E214" s="337"/>
      <c r="F214" s="337"/>
    </row>
    <row r="215" spans="1:6">
      <c r="A215" s="332"/>
      <c r="B215" s="332"/>
      <c r="C215" s="335"/>
      <c r="D215" s="336"/>
      <c r="E215" s="337"/>
      <c r="F215" s="337"/>
    </row>
    <row r="216" spans="1:6">
      <c r="A216" s="332"/>
      <c r="B216" s="332"/>
      <c r="C216" s="335"/>
      <c r="D216" s="336"/>
      <c r="E216" s="337"/>
      <c r="F216" s="337"/>
    </row>
    <row r="217" spans="1:6">
      <c r="A217" s="332"/>
      <c r="B217" s="332"/>
      <c r="C217" s="335"/>
      <c r="D217" s="336"/>
      <c r="E217" s="337"/>
      <c r="F217" s="337"/>
    </row>
    <row r="218" spans="1:6">
      <c r="A218" s="332"/>
      <c r="B218" s="332"/>
      <c r="C218" s="335"/>
      <c r="D218" s="336"/>
      <c r="E218" s="337"/>
      <c r="F218" s="337"/>
    </row>
    <row r="219" spans="1:6">
      <c r="A219" s="332"/>
      <c r="B219" s="332"/>
      <c r="C219" s="335"/>
      <c r="D219" s="336"/>
      <c r="E219" s="337"/>
      <c r="F219" s="337"/>
    </row>
    <row r="220" spans="1:6">
      <c r="A220" s="332"/>
      <c r="B220" s="332"/>
      <c r="C220" s="335"/>
      <c r="D220" s="336"/>
      <c r="E220" s="337"/>
      <c r="F220" s="337"/>
    </row>
    <row r="221" spans="1:6">
      <c r="A221" s="332"/>
      <c r="B221" s="332"/>
      <c r="C221" s="335"/>
      <c r="D221" s="336"/>
      <c r="E221" s="337"/>
      <c r="F221" s="337"/>
    </row>
    <row r="222" spans="1:6">
      <c r="A222" s="332"/>
      <c r="B222" s="332"/>
      <c r="C222" s="335"/>
      <c r="D222" s="336"/>
      <c r="E222" s="337"/>
      <c r="F222" s="337"/>
    </row>
    <row r="223" spans="1:6">
      <c r="A223" s="332"/>
      <c r="B223" s="332"/>
      <c r="C223" s="335"/>
      <c r="D223" s="336"/>
      <c r="E223" s="337"/>
      <c r="F223" s="337"/>
    </row>
    <row r="224" spans="1:6">
      <c r="A224" s="332"/>
      <c r="B224" s="332"/>
      <c r="C224" s="335"/>
      <c r="D224" s="336"/>
      <c r="E224" s="337"/>
      <c r="F224" s="337"/>
    </row>
    <row r="225" spans="1:6">
      <c r="A225" s="332"/>
      <c r="B225" s="332"/>
      <c r="C225" s="335"/>
      <c r="D225" s="336"/>
      <c r="E225" s="337"/>
      <c r="F225" s="337"/>
    </row>
    <row r="226" spans="1:6">
      <c r="A226" s="332"/>
      <c r="B226" s="332"/>
      <c r="C226" s="335"/>
      <c r="D226" s="336"/>
      <c r="E226" s="337"/>
      <c r="F226" s="337"/>
    </row>
    <row r="227" spans="1:6">
      <c r="A227" s="332"/>
      <c r="B227" s="332"/>
      <c r="C227" s="335"/>
      <c r="D227" s="336"/>
      <c r="E227" s="337"/>
      <c r="F227" s="337"/>
    </row>
    <row r="228" spans="1:6">
      <c r="A228" s="332"/>
      <c r="B228" s="332"/>
      <c r="C228" s="335"/>
      <c r="D228" s="336"/>
      <c r="E228" s="337"/>
      <c r="F228" s="337"/>
    </row>
    <row r="229" spans="1:6">
      <c r="A229" s="332"/>
      <c r="B229" s="332"/>
      <c r="C229" s="335"/>
      <c r="D229" s="336"/>
      <c r="E229" s="337"/>
      <c r="F229" s="337"/>
    </row>
    <row r="230" spans="1:6">
      <c r="A230" s="332"/>
      <c r="B230" s="332"/>
      <c r="C230" s="335"/>
      <c r="D230" s="336"/>
      <c r="E230" s="337"/>
      <c r="F230" s="337"/>
    </row>
    <row r="231" spans="1:6">
      <c r="A231" s="332"/>
      <c r="B231" s="332"/>
      <c r="C231" s="335"/>
      <c r="D231" s="336"/>
      <c r="E231" s="337"/>
      <c r="F231" s="337"/>
    </row>
    <row r="232" spans="1:6">
      <c r="A232" s="332"/>
      <c r="B232" s="332"/>
      <c r="C232" s="335"/>
      <c r="D232" s="336"/>
      <c r="E232" s="337"/>
      <c r="F232" s="337"/>
    </row>
    <row r="233" spans="1:6">
      <c r="A233" s="332"/>
      <c r="B233" s="332"/>
      <c r="C233" s="335"/>
      <c r="D233" s="336"/>
      <c r="E233" s="337"/>
      <c r="F233" s="337"/>
    </row>
    <row r="234" spans="1:6">
      <c r="A234" s="332"/>
      <c r="B234" s="332"/>
      <c r="C234" s="335"/>
      <c r="D234" s="336"/>
      <c r="E234" s="337"/>
      <c r="F234" s="337"/>
    </row>
  </sheetData>
  <sheetProtection password="CCBE" sheet="1"/>
  <phoneticPr fontId="0" type="noConversion"/>
  <printOptions horizontalCentered="1"/>
  <pageMargins left="0.59055118110236227" right="0.75" top="0.59055118110236227" bottom="0.59055118110236227" header="0" footer="0"/>
  <pageSetup paperSize="9" scale="85" orientation="portrait" r:id="rId1"/>
  <headerFooter>
    <oddFooter>&amp;C&amp;P/&amp;N</oddFooter>
  </headerFooter>
  <rowBreaks count="2" manualBreakCount="2">
    <brk id="22" max="16383" man="1"/>
    <brk id="54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>
  <dimension ref="A1:F57"/>
  <sheetViews>
    <sheetView showZeros="0" view="pageBreakPreview" topLeftCell="A43" workbookViewId="0">
      <selection activeCell="E55" sqref="E55"/>
    </sheetView>
  </sheetViews>
  <sheetFormatPr defaultRowHeight="12.75"/>
  <cols>
    <col min="1" max="1" width="6" style="332" bestFit="1" customWidth="1"/>
    <col min="2" max="2" width="37" style="308" customWidth="1"/>
    <col min="3" max="3" width="6.5703125" style="332" bestFit="1" customWidth="1"/>
    <col min="4" max="4" width="3.7109375" style="332" customWidth="1"/>
    <col min="5" max="5" width="15.28515625" style="337" customWidth="1"/>
    <col min="6" max="6" width="13.42578125" style="337" customWidth="1"/>
    <col min="7" max="7" width="9.140625" style="332"/>
    <col min="8" max="8" width="11.28515625" style="332" bestFit="1" customWidth="1"/>
    <col min="9" max="16384" width="9.140625" style="332"/>
  </cols>
  <sheetData>
    <row r="1" spans="1:6">
      <c r="A1" s="154" t="s">
        <v>243</v>
      </c>
      <c r="B1" s="155" t="s">
        <v>13</v>
      </c>
      <c r="C1" s="229"/>
      <c r="D1" s="229"/>
      <c r="E1" s="230"/>
      <c r="F1" s="230"/>
    </row>
    <row r="2" spans="1:6">
      <c r="A2" s="154" t="s">
        <v>250</v>
      </c>
      <c r="B2" s="155" t="s">
        <v>76</v>
      </c>
      <c r="C2" s="229"/>
      <c r="D2" s="229"/>
      <c r="E2" s="230"/>
      <c r="F2" s="230"/>
    </row>
    <row r="3" spans="1:6">
      <c r="A3" s="154" t="s">
        <v>238</v>
      </c>
      <c r="B3" s="155" t="s">
        <v>192</v>
      </c>
      <c r="C3" s="229"/>
      <c r="D3" s="229"/>
      <c r="E3" s="230"/>
      <c r="F3" s="230"/>
    </row>
    <row r="4" spans="1:6">
      <c r="A4" s="158"/>
      <c r="B4" s="155" t="s">
        <v>193</v>
      </c>
      <c r="C4" s="229"/>
      <c r="D4" s="229"/>
      <c r="E4" s="230"/>
      <c r="F4" s="230"/>
    </row>
    <row r="5" spans="1:6">
      <c r="A5" s="84"/>
      <c r="B5" s="67"/>
      <c r="C5" s="5"/>
      <c r="D5" s="5"/>
      <c r="E5" s="6"/>
      <c r="F5" s="114"/>
    </row>
    <row r="6" spans="1:6" s="308" customFormat="1" ht="77.25" thickBot="1">
      <c r="A6" s="70" t="s">
        <v>0</v>
      </c>
      <c r="B6" s="71" t="s">
        <v>75</v>
      </c>
      <c r="C6" s="72" t="s">
        <v>15</v>
      </c>
      <c r="D6" s="73" t="s">
        <v>16</v>
      </c>
      <c r="E6" s="74" t="s">
        <v>168</v>
      </c>
      <c r="F6" s="74" t="s">
        <v>169</v>
      </c>
    </row>
    <row r="7" spans="1:6" ht="13.5" thickTop="1">
      <c r="A7" s="115">
        <v>1</v>
      </c>
      <c r="B7" s="125"/>
      <c r="C7" s="231"/>
      <c r="D7" s="231"/>
      <c r="E7" s="232"/>
      <c r="F7" s="232"/>
    </row>
    <row r="8" spans="1:6">
      <c r="A8" s="65">
        <f>COUNT(#REF!)+1</f>
        <v>1</v>
      </c>
      <c r="B8" s="67" t="s">
        <v>79</v>
      </c>
      <c r="C8" s="83"/>
      <c r="D8" s="112"/>
      <c r="E8" s="116"/>
      <c r="F8" s="116"/>
    </row>
    <row r="9" spans="1:6" ht="27" customHeight="1">
      <c r="A9" s="5"/>
      <c r="B9" s="117" t="s">
        <v>173</v>
      </c>
      <c r="C9" s="83"/>
      <c r="D9" s="112"/>
      <c r="E9" s="116"/>
      <c r="F9" s="116"/>
    </row>
    <row r="10" spans="1:6" ht="14.25">
      <c r="A10" s="84"/>
      <c r="B10" s="118" t="s">
        <v>80</v>
      </c>
      <c r="C10" s="83">
        <v>82</v>
      </c>
      <c r="D10" s="100" t="s">
        <v>165</v>
      </c>
      <c r="E10" s="41"/>
      <c r="F10" s="81">
        <f>C10*E10</f>
        <v>0</v>
      </c>
    </row>
    <row r="11" spans="1:6">
      <c r="A11" s="84"/>
      <c r="B11" s="63"/>
      <c r="C11" s="83"/>
      <c r="D11" s="112"/>
      <c r="E11" s="116"/>
      <c r="F11" s="116"/>
    </row>
    <row r="12" spans="1:6">
      <c r="A12" s="119">
        <f>COUNT($A$8:A11)+1</f>
        <v>2</v>
      </c>
      <c r="B12" s="67" t="s">
        <v>81</v>
      </c>
      <c r="C12" s="83"/>
      <c r="D12" s="112"/>
      <c r="E12" s="81"/>
      <c r="F12" s="116"/>
    </row>
    <row r="13" spans="1:6">
      <c r="A13" s="5"/>
      <c r="B13" s="62" t="s">
        <v>82</v>
      </c>
      <c r="C13" s="83"/>
      <c r="D13" s="112"/>
      <c r="E13" s="116"/>
      <c r="F13" s="116"/>
    </row>
    <row r="14" spans="1:6">
      <c r="A14" s="84"/>
      <c r="B14" s="118" t="s">
        <v>84</v>
      </c>
      <c r="C14" s="83">
        <v>1</v>
      </c>
      <c r="D14" s="112" t="s">
        <v>2</v>
      </c>
      <c r="E14" s="41"/>
      <c r="F14" s="81">
        <f>C14*E14</f>
        <v>0</v>
      </c>
    </row>
    <row r="15" spans="1:6">
      <c r="A15" s="84"/>
      <c r="B15" s="63"/>
      <c r="C15" s="83"/>
      <c r="D15" s="112"/>
      <c r="E15" s="116"/>
      <c r="F15" s="116"/>
    </row>
    <row r="16" spans="1:6">
      <c r="A16" s="119">
        <f>COUNT($A$8:A15)+1</f>
        <v>3</v>
      </c>
      <c r="B16" s="67" t="s">
        <v>88</v>
      </c>
      <c r="C16" s="83"/>
      <c r="D16" s="112"/>
      <c r="E16" s="81"/>
      <c r="F16" s="116"/>
    </row>
    <row r="17" spans="1:6">
      <c r="A17" s="5"/>
      <c r="B17" s="62" t="s">
        <v>89</v>
      </c>
      <c r="C17" s="83"/>
      <c r="D17" s="112"/>
      <c r="E17" s="116"/>
      <c r="F17" s="116"/>
    </row>
    <row r="18" spans="1:6">
      <c r="A18" s="84"/>
      <c r="B18" s="118" t="s">
        <v>91</v>
      </c>
      <c r="C18" s="83">
        <v>1</v>
      </c>
      <c r="D18" s="112" t="s">
        <v>2</v>
      </c>
      <c r="E18" s="41"/>
      <c r="F18" s="81">
        <f>C18*E18</f>
        <v>0</v>
      </c>
    </row>
    <row r="19" spans="1:6">
      <c r="A19" s="84"/>
      <c r="B19" s="118"/>
      <c r="C19" s="83"/>
      <c r="D19" s="112"/>
      <c r="E19" s="116"/>
      <c r="F19" s="81"/>
    </row>
    <row r="20" spans="1:6">
      <c r="A20" s="119">
        <f>COUNT($A$8:A19)+1</f>
        <v>4</v>
      </c>
      <c r="B20" s="67" t="s">
        <v>96</v>
      </c>
      <c r="C20" s="83"/>
      <c r="D20" s="112"/>
      <c r="E20" s="81"/>
      <c r="F20" s="116"/>
    </row>
    <row r="21" spans="1:6" ht="25.5">
      <c r="A21" s="5"/>
      <c r="B21" s="62" t="s">
        <v>97</v>
      </c>
      <c r="C21" s="83"/>
      <c r="D21" s="112"/>
      <c r="E21" s="116"/>
      <c r="F21" s="116"/>
    </row>
    <row r="22" spans="1:6">
      <c r="A22" s="84"/>
      <c r="B22" s="118" t="s">
        <v>91</v>
      </c>
      <c r="C22" s="83">
        <v>15</v>
      </c>
      <c r="D22" s="112" t="s">
        <v>2</v>
      </c>
      <c r="E22" s="41"/>
      <c r="F22" s="81">
        <f>C22*E22</f>
        <v>0</v>
      </c>
    </row>
    <row r="23" spans="1:6">
      <c r="A23" s="84"/>
      <c r="B23" s="63"/>
      <c r="C23" s="83"/>
      <c r="D23" s="112"/>
      <c r="E23" s="116"/>
      <c r="F23" s="116"/>
    </row>
    <row r="24" spans="1:6">
      <c r="A24" s="119">
        <f>COUNT($A$8:A23)+1</f>
        <v>5</v>
      </c>
      <c r="B24" s="67" t="s">
        <v>98</v>
      </c>
      <c r="C24" s="83"/>
      <c r="D24" s="112"/>
      <c r="E24" s="81"/>
      <c r="F24" s="116"/>
    </row>
    <row r="25" spans="1:6" ht="38.25">
      <c r="A25" s="5"/>
      <c r="B25" s="62" t="s">
        <v>99</v>
      </c>
      <c r="C25" s="83"/>
      <c r="D25" s="112"/>
      <c r="E25" s="116"/>
      <c r="F25" s="116"/>
    </row>
    <row r="26" spans="1:6">
      <c r="A26" s="84"/>
      <c r="B26" s="118" t="s">
        <v>95</v>
      </c>
      <c r="C26" s="83">
        <v>1</v>
      </c>
      <c r="D26" s="112" t="s">
        <v>2</v>
      </c>
      <c r="E26" s="41"/>
      <c r="F26" s="81">
        <f>C26*E26</f>
        <v>0</v>
      </c>
    </row>
    <row r="27" spans="1:6">
      <c r="A27" s="84"/>
      <c r="B27" s="63"/>
      <c r="C27" s="83"/>
      <c r="D27" s="112"/>
      <c r="E27" s="116"/>
      <c r="F27" s="116"/>
    </row>
    <row r="28" spans="1:6">
      <c r="A28" s="119">
        <f>COUNT($A$8:A27)+1</f>
        <v>6</v>
      </c>
      <c r="B28" s="67" t="s">
        <v>103</v>
      </c>
      <c r="C28" s="83"/>
      <c r="D28" s="112"/>
      <c r="E28" s="81"/>
      <c r="F28" s="116"/>
    </row>
    <row r="29" spans="1:6" ht="41.25" customHeight="1">
      <c r="A29" s="5"/>
      <c r="B29" s="62" t="s">
        <v>104</v>
      </c>
      <c r="C29" s="83"/>
      <c r="D29" s="112"/>
      <c r="E29" s="116"/>
      <c r="F29" s="116"/>
    </row>
    <row r="30" spans="1:6">
      <c r="A30" s="84"/>
      <c r="B30" s="63" t="s">
        <v>105</v>
      </c>
      <c r="C30" s="83">
        <v>2</v>
      </c>
      <c r="D30" s="112" t="s">
        <v>2</v>
      </c>
      <c r="E30" s="41"/>
      <c r="F30" s="81">
        <f>C30*E30</f>
        <v>0</v>
      </c>
    </row>
    <row r="31" spans="1:6">
      <c r="A31" s="84"/>
      <c r="B31" s="63"/>
      <c r="C31" s="83"/>
      <c r="D31" s="112"/>
      <c r="E31" s="116"/>
      <c r="F31" s="81"/>
    </row>
    <row r="32" spans="1:6">
      <c r="A32" s="119">
        <f>COUNT($A$8:A29)+1</f>
        <v>7</v>
      </c>
      <c r="B32" s="67" t="s">
        <v>106</v>
      </c>
      <c r="C32" s="83"/>
      <c r="D32" s="112"/>
      <c r="E32" s="81"/>
      <c r="F32" s="116"/>
    </row>
    <row r="33" spans="1:6" ht="51">
      <c r="A33" s="5"/>
      <c r="B33" s="120" t="s">
        <v>107</v>
      </c>
      <c r="C33" s="83"/>
      <c r="D33" s="112"/>
      <c r="E33" s="116"/>
      <c r="F33" s="116"/>
    </row>
    <row r="34" spans="1:6" ht="51">
      <c r="A34" s="119"/>
      <c r="B34" s="120" t="s">
        <v>166</v>
      </c>
      <c r="C34" s="83"/>
      <c r="D34" s="112"/>
      <c r="E34" s="81"/>
      <c r="F34" s="116"/>
    </row>
    <row r="35" spans="1:6" ht="63.75">
      <c r="A35" s="84"/>
      <c r="B35" s="120" t="s">
        <v>108</v>
      </c>
      <c r="C35" s="83"/>
      <c r="D35" s="112"/>
      <c r="E35" s="116"/>
      <c r="F35" s="116"/>
    </row>
    <row r="36" spans="1:6">
      <c r="A36" s="84"/>
      <c r="B36" s="63"/>
      <c r="C36" s="83">
        <v>2</v>
      </c>
      <c r="D36" s="112" t="s">
        <v>2</v>
      </c>
      <c r="E36" s="41"/>
      <c r="F36" s="81">
        <f>C36*E36</f>
        <v>0</v>
      </c>
    </row>
    <row r="37" spans="1:6">
      <c r="A37" s="84"/>
      <c r="B37" s="63"/>
      <c r="C37" s="83"/>
      <c r="D37" s="112"/>
      <c r="E37" s="116"/>
      <c r="F37" s="116"/>
    </row>
    <row r="38" spans="1:6">
      <c r="A38" s="119">
        <f>COUNT($A$8:A37)+1</f>
        <v>8</v>
      </c>
      <c r="B38" s="67" t="s">
        <v>109</v>
      </c>
      <c r="C38" s="83"/>
      <c r="D38" s="112"/>
      <c r="E38" s="81"/>
      <c r="F38" s="116"/>
    </row>
    <row r="39" spans="1:6" ht="38.25">
      <c r="A39" s="5"/>
      <c r="B39" s="62" t="s">
        <v>110</v>
      </c>
      <c r="C39" s="83"/>
      <c r="D39" s="112"/>
      <c r="E39" s="116"/>
      <c r="F39" s="116"/>
    </row>
    <row r="40" spans="1:6" ht="51">
      <c r="A40" s="119"/>
      <c r="B40" s="62" t="s">
        <v>166</v>
      </c>
      <c r="C40" s="83"/>
      <c r="D40" s="112"/>
      <c r="E40" s="81"/>
      <c r="F40" s="116"/>
    </row>
    <row r="41" spans="1:6" ht="63.75">
      <c r="A41" s="84"/>
      <c r="B41" s="62" t="s">
        <v>111</v>
      </c>
      <c r="C41" s="83"/>
      <c r="D41" s="112"/>
      <c r="E41" s="116"/>
      <c r="F41" s="116"/>
    </row>
    <row r="42" spans="1:6">
      <c r="A42" s="84"/>
      <c r="B42" s="63"/>
      <c r="C42" s="83">
        <v>1</v>
      </c>
      <c r="D42" s="112" t="s">
        <v>2</v>
      </c>
      <c r="E42" s="41"/>
      <c r="F42" s="81">
        <f>C42*E42</f>
        <v>0</v>
      </c>
    </row>
    <row r="43" spans="1:6">
      <c r="A43" s="84"/>
      <c r="B43" s="118"/>
      <c r="C43" s="83"/>
      <c r="D43" s="112"/>
      <c r="E43" s="116"/>
      <c r="F43" s="81"/>
    </row>
    <row r="44" spans="1:6">
      <c r="A44" s="119">
        <f>COUNT($A$8:A43)+1</f>
        <v>9</v>
      </c>
      <c r="B44" s="67" t="s">
        <v>114</v>
      </c>
      <c r="C44" s="83"/>
      <c r="D44" s="112"/>
      <c r="E44" s="81"/>
      <c r="F44" s="81"/>
    </row>
    <row r="45" spans="1:6" ht="38.25">
      <c r="A45" s="5"/>
      <c r="B45" s="62" t="s">
        <v>115</v>
      </c>
      <c r="C45" s="83"/>
      <c r="D45" s="112"/>
      <c r="E45" s="116"/>
      <c r="F45" s="81"/>
    </row>
    <row r="46" spans="1:6" ht="14.25">
      <c r="A46" s="84"/>
      <c r="B46" s="63"/>
      <c r="C46" s="83">
        <v>82</v>
      </c>
      <c r="D46" s="100" t="s">
        <v>165</v>
      </c>
      <c r="E46" s="41"/>
      <c r="F46" s="81">
        <f>C46*E46</f>
        <v>0</v>
      </c>
    </row>
    <row r="47" spans="1:6">
      <c r="A47" s="84"/>
      <c r="B47" s="63"/>
      <c r="C47" s="83"/>
      <c r="D47" s="112"/>
      <c r="E47" s="116"/>
      <c r="F47" s="81"/>
    </row>
    <row r="48" spans="1:6">
      <c r="A48" s="119">
        <f>COUNT($A$8:A47)+1</f>
        <v>10</v>
      </c>
      <c r="B48" s="67" t="s">
        <v>118</v>
      </c>
      <c r="C48" s="83"/>
      <c r="D48" s="112"/>
      <c r="E48" s="116"/>
      <c r="F48" s="81"/>
    </row>
    <row r="49" spans="1:6" ht="51">
      <c r="A49" s="5"/>
      <c r="B49" s="62" t="s">
        <v>119</v>
      </c>
      <c r="C49" s="83"/>
      <c r="D49" s="112"/>
      <c r="E49" s="116"/>
      <c r="F49" s="116"/>
    </row>
    <row r="50" spans="1:6">
      <c r="A50" s="84"/>
      <c r="B50" s="63"/>
      <c r="C50" s="112"/>
      <c r="D50" s="121">
        <v>0.02</v>
      </c>
      <c r="E50" s="41"/>
      <c r="F50" s="81">
        <f>D50*(SUM(F8:F46))</f>
        <v>0</v>
      </c>
    </row>
    <row r="51" spans="1:6">
      <c r="A51" s="84"/>
      <c r="B51" s="63"/>
      <c r="C51" s="83"/>
      <c r="D51" s="112"/>
      <c r="E51" s="81"/>
      <c r="F51" s="81"/>
    </row>
    <row r="52" spans="1:6">
      <c r="A52" s="119">
        <f>COUNT($A$8:A51)+1</f>
        <v>11</v>
      </c>
      <c r="B52" s="67" t="s">
        <v>120</v>
      </c>
      <c r="C52" s="83"/>
      <c r="D52" s="112"/>
      <c r="E52" s="81"/>
      <c r="F52" s="81"/>
    </row>
    <row r="53" spans="1:6" ht="38.25">
      <c r="A53" s="5"/>
      <c r="B53" s="86" t="s">
        <v>60</v>
      </c>
      <c r="C53" s="83"/>
      <c r="D53" s="112"/>
      <c r="E53" s="116"/>
      <c r="F53" s="81"/>
    </row>
    <row r="54" spans="1:6">
      <c r="A54" s="113"/>
      <c r="B54" s="63"/>
      <c r="C54" s="112"/>
      <c r="D54" s="121">
        <v>0.06</v>
      </c>
      <c r="E54" s="7"/>
      <c r="F54" s="81">
        <f>D54*(SUM(F8:F46))</f>
        <v>0</v>
      </c>
    </row>
    <row r="55" spans="1:6" ht="13.5" thickBot="1">
      <c r="A55" s="113"/>
      <c r="B55" s="63"/>
      <c r="C55" s="83"/>
      <c r="D55" s="112"/>
      <c r="E55" s="81"/>
      <c r="F55" s="81"/>
    </row>
    <row r="56" spans="1:6" ht="14.25" thickTop="1" thickBot="1">
      <c r="A56" s="122"/>
      <c r="B56" s="108" t="s">
        <v>5</v>
      </c>
      <c r="C56" s="123"/>
      <c r="D56" s="123"/>
      <c r="E56" s="350" t="s">
        <v>170</v>
      </c>
      <c r="F56" s="124">
        <f>SUM(F8:F55)</f>
        <v>0</v>
      </c>
    </row>
    <row r="57" spans="1:6" ht="13.5" thickTop="1"/>
  </sheetData>
  <sheetProtection password="CCBE" sheet="1"/>
  <phoneticPr fontId="11" type="noConversion"/>
  <printOptions horizontalCentered="1"/>
  <pageMargins left="0.59055118110236227" right="0.75" top="0.59055118110236227" bottom="0.59055118110236227" header="0" footer="0"/>
  <pageSetup paperSize="9" scale="85" orientation="portrait" r:id="rId1"/>
  <headerFooter>
    <oddFooter>&amp;C&amp;P/&amp;N</oddFooter>
  </headerFooter>
  <rowBreaks count="1" manualBreakCount="1">
    <brk id="3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12</vt:i4>
      </vt:variant>
    </vt:vector>
  </HeadingPairs>
  <TitlesOfParts>
    <vt:vector size="27" baseType="lpstr">
      <vt:lpstr>REKAPITULACIJA</vt:lpstr>
      <vt:lpstr>N 28600_GD</vt:lpstr>
      <vt:lpstr>N 28603_GD</vt:lpstr>
      <vt:lpstr>N 28680_GD</vt:lpstr>
      <vt:lpstr>N 28681_GD</vt:lpstr>
      <vt:lpstr>N 28682_GD</vt:lpstr>
      <vt:lpstr>N 28684_GD</vt:lpstr>
      <vt:lpstr>PP_TIP I_GD</vt:lpstr>
      <vt:lpstr>N 28600_SD</vt:lpstr>
      <vt:lpstr>N 28603_SD</vt:lpstr>
      <vt:lpstr>N 28680_SD</vt:lpstr>
      <vt:lpstr>N 28681_SD</vt:lpstr>
      <vt:lpstr>N 28682_SD</vt:lpstr>
      <vt:lpstr>N 28684_SD</vt:lpstr>
      <vt:lpstr>PP_TIP I_SD</vt:lpstr>
      <vt:lpstr>'N 28600_GD'!Print_Titles</vt:lpstr>
      <vt:lpstr>'N 28600_SD'!Print_Titles</vt:lpstr>
      <vt:lpstr>'N 28603_GD'!Print_Titles</vt:lpstr>
      <vt:lpstr>'N 28603_SD'!Print_Titles</vt:lpstr>
      <vt:lpstr>'N 28680_GD'!Print_Titles</vt:lpstr>
      <vt:lpstr>'N 28680_SD'!Print_Titles</vt:lpstr>
      <vt:lpstr>'N 28681_GD'!Print_Titles</vt:lpstr>
      <vt:lpstr>'N 28681_SD'!Print_Titles</vt:lpstr>
      <vt:lpstr>'N 28682_GD'!Print_Titles</vt:lpstr>
      <vt:lpstr>'N 28682_SD'!Print_Titles</vt:lpstr>
      <vt:lpstr>'N 28684_GD'!Print_Titles</vt:lpstr>
      <vt:lpstr>'N 28684_SD'!Print_Titles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popisi plin 100mbar</dc:title>
  <dc:creator>gredelonghi</dc:creator>
  <dc:description>izdelan: 31/08-2005</dc:description>
  <cp:lastModifiedBy>Uporabnik</cp:lastModifiedBy>
  <cp:lastPrinted>2012-07-20T10:12:14Z</cp:lastPrinted>
  <dcterms:created xsi:type="dcterms:W3CDTF">1999-05-03T05:58:28Z</dcterms:created>
  <dcterms:modified xsi:type="dcterms:W3CDTF">2012-12-19T11:22:19Z</dcterms:modified>
</cp:coreProperties>
</file>