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25" yWindow="120" windowWidth="13710" windowHeight="11910" activeTab="0"/>
  </bookViews>
  <sheets>
    <sheet name="GO_PREDRAČUN" sheetId="1" r:id="rId1"/>
    <sheet name="List1" sheetId="2" r:id="rId2"/>
  </sheets>
  <definedNames>
    <definedName name="_xlnm.Print_Area" localSheetId="0">'GO_PREDRAČUN'!$A$1:$F$1130</definedName>
    <definedName name="_xlnm.Print_Titles" localSheetId="0">'GO_PREDRAČUN'!$59:$61</definedName>
  </definedNames>
  <calcPr fullCalcOnLoad="1" iterate="1" iterateCount="1" iterateDelta="0.001"/>
</workbook>
</file>

<file path=xl/sharedStrings.xml><?xml version="1.0" encoding="utf-8"?>
<sst xmlns="http://schemas.openxmlformats.org/spreadsheetml/2006/main" count="1479" uniqueCount="670">
  <si>
    <t>Izvedba kompletnega hidrofobnega sušilnega ometa v sestavi obrizg, grobi in fini omet po navodilu izbranega proizvajalca ometa (kot npr. KEMA Puconci - Hydroment omet ali enakovreden proizvod) na notranji strani zidov (v višini ca. 1m od nivoja tal oz. min. 0,5m nad nivojem poškodovanih obstoječih ometov zaradi vlage), vključno z vsemi predhodnimi deli.</t>
  </si>
  <si>
    <t>Kompletna izvedba horizontalnih ležišč za nove konstruktivne elemente, vključno s končno obdelavo. V ceni zajeti: 
&gt; zarezovanje in dolbenje utora v nosilne opečne zidove z iznosom ruševin v gradbiščno deponijo;
&gt; čiščenje podlage in izdelava ravne podlage s cementno malto za naleganje novega konstr. elementa;
&gt; obdelavo preostalega dela utora po izvedbi novega konstrukcijskega elementa (zametavanje s cementno malto z dodatkom za rahlo ekspandiranje) in zaključna zidarska obdelava površine utora</t>
  </si>
  <si>
    <t>Kompletna izvedba vertikalnih utorov za nove konstruktivne elemente, vključno s končno obdelavo. V ceni zajeti: 
&gt; zarezovanje in dolbenje utora v nosilne opečne ali mešane zidove z iznosom ruševin v gradbiščno deponijo;
&gt; čiščenje podlage;
&gt; obdelavo preostalega dela utora po izvedbi novega konstrukcijskega elementa (zametavanje s cementno malto z dodatkom za rahlo ekspandiranje) in zaključna zidarska obdelava površine utora</t>
  </si>
  <si>
    <t>lokalni utor dim. 30/25cm za ležišče jeklenih profilov - (ojačitev stropa iz brun, prostor P17-18)</t>
  </si>
  <si>
    <t>Vrtanje sidrnih lukenj DN 20-25 mm,  poševno v opečni ali mešan zid za sidranje novih konstrukcijskih AB elementov in zalivanje sidrnih palic (zajete pri armaturi) z lepilno cementno malto z dodatki za ekspanzijo in boljši sprijem - kompletno po postopku sidranja iz načrta GK</t>
  </si>
  <si>
    <t>s spodnje strani je potrebno v razpoke namestiti hrastove zagozde in razpoko zametati s podaljšano - cementno malto z dodatki za rahlo ekspandiranje in dodatkom za boljši sprijem s podlogo.</t>
  </si>
  <si>
    <t>Izvedba sanacije zgornjega dela obstoječega opečnega obokanega stropa (podpiranje pri tesarskih delih), po zgornji površini zastičiti s cementno-polimerno maso po navodilu statika. Oboki nad pritličnimi prostori P16, del "D1", P19-21</t>
  </si>
  <si>
    <t>Izvedba sanacije robnega elementa izdelanega iz betonskih cevi BC 25cm (ob nadstrešku na S strani)</t>
  </si>
  <si>
    <t>Izvedba prebojev skozi opečne, mešane (opečno - kamnite) zidove za potrebe instalacij in kasnejša obojestranska obdelava zidne odprtine - izvajanje po navodilu ZVKDS!</t>
  </si>
  <si>
    <t>Izvedba preboja dim. 25/25cm skozi temelj oz. temeljni zid deb. do 60cm (za uvod cevi toplotne črpalke v objekt)</t>
  </si>
  <si>
    <t>Izvedba prebojev skozi kamnito-betonske temelje za potrebe instalacij in kanalizacije ter kasnejša obojestranska obdelava odprtine - izvajanje po navodilu ZVKDS!</t>
  </si>
  <si>
    <r>
      <t xml:space="preserve">Izdelava grobih in finih ometov iz podaljšane apnenocementne malte na betonske stropne površine s predhodnim cementnim obrizgom </t>
    </r>
    <r>
      <rPr>
        <u val="single"/>
        <sz val="10"/>
        <rFont val="Arial"/>
        <family val="2"/>
      </rPr>
      <t>(točno recepturo in sestavo ometa po navodilu oz. potrditvi ZVKDS)</t>
    </r>
  </si>
  <si>
    <t>na obstoječih AB stropih (prostor: P22, P23-27, P24, P25, P27)</t>
  </si>
  <si>
    <t>namestitev nove trstike na mestih odstranitve z nerjavečimi pritrdilnimi sponkami</t>
  </si>
  <si>
    <t>Dobava in vgradnja kompletne linijske, kanalete (iz reciklirne poliolefinske mase) širine 100mm z asimetrično vtočno rego, vključno s pripadajočimi zaključki, fazonskimi kosi, peskolovom z revizijskim elementom in obbetoniranjem (kanaleta z rego kot npr. proizvajalca ACO ali Hauraton Faserfix 100, kanaleta tip 1, pokrov z rego asimetričen)  - skupne dolžine 5,5m</t>
  </si>
  <si>
    <t>Nabava, dobava in polaganje lesenega poda I. klase, primernega za talno ogrevanje, vključno s predhodno izravnavo oz. pripravo podlage ter obstenskimi zaključki (lesene letve).</t>
  </si>
  <si>
    <t>Izgotovljene parket deske dim. 2400/200mm, d=14-15mm (izgled ladijskega poda), vrsta lesa (npr. natur hrast), tekstura in obdelava (oljen, ščetkan, pobran rob). Okvirna nabavna cena (VPC= ca. 50€/m2)</t>
  </si>
  <si>
    <t>Vzorec parketa in letev potrdi OVP, ZVKDS. Smer oz. način polaganja po predhodnem dogovoru  z OVP in v soglasju z ZVKDS!</t>
  </si>
  <si>
    <t>DN 250 mm - fekalna kanalizacija</t>
  </si>
  <si>
    <t>DN 250 mm - fekalna kanalizacija od objekta do priključka na javni kanal (pločnik in cesta)</t>
  </si>
  <si>
    <t>DN 200 mm - meteorna kanalizacija od objekta do priključka na javni kanal (pločnik in cesta)</t>
  </si>
  <si>
    <t>DN 50 mm - fekalna kanalizacija znotraj objekta (v tlaku pritličja oz. podložnem betonu)</t>
  </si>
  <si>
    <t>jašek sv.dim. 50x50 cm, gl. do 50cm, pokrov dim.500x500 mm</t>
  </si>
  <si>
    <t>jašek sv.dim. 50x50 cm, gl. do 100cm, pokrov dim.500x500 mm</t>
  </si>
  <si>
    <t>jašek DN 60 cm, globine do 1,5m, pokrov fi 600 mm, nosilnosti 250kN - meteorna kanalizacija</t>
  </si>
  <si>
    <t>jašek DN 60 cm, globine do 1,5m, pokrov fi 600 mm, nosilnosti 250kN - fekalna kanalizacija</t>
  </si>
  <si>
    <r>
      <t xml:space="preserve">stranski priključek fekalne kanalizacije DN 250 mm na BC 50cm (na globini ca. 3,5m od terena, </t>
    </r>
    <r>
      <rPr>
        <sz val="10"/>
        <rFont val="Times New Roman"/>
        <family val="1"/>
      </rPr>
      <t>Δ</t>
    </r>
    <r>
      <rPr>
        <sz val="10"/>
        <rFont val="Arial"/>
        <family val="2"/>
      </rPr>
      <t>H= ca. 2,7m)</t>
    </r>
    <r>
      <rPr>
        <sz val="10"/>
        <rFont val="Arial CE"/>
        <family val="2"/>
      </rPr>
      <t xml:space="preserve"> po navodilih upravljalca kanalizacijskega omrežja</t>
    </r>
  </si>
  <si>
    <t>slepi jaški na lomih iz BC DN 40cm L=50cm z betonskim pokrovom</t>
  </si>
  <si>
    <t>jašek DN 40 cm, globine do 1m, pokrov fi 400 mm, nosilnosti 125kN - meteorna kanalizacija</t>
  </si>
  <si>
    <t>jašek DN 40 cm, globine do 1,25m, pokrov fi 400 mm, nosilnosti 125kN - meteorna kanalizacija</t>
  </si>
  <si>
    <r>
      <t xml:space="preserve">Dobava in vgradnja izolacije na tlak podstrešja (mineralna volna v filcu) v debelini 24 cm </t>
    </r>
    <r>
      <rPr>
        <u val="single"/>
        <sz val="10"/>
        <rFont val="Arial CE"/>
        <family val="0"/>
      </rPr>
      <t>(podstrešje: St2, St3 in St6)</t>
    </r>
  </si>
  <si>
    <t>Podpiranje obokov (pred sanacijo) po navodilih restavratorjev; višina podpiranja do 3 m - ocena</t>
  </si>
  <si>
    <t>Podpiranje ravnih stropov (pred sanacijo) po navodilih restavratorjev; višina podpiranja do 3 m - ocena</t>
  </si>
  <si>
    <t>vgradnja jeklenih ojačitev</t>
  </si>
  <si>
    <t>za izvedbo notranjih sanirnih ometov v pritličju - v pasu višine ca. 1m nad temelji oz. tlakom</t>
  </si>
  <si>
    <t>kompletna odstranitev ometa v prostoru P16 in P20 (19, 21) - omet na opečnem obokanem stropu in obokih prehodov</t>
  </si>
  <si>
    <t>lokalne odstranitve ometa v posameznih prostorih po dogovoru z nadzorom, OVP in ZVKDS - omet na opečnem obokanem stropu in obokih prehodov - površina ocenjena</t>
  </si>
  <si>
    <t>Odstranitev dotrajanega obstoječega stropnega ometa</t>
  </si>
  <si>
    <t>kompletna odstranitev ometa na trstiki in same trstike (ali letvic in armaturne mrežice - odvisno od obstoječe konstrukcije oz. sestave) v posameznih prostorih po dogovoru z nadzorom, OVP in ZVKDS - površina je ocenjena</t>
  </si>
  <si>
    <t>lokalne odstranitve obst. bitumenskega premaza na stenah - ocena</t>
  </si>
  <si>
    <t>Preboji za odprtine v opečno-kamnitih nosilnih zidovih oz. temeljih (pritličje in mansarda)</t>
  </si>
  <si>
    <r>
      <t>Dobava in vgrajevanje betona C25/30, XC2, PV-II, v armirane konstrukcije prereza 0,12&lt;A</t>
    </r>
    <r>
      <rPr>
        <sz val="10"/>
        <rFont val="Arial"/>
        <family val="2"/>
      </rPr>
      <t>≤</t>
    </r>
    <r>
      <rPr>
        <sz val="10"/>
        <rFont val="Arial CE"/>
        <family val="2"/>
      </rPr>
      <t>0,20 m3/m2,m1, vključno z zagladitvijo površine (nova AB talna plošča zunanje shrambe - prostor P29, d=15cm, ca. 11,20m2)</t>
    </r>
  </si>
  <si>
    <t xml:space="preserve">Dobava, rezanje, polaganje in vezanje armaturnih varjenih mrež B 500 B. Obračun v kg po armaturnih načrtih!  </t>
  </si>
  <si>
    <r>
      <t xml:space="preserve">Dobava, krivljenje, polaganje in vezanje rebraste enostavne in srednje komplicirane rebraste armature D </t>
    </r>
    <r>
      <rPr>
        <sz val="10"/>
        <rFont val="Arial"/>
        <family val="2"/>
      </rPr>
      <t>≥</t>
    </r>
    <r>
      <rPr>
        <sz val="10"/>
        <rFont val="Arial CE"/>
        <family val="2"/>
      </rPr>
      <t xml:space="preserve"> 14 mm,  kvalitete B 500 B. Obračun v kg po armaturnih načrtih!</t>
    </r>
  </si>
  <si>
    <t>Dobava, krivljenje, polaganje in vezanje rebraste enostavne in srednje komplicirane rebraste armature D ≤ 12 mm,  kvalitete B 500 B.Obračun v kg po armaturnih načrtih!</t>
  </si>
  <si>
    <t>opaž AB okvirjev v pritličju</t>
  </si>
  <si>
    <t>Dobava in vgradnja jeklenih IPE 180 profilov za ojačitev obstoječe lesene stropne konstrukcije (strop iz lesenih brun), vključno s čiščenjem in zaščito profila z 2x temeljnim opleskom ter navaritvijo sidrnih palic na IPE profil (priprava ležišča in sidrne palice so zajete v ločeni postavki - na vsaki strani profila). IPE profil dolžine ca. 570cm se vgradijo na mestu odstranjenih obstoječih brun (določene brune se odstranijo - zajeto v ločeni postavki). Izvedba po detajlu in navodilu projektanta statike!</t>
  </si>
  <si>
    <t>Previdna demontaža in predelava-dodelava obstoječih stopnic - podaljšanje za tri dodatne stopnice (odstranitev in montaža lesenih pohodnic ni predmet te postavke). Predvidena demontaža obst. jeklene konstrukcije (vertikalne cevi) in ograje s predelavo - podaljšanjem stopniščne ograje ter ponovna montaža po izvedbi novih tlakov (stopnice v hodniku Karunova 6)</t>
  </si>
  <si>
    <t>INOX pletenice fi 4 mm z INOX konzolami in napenjalkami (na fasadi)</t>
  </si>
  <si>
    <t>Pokrov nad zunanjimi stopnicami (zun. dostop v klet) vel. ca 80/250 cm, sestavljen iz segmentov šir. ca 50 cm iz INOX okvirja in bet. polnila, z ročaji za odpiranje in nasadili, stiki med segmenti in na robu morajo biti vodotesni - po detajlu in navodilih ZVKDS</t>
  </si>
  <si>
    <t>Pokrovi gredic vel. ca 300/120 cm (ob zimskem vrtu) iz kovinskega prašno barvanega okvirja in enojne zasteklitve z ravnim steklom 4 mm, z ročaji za odpiranje in nasadili - po navodilih ZVKDS</t>
  </si>
  <si>
    <r>
      <t xml:space="preserve">Nabava, dobava in oblaganje tlakov sanitarnih in drugih prostorov s keramičnimi/gres ploščicami I. kvalitete (nedrsne razred R10), </t>
    </r>
    <r>
      <rPr>
        <sz val="10"/>
        <rFont val="Arial CE"/>
        <family val="2"/>
      </rPr>
      <t>lepljene s kvalitetnim lepilom.</t>
    </r>
  </si>
  <si>
    <t>Nabava in dobava materiala ter kompletna izdelava hidroizolacije tlaka in stikov tlaka s steno (2x nanos Mapelastic s trakovi Mapeband in vsemi fazonskimi kosi - po sistemu izbranega proizvajalca kot npr. Mapei ali enakovredno) - sanitarni prostor M17 (tl. dim. ca. 1,31x1,51 m)</t>
  </si>
  <si>
    <t>Nabava in dobava potrebnega materiala ter izdelava lesene podkonstrukcije z izolacijo v nadstropju (podlaga za finalni pode).</t>
  </si>
  <si>
    <t>pritličje (prostori: P17-18, P23) polaganje na cementni estrih - obvezna uporaba dvokomponentnega lepila za talno ogrevanje!</t>
  </si>
  <si>
    <t>mansarda (prostori: M14, M15, M16) polaganje (lepljenje ali z žičniki) na plošče iz lesene podlage npr. OSB</t>
  </si>
  <si>
    <t>mansarda (prostori M10)  v sklopu tlaka T9:  opis enak kot pri post. a) v sklopu T7*;</t>
  </si>
  <si>
    <t>mansarda (prostor: M15 nad P23)  v sklopu tlaka T11: opis enak kot pri post. a) v sklopu T7*;</t>
  </si>
  <si>
    <t>(del tlaka v prostoru P12 - lokalna odstranitev zaradi novega razvoda instalacij)</t>
  </si>
  <si>
    <t>zidovi deb. 41-50 cm</t>
  </si>
  <si>
    <t>zidovi deb. 51-60 cm</t>
  </si>
  <si>
    <t>e)</t>
  </si>
  <si>
    <t>odstranitev obstoječih, notranjih, ometov d= 2-3 cm z opečnih, obokanih stropov do zdrave podloge (v ceni zajeti tudi iznos odpadnega materiala v gradbiščno deponijo) in priprava  površin s poglabljanjem  in čiščenje nevezanih delcev iz reg ter odpraševanjem površine.</t>
  </si>
  <si>
    <t>izvedba izravnalnega in finega končnega ometa na obokih po končani sanaciji - po navodilih ZVKDS</t>
  </si>
  <si>
    <t>izravnava zgornje površine nasutja s PACM d= 2-3 cm</t>
  </si>
  <si>
    <t>zidovi deb. 61-75 cm</t>
  </si>
  <si>
    <t>Razna manjša mizarska dela in popravila na objektu po predhodnem dogovoru in potrditvi s strani nadzora in predstavnika ZVKDS.</t>
  </si>
  <si>
    <t>VKV in KV mizar - ocena</t>
  </si>
  <si>
    <t>h</t>
  </si>
  <si>
    <t>materialni stroški - ocena (v višini 200€)</t>
  </si>
  <si>
    <t>Izvedba ravnega, spuščenega stropa, v sestavi:</t>
  </si>
  <si>
    <t>Kompletna izvedba stropa, upoštevati vse izreze za svetila po posebnem projektu!</t>
  </si>
  <si>
    <t>Izvedba notranjih sten d=10cm, v sestavi:</t>
  </si>
  <si>
    <t>&gt; fugiranje, bandažiranje in glajenje stikov</t>
  </si>
  <si>
    <t xml:space="preserve">Nabava, dobava in montaža - vgradnja ojačitev za vgradnjo vrat in montažo drugih elementov ter tipskih nosilcev sanitarnih elementov za montažne stene </t>
  </si>
  <si>
    <t>za WC školke s podometnim kotličkom</t>
  </si>
  <si>
    <t xml:space="preserve">za umivalnike in pisoarje </t>
  </si>
  <si>
    <t>za vrata in linijske ojačitve za pritrjevanje opreme</t>
  </si>
  <si>
    <t>točkovne ojačitve za pritrjevanje opreme</t>
  </si>
  <si>
    <t>Doplačilo za vlagoodporne mavčno kartonske plošče (montirane na strop ali stene v prostorih s povišano vlago).</t>
  </si>
  <si>
    <t>Nabava, dobava in oblaganje sten sanitarnih prostorov s keramičnimi ploščicami I. kvalitete, lepljene na omet ali mavčno-kartonske plošče s kvalitetnim lepilom.</t>
  </si>
  <si>
    <t xml:space="preserve">Kompletno s stičenjem z vodotesno fugirno maso  (na stiku s talno keramiko se izvede fugiranje s silikonskim kitom na oximski bazi). </t>
  </si>
  <si>
    <r>
      <t xml:space="preserve">&gt; VSA DELA IZVAJATI PO NAČRTIH, NAVODILIH IN V PREDHODNEM SOGLASJU S PRISTOJNIM PREDSTAVNIKOM </t>
    </r>
    <r>
      <rPr>
        <b/>
        <sz val="10"/>
        <rFont val="Arial CE"/>
        <family val="0"/>
      </rPr>
      <t>ZVKDS</t>
    </r>
    <r>
      <rPr>
        <sz val="10"/>
        <rFont val="Arial CE"/>
        <family val="0"/>
      </rPr>
      <t>, V PRIMERU NEJASNOSTI JE OBVEZNO PRIDOBITI NAVODILA ODGOVORNEGA VODJE PROJEKTA IN NADZORNIKA!</t>
    </r>
  </si>
  <si>
    <t>zidovi deb. 20-30 cm</t>
  </si>
  <si>
    <t>Zakoličba trase meteorne in fekalne kanalizacije</t>
  </si>
  <si>
    <t>Izdelava kompletnega AB jaška iz betona C25/30, PV-II, XC-II, (opaž, armatura, beton), vključno z izdelavo mulde in obdelavo priključnih in odtočnih cevi ter vgradnjo smradotesnega INOX pokrova z okvirjem (pokrov z robom za vdelavo finalnega tlaka) - notranji revizijski jaški za fekalno kanalizacijo</t>
  </si>
  <si>
    <t>Priključek PVC kanalizacijske cevi na obstoječ kanal z vsemi potrebnimi deli (preboj, priključni kos, tesnenje, obbetoniranje...)</t>
  </si>
  <si>
    <r>
      <t>OPOMBA:</t>
    </r>
    <r>
      <rPr>
        <sz val="10"/>
        <rFont val="Arial CE"/>
        <family val="2"/>
      </rPr>
      <t xml:space="preserve"> vse navedene količine so navedene v raščenem oz. končnem zbitem stanju stanju !</t>
    </r>
  </si>
  <si>
    <t>podložni beton pod pasovnimi temelji</t>
  </si>
  <si>
    <t>podložni beton z zagladitvijo pod notranjimi tlaki</t>
  </si>
  <si>
    <t>b)</t>
  </si>
  <si>
    <t>c)</t>
  </si>
  <si>
    <t>Izvedba raznih mizarskih izdelkov</t>
  </si>
  <si>
    <t xml:space="preserve">Dobava materiala in montaža notranjih lesenih okenskih polic šir.do 40cm, izdelane iz hrastovega lesa d= 30mm, vključno z vsem pritrdilnim materialom. Izvedba in finalna obdelava po  navodilu odg. projektanta arhitekture oz. ZVKDS. </t>
  </si>
  <si>
    <t>d)</t>
  </si>
  <si>
    <r>
      <t xml:space="preserve">strop v pritličju (P22, P23+27, P26 - Karunova 6);
 vešala h </t>
    </r>
    <r>
      <rPr>
        <sz val="10"/>
        <rFont val="Arial"/>
        <family val="2"/>
      </rPr>
      <t>≤ 25 cm (višina stropa ca. 2,65m);</t>
    </r>
  </si>
  <si>
    <t>Izvedba MK sten in MK stenskih oblog</t>
  </si>
  <si>
    <t>Izvedba spuščenih MK stropov in MK stropnih oblog</t>
  </si>
  <si>
    <r>
      <t>Dobava in vgradnja izolacije med špirovci in na obešenem stropu (mineralna volna - mehka steklena volna v roli kot npr. UNIFIT 035 Knaufinsulation) v debelini 16 cm (</t>
    </r>
    <r>
      <rPr>
        <u val="single"/>
        <sz val="10"/>
        <rFont val="Arial CE"/>
        <family val="0"/>
      </rPr>
      <t>ST1</t>
    </r>
    <r>
      <rPr>
        <sz val="10"/>
        <rFont val="Arial CE"/>
        <family val="2"/>
      </rPr>
      <t>, ST2)</t>
    </r>
  </si>
  <si>
    <t xml:space="preserve">Obdelava stopniščne odprtine vel. tlorisno ca 400/120 cm (v debelini stropne konstrukcije) - po detajlu! (Karunova 6) </t>
  </si>
  <si>
    <t>Zaščita PVC kanalizacijskih in vodovodnih cevi v sanitarijah po dokončanju del vodoinstalaterjev, poraba betona C 12/15 do 0,01 m3/m1</t>
  </si>
  <si>
    <r>
      <t>luknje A</t>
    </r>
    <r>
      <rPr>
        <sz val="10"/>
        <rFont val="Arial"/>
        <family val="2"/>
      </rPr>
      <t>≤</t>
    </r>
    <r>
      <rPr>
        <sz val="10"/>
        <rFont val="Arial"/>
        <family val="2"/>
      </rPr>
      <t>0,05m2/kos (zid d</t>
    </r>
    <r>
      <rPr>
        <sz val="10"/>
        <rFont val="Arial"/>
        <family val="2"/>
      </rPr>
      <t>≤</t>
    </r>
    <r>
      <rPr>
        <sz val="10"/>
        <rFont val="Arial"/>
        <family val="2"/>
      </rPr>
      <t>20cm)</t>
    </r>
  </si>
  <si>
    <r>
      <t>luknje 0,10&lt;A</t>
    </r>
    <r>
      <rPr>
        <sz val="10"/>
        <rFont val="Arial"/>
        <family val="2"/>
      </rPr>
      <t>≤</t>
    </r>
    <r>
      <rPr>
        <sz val="10"/>
        <rFont val="Arial"/>
        <family val="2"/>
      </rPr>
      <t>0,25m2/kos (zid d≤20cm)</t>
    </r>
  </si>
  <si>
    <r>
      <t>luknje A</t>
    </r>
    <r>
      <rPr>
        <sz val="10"/>
        <rFont val="Arial"/>
        <family val="2"/>
      </rPr>
      <t>≤</t>
    </r>
    <r>
      <rPr>
        <sz val="10"/>
        <rFont val="Arial"/>
        <family val="2"/>
      </rPr>
      <t>0,05m2/kos (zid 20&lt;d</t>
    </r>
    <r>
      <rPr>
        <sz val="10"/>
        <rFont val="Arial"/>
        <family val="2"/>
      </rPr>
      <t>≤4</t>
    </r>
    <r>
      <rPr>
        <sz val="10"/>
        <rFont val="Arial"/>
        <family val="2"/>
      </rPr>
      <t>0cm)</t>
    </r>
  </si>
  <si>
    <r>
      <t>luknje 0,10&lt;A</t>
    </r>
    <r>
      <rPr>
        <sz val="10"/>
        <rFont val="Arial"/>
        <family val="2"/>
      </rPr>
      <t>≤</t>
    </r>
    <r>
      <rPr>
        <sz val="10"/>
        <rFont val="Arial"/>
        <family val="2"/>
      </rPr>
      <t>0,25m2/kos (zid 20&lt;d≤40cm)</t>
    </r>
  </si>
  <si>
    <t>f)</t>
  </si>
  <si>
    <t>g)</t>
  </si>
  <si>
    <t>h)</t>
  </si>
  <si>
    <t>i)</t>
  </si>
  <si>
    <r>
      <t>luknje A</t>
    </r>
    <r>
      <rPr>
        <sz val="10"/>
        <rFont val="Arial"/>
        <family val="2"/>
      </rPr>
      <t>≤</t>
    </r>
    <r>
      <rPr>
        <sz val="10"/>
        <rFont val="Arial"/>
        <family val="2"/>
      </rPr>
      <t>0,05m2/kos (zid 40&lt;d</t>
    </r>
    <r>
      <rPr>
        <sz val="10"/>
        <rFont val="Arial"/>
        <family val="2"/>
      </rPr>
      <t>≤60</t>
    </r>
    <r>
      <rPr>
        <sz val="10"/>
        <rFont val="Arial"/>
        <family val="2"/>
      </rPr>
      <t>cm)</t>
    </r>
  </si>
  <si>
    <r>
      <t>luknje 0,10&lt;A</t>
    </r>
    <r>
      <rPr>
        <sz val="10"/>
        <rFont val="Arial"/>
        <family val="2"/>
      </rPr>
      <t>≤</t>
    </r>
    <r>
      <rPr>
        <sz val="10"/>
        <rFont val="Arial"/>
        <family val="2"/>
      </rPr>
      <t>0,25m2/kos (zid 40&lt;d≤60cm)</t>
    </r>
  </si>
  <si>
    <r>
      <t>luknje 0,05&lt;A</t>
    </r>
    <r>
      <rPr>
        <sz val="10"/>
        <rFont val="Arial"/>
        <family val="2"/>
      </rPr>
      <t>≤</t>
    </r>
    <r>
      <rPr>
        <sz val="10"/>
        <rFont val="Arial"/>
        <family val="2"/>
      </rPr>
      <t>0,10m2/kos (zid d≤20cm)</t>
    </r>
  </si>
  <si>
    <r>
      <t>luknje 0,05&lt;A</t>
    </r>
    <r>
      <rPr>
        <sz val="10"/>
        <rFont val="Arial"/>
        <family val="2"/>
      </rPr>
      <t>≤</t>
    </r>
    <r>
      <rPr>
        <sz val="10"/>
        <rFont val="Arial"/>
        <family val="2"/>
      </rPr>
      <t>0,10m2/kos (zid 20&lt;d≤40cm)</t>
    </r>
  </si>
  <si>
    <r>
      <t>luknje 0,05&lt;A</t>
    </r>
    <r>
      <rPr>
        <sz val="10"/>
        <rFont val="Arial"/>
        <family val="2"/>
      </rPr>
      <t>≤</t>
    </r>
    <r>
      <rPr>
        <sz val="10"/>
        <rFont val="Arial"/>
        <family val="2"/>
      </rPr>
      <t>0,10m2/kos (zid 40&lt;d≤60cm)</t>
    </r>
  </si>
  <si>
    <r>
      <t>luknje A</t>
    </r>
    <r>
      <rPr>
        <sz val="10"/>
        <rFont val="Arial"/>
        <family val="2"/>
      </rPr>
      <t>≤</t>
    </r>
    <r>
      <rPr>
        <sz val="10"/>
        <rFont val="Arial"/>
        <family val="2"/>
      </rPr>
      <t>0,05m2/kos (temelj d</t>
    </r>
    <r>
      <rPr>
        <sz val="10"/>
        <rFont val="Arial"/>
        <family val="2"/>
      </rPr>
      <t>≤50</t>
    </r>
    <r>
      <rPr>
        <sz val="10"/>
        <rFont val="Arial"/>
        <family val="2"/>
      </rPr>
      <t>cm)</t>
    </r>
  </si>
  <si>
    <r>
      <t>luknje 0,05&lt;A</t>
    </r>
    <r>
      <rPr>
        <sz val="10"/>
        <rFont val="Arial"/>
        <family val="2"/>
      </rPr>
      <t>≤</t>
    </r>
    <r>
      <rPr>
        <sz val="10"/>
        <rFont val="Arial"/>
        <family val="2"/>
      </rPr>
      <t>0,10m2/kos (temelj 50&lt;d≤75cm)</t>
    </r>
  </si>
  <si>
    <t>luknje 0,05&lt;A≤0,10m2/kos (temelj d≤50cm)</t>
  </si>
  <si>
    <r>
      <t>luknje A</t>
    </r>
    <r>
      <rPr>
        <sz val="10"/>
        <rFont val="Arial"/>
        <family val="2"/>
      </rPr>
      <t>≤</t>
    </r>
    <r>
      <rPr>
        <sz val="10"/>
        <rFont val="Arial"/>
        <family val="2"/>
      </rPr>
      <t>0,05m2/kos (temelj 50&lt;d≤75cm)</t>
    </r>
  </si>
  <si>
    <t>zazidave in obzidave obst. nosilnih zidov z  modularno ali NF polno opeko ali v kombinaciji obeh</t>
  </si>
  <si>
    <t>obzidava stene z NF opeko d=12cm, vključno s sidranjem v obstoječi zid (za prekritje jeklene napenjalke oboka v prostoru P16)</t>
  </si>
  <si>
    <t xml:space="preserve">na novih opečnih stenah </t>
  </si>
  <si>
    <t>Izdelava in sanacija dimniških kap vel. do 1 m2 (kot obstoječe) iz vidnega betona C 25/30, PV-II, XF3, z opažem in armaturo</t>
  </si>
  <si>
    <t>izdelava novih dimniških kap</t>
  </si>
  <si>
    <t>sanacija betonskih dimniških kap - po navodilih ZVKDS</t>
  </si>
  <si>
    <t>po PZI</t>
  </si>
  <si>
    <t>KV, VKV delavec:</t>
  </si>
  <si>
    <t>NK, PK delavec:</t>
  </si>
  <si>
    <t>rušenje obst. tlaka (cem.malta d= 3-4cm) z iznosom ruševin v gradb. deponijo</t>
  </si>
  <si>
    <t>odstranitev obstoječega nasutja nad oboki z iznosom v gradb. deponijo</t>
  </si>
  <si>
    <t>saniranje zgornje površine obokov: čiščenje površine in razpok, razpoke se zalijejo s fino cementno malto z dodatkom elastosila in minimalnim dodatkom za ekspandiranje</t>
  </si>
  <si>
    <t xml:space="preserve">klet - prostor K4 </t>
  </si>
  <si>
    <t>Dolbljenje utorov prereza 10/10 cm v opečnem ali kamnitem zidu - ocena</t>
  </si>
  <si>
    <t>Dolbljenje utorov prereza 20/20 cm v opečnem ali kamnitem zidu - ocena</t>
  </si>
  <si>
    <t>Dolbljenje utorov prereza do 6/6 cm v opečnem ali kamnitem zidu - ocena</t>
  </si>
  <si>
    <t>Odstranitev dotrajanega notranjega stenskega ometa z iznosom na gradbiščno deponijo</t>
  </si>
  <si>
    <t>V ceni upoštevati tudi:
&gt; predhodni premaz za boljši sprijem terazza in cementnega estriha npr. Elastosil;
&gt; zaščitni, hidrofobni premaz za notranje površine (brezbarvni premaz)</t>
  </si>
  <si>
    <t>novi notranji terazzo tlak v sestavi tlaka T1 (prostori: P13-15, P16, "D1", P22, P25)</t>
  </si>
  <si>
    <t>novi notranji terazzo tlak v sestavi tlaka T4 - prostori manjši od 5m2 (sanitarni prostori: P24, P26, P27)</t>
  </si>
  <si>
    <r>
      <rPr>
        <b/>
        <sz val="10"/>
        <rFont val="Arial CE"/>
        <family val="0"/>
      </rPr>
      <t>P12SV1</t>
    </r>
    <r>
      <rPr>
        <sz val="10"/>
        <rFont val="Arial CE"/>
        <family val="2"/>
      </rPr>
      <t xml:space="preserve"> - </t>
    </r>
    <r>
      <rPr>
        <sz val="10"/>
        <rFont val="Arial CE"/>
        <family val="0"/>
      </rPr>
      <t>Samo dobava in vgraditev evakuacijske ključavnice (po SIST EN 179, tip po izboru OVP in ZVKDS); obnova vart predstavljena in zajeta v KN; glej opis in mere v shemi!</t>
    </r>
  </si>
  <si>
    <r>
      <rPr>
        <b/>
        <sz val="10"/>
        <rFont val="Arial CE"/>
        <family val="0"/>
      </rPr>
      <t>PDVV1</t>
    </r>
    <r>
      <rPr>
        <sz val="10"/>
        <rFont val="Arial CE"/>
        <family val="2"/>
      </rPr>
      <t xml:space="preserve"> - </t>
    </r>
    <r>
      <rPr>
        <sz val="10"/>
        <rFont val="Arial CE"/>
        <family val="0"/>
      </rPr>
      <t>Samo dobava in vgraditev evakuacijske ključavnice (po SIST EN 179, tip po izboru OVP in ZVKDS); obnova vart predstavljena in zajeta v KN; glej opis in mere v shemi!</t>
    </r>
  </si>
  <si>
    <r>
      <rPr>
        <b/>
        <sz val="10"/>
        <rFont val="Arial CE"/>
        <family val="0"/>
      </rPr>
      <t>P9JV1</t>
    </r>
    <r>
      <rPr>
        <sz val="10"/>
        <rFont val="Arial CE"/>
        <family val="2"/>
      </rPr>
      <t xml:space="preserve"> - </t>
    </r>
    <r>
      <rPr>
        <sz val="10"/>
        <rFont val="Arial CE"/>
        <family val="0"/>
      </rPr>
      <t>Samo dobava in vgraditev evakuacijske ključavnice (po SIST EN 179, tip po izboru OVP in ZVKDS); obnova vart predstavljena in zajeta v KN; glej opis in mere v shemi!</t>
    </r>
  </si>
  <si>
    <r>
      <rPr>
        <b/>
        <sz val="10"/>
        <rFont val="Arial CE"/>
        <family val="0"/>
      </rPr>
      <t>V19</t>
    </r>
    <r>
      <rPr>
        <sz val="10"/>
        <rFont val="Arial CE"/>
        <family val="2"/>
      </rPr>
      <t xml:space="preserve"> - 102/217- Enokrilna zunanja lesena vrata na dvorišče se obnovijo, pregledati leseno vratno krilo z zasteklitvijo v zgornji polovici in lesen podboj; novo tesnenje, obstoječe okovje se ohranja, </t>
    </r>
    <r>
      <rPr>
        <sz val="10"/>
        <rFont val="Arial CE"/>
        <family val="0"/>
      </rPr>
      <t>dobava in vgraditev nove evakuacijske ključavnice (po SIST EN 179, tip po izboru OVP in ZVKDS); menjava enojnega stekla z termopanom 4/4/4, zakitan stik prekrit z letvicami; prenova površine z brušenjem podlage, kitanje, ponovno brušenje in opleska z pu mat lakom, RAL po izboru ZVKDS in OVP; in glej opis in mere v shemi!</t>
    </r>
  </si>
  <si>
    <t>&gt; fugiranje, bandažiranje in glajenje stikov;
&gt; dvojna mavčno-kartonska plošča 2x12,5mm (skupna d=2,5cm);
&gt; dvojna podkonstrukcija (1x 7,5cm + 1x 10cm) za mavčno-kartonske plošče iz tipskih pocinkanih profilov, vmes vstavljena mineralna volna - samonosne plošče d=15cm;
&gt; parna zapora;
&gt; dvojna mavčno-kartonska plošča 2x12,5mm (skupna d=2,5cm);
&gt; fugiranje, bandažiranje in glajenje stikov;</t>
  </si>
  <si>
    <t xml:space="preserve"> IN  OBRTNIŠKIH  DEL  S  KOLIČINAMI</t>
  </si>
  <si>
    <t>Pregled in delno preoblikovanje (krajšanje špiravcev po izvedbenem detajlu) lesene konstrukcije obstoječih frčad na strehi (Karunova 6) po shemi oz. detajlu iz PZI projekta in navodilih OVP ter ZVKDS</t>
  </si>
  <si>
    <t>enokapna frčada tlorisne velikosti ca. 5,3m2 (na cestni strani)</t>
  </si>
  <si>
    <t>Pregled in sanacija obstoječe montažne fasadne stenske obloge iz vlakno-cementnih plošč na frčadah (na strehi Karunova 6)</t>
  </si>
  <si>
    <t>2x slikanje fasadnih sten in oblog fračad s fasadno barvo (vrsto in ton barve po izbiri OVP in ZVKDS), vključno s pripravo površine in prednamazom.</t>
  </si>
  <si>
    <t>Obdelava površine fasadnih stenskih oblog iz vlakno-cementnih plošč fračad z namensko lepilno malto in mrežico - npr. tankoslojni fasadni omet (izgled ometane stene po dogovoru z OVP in ZVKDS) kompletno z vsem pomožnim materialom in prednamazom</t>
  </si>
  <si>
    <t>zarez in DELNA odstranitev obstoječega ometa (del fasdanega ometa na predelih kjer je izvedena z vidnimi prodniki granulacije 12-15mm)</t>
  </si>
  <si>
    <t xml:space="preserve">Izdelava jeklene strešne konstrukcije nadstreška dim 760/300cm (podaljšanje napušča K4 proti atriju); finalna obdelava pocinkano/prašno barvano; izvedba po detajlu iz PZI načrta GK in navodilih odg. projektanta GK. Mere in obračun po teži iz delavniške dokumentacije! </t>
  </si>
  <si>
    <t>Delna predelava (prilagoditev špiravcev) obstoječe lesene strešne konstrukcije zaradi novega nadstreška dim 760/300cm (podaljšanje napušča K4 proti atriju; jeklena konstrukcija je zajeta pri ključavničarskih delih);</t>
  </si>
  <si>
    <t>Ročni izkop jarkov globine do 1m, širine do 1m v zemljini III. ktg v objektu</t>
  </si>
  <si>
    <t>izkop jarkov za izvedbo sanacije zidov in temeljev, kanalizacije in komunalnih vodov (brez odvoza - odmet na rob izkopa za ponovni zasip)</t>
  </si>
  <si>
    <t>izkop jarkov za izvedbo novih temeljev, kanalizacije in komunalnih vodov (z izvozom na gradbiščno deponijo)</t>
  </si>
  <si>
    <r>
      <t>izkop jarkov šir.</t>
    </r>
    <r>
      <rPr>
        <sz val="10"/>
        <rFont val="Arial"/>
        <family val="2"/>
      </rPr>
      <t>≤</t>
    </r>
    <r>
      <rPr>
        <sz val="10"/>
        <rFont val="Arial"/>
        <family val="2"/>
      </rPr>
      <t xml:space="preserve"> 1m, 1m &lt;gl.</t>
    </r>
    <r>
      <rPr>
        <sz val="10"/>
        <rFont val="Arial"/>
        <family val="2"/>
      </rPr>
      <t>≤</t>
    </r>
    <r>
      <rPr>
        <sz val="10"/>
        <rFont val="Arial"/>
        <family val="2"/>
      </rPr>
      <t xml:space="preserve"> 2m za sanacijo zidov in temeljev, kanalizacijo in komunalne vode</t>
    </r>
  </si>
  <si>
    <t>površinski izkop za zunanje tlake</t>
  </si>
  <si>
    <t>izkop za sanacijo zidov in temeljev, nove temelje, podbetoniranje temeljev</t>
  </si>
  <si>
    <t>izkop za kanalizacijo in komunalne vode</t>
  </si>
  <si>
    <t>planiranje za izvedbo novih notranjih in zunanjih tlakov</t>
  </si>
  <si>
    <t>planiranje dna jarkov za kanalizacijo, drenažo in komunalne vode</t>
  </si>
  <si>
    <t>zasip za sanacijo zidov in temeljev, nove temelje, podbetoniranje temeljev</t>
  </si>
  <si>
    <t>zasip za kanalizacijo in komunalne vode</t>
  </si>
  <si>
    <t>podloga za zunanji tlak ZT2</t>
  </si>
  <si>
    <t>za komunalne vode in delno za kanalizacijo</t>
  </si>
  <si>
    <t>nasip deb. 25cm za tlak ZT1, ZT2, ZT3, ZT4</t>
  </si>
  <si>
    <t>zasip jarkov deb.30cm pod asfaltom ceste po izvedbi priključkov in komunalnih vodov</t>
  </si>
  <si>
    <t>Dobava in polaganje ločilnega sloja (politlak folija -filc 300g/m2) na planum izkopa pred izvedbo nasipa pod zunanjimi tlaki</t>
  </si>
  <si>
    <t>Dobava, razgrinjanje, fino planiranje in uvaljanje pranega proda granulacije D=8-16mm v debelini 5-10cm kot zaključna peščena površina ZT4 (poraba ca. 3m3)</t>
  </si>
  <si>
    <t>Dobava peska gran. 0-4 mm ter izdelava podloge in obsip cevi toplotne črpalke, z utrjevanjem (poraba ca. 0,1m3/m1</t>
  </si>
  <si>
    <t>lopa</t>
  </si>
  <si>
    <t>Zidanje novih dimnikov iz dimniške opeke NF v podaljšani malti 1:3:9; mere v m3 in sanacija obstoječih dimnikov !</t>
  </si>
  <si>
    <t>zidanje novih dimnikov (posnetek obstoječih - rušenih, deli nad streho)</t>
  </si>
  <si>
    <t>sanacija dimnikov iz opeke NF (ometanih) - po navodilih ZVKDS; mere v m3!</t>
  </si>
  <si>
    <t>za izvedbo "sušilnih" ometov v kleti - prost. K4 (po celi višini zidu)</t>
  </si>
  <si>
    <t>lokalne odstranitve po skupni določitvi z nadzorom - ocena</t>
  </si>
  <si>
    <t>odstranitev obst. stenske keramike (na tistih zidovih, ki se ne rušijo)</t>
  </si>
  <si>
    <t>Odstranitev toplotne izolacije stenskih in stropnih oblog (v mansardi - Karunova 6), vključno z odvozom na stalno deponijo</t>
  </si>
  <si>
    <t>Odstranitev samo finalnega PVC ali toplega poda (na leseni podlogi - pritličje)</t>
  </si>
  <si>
    <t>Vgradnja zaščitne kovinske cevi, vključno z obdelavo preboja skozi temelj oz. temeljni zid deb. 60-80cm, ter izvedbo tesnenja po detajlu (za uvod cevi toplotne črpalke v objekt)</t>
  </si>
  <si>
    <t>Strojni zasipi jarkov in za temelji z izkopanim materialom s premetom in s komprimacijo v slojih do 20 cm</t>
  </si>
  <si>
    <t>Ročni zasipi jarkov in za temelji z izkopanim materialom s premetom in s komprimacijo v slojih do 20 cm</t>
  </si>
  <si>
    <t>Ročni izkop jarkov v zemljini III. ktg v šir. do 1m in gl. ca. 1m z odmetom na rob izkopa za kasnejši zasip (izkop za cevi in jaške od vrtin do toplotne črpalke oz. toplotne postaje). Previdni izkop v območju korenin obstoječih dreves in ob objektu za uvod cevi.</t>
  </si>
  <si>
    <t>Strojni izkop v zemljini III. ktg v šir. do 1m in gl. ca. 1m z odmetom na rob izkopa za kasnejši zasip (izkop za cevi in jaške od vrtin do toplotne črpalke oz. toplotne postaje). Izkop se vrši z mini mehanizacijo in s podlaganjem plohov za zaščito travnate ruše ob  izkopu.</t>
  </si>
  <si>
    <t>Strojni zasipi jarkov in za temelji z izkopanim materialom s premetom in s komprimacijo v slojih do 20 cm (zasip cevi in jaškov od vrtin do toplotne črpalke oz. toplotne postaje)</t>
  </si>
  <si>
    <t>Ročni zasipi jarkov in za temelji z izkopanim materialom s premetom in s komprimacijo v slojih do 20 cm (zasip cevi in jaškov od vrtin do toplotne črpalke oz. toplotne postaje)</t>
  </si>
  <si>
    <t>Odvoz viška izkopanega materiala na trajno deponijo z nakladanjem na transportno sredstvo, odvozom do 10 km ter plačilom pristojbin deponije  (samo od izkopa za cevi in jaškov od vrtin do toplotne črpalke oz. toplotne postaje)</t>
  </si>
  <si>
    <t>Ročno planiranje dna jarka v točnosti +-2 cm z utrjevanjem (za cevi in jaške od vrtin do toplotne črpalke oz. toplotne postaje)</t>
  </si>
  <si>
    <r>
      <t>Dobava in vgrajevanje nearmiranega betona</t>
    </r>
    <r>
      <rPr>
        <sz val="10"/>
        <rFont val="Arial"/>
        <family val="2"/>
      </rPr>
      <t xml:space="preserve"> C12/15, prereza 0,08-0,12 m3/m2,m1 </t>
    </r>
  </si>
  <si>
    <t>Dobava in vgrajevanje betona C/25/30, XC2, v armirane konstrukcije prereza 0,08&lt;A≤0,12m3/m1 - točkovni temelji za S nadstrešek</t>
  </si>
  <si>
    <r>
      <t>Dobava in vgrajevanje betona C25/30, XC1, v armirane konstrukcije prereza 0,12&lt;A</t>
    </r>
    <r>
      <rPr>
        <sz val="10"/>
        <rFont val="Arial"/>
        <family val="2"/>
      </rPr>
      <t>≤</t>
    </r>
    <r>
      <rPr>
        <sz val="10"/>
        <rFont val="Arial CE"/>
        <family val="2"/>
      </rPr>
      <t>0,20 m3/m2,m1,</t>
    </r>
  </si>
  <si>
    <t>Nabava, dobava in pritrjevanje oblanih desk d=20mm, zaščitenih s premazom (kvaliteto lesa, način pritrjevanja desk in površinske obdelave po dogovoru z ZVKDS) - prostor: M10 (v sestavi tlaka T9)</t>
  </si>
  <si>
    <r>
      <t xml:space="preserve">sanitarije v mansardi (prostor M17) - </t>
    </r>
    <r>
      <rPr>
        <u val="single"/>
        <sz val="10"/>
        <rFont val="Arial CE"/>
        <family val="0"/>
      </rPr>
      <t>polaganje na OSB/3 plošče</t>
    </r>
    <r>
      <rPr>
        <sz val="10"/>
        <rFont val="Arial CE"/>
        <family val="0"/>
      </rPr>
      <t>, vključno z impregnacijo površine;
keramika: po izboru projektanta (VPC= ca. 30€/m2)</t>
    </r>
  </si>
  <si>
    <t>sanitarije v mansardi (prostor M17) - polaganje na MK plošče, vključno z impregnacijo površine;
keramika: po izboru projektanta (VPC= ca. 30€/m2)</t>
  </si>
  <si>
    <t>Kompletna izdelava notranjega tlaka iz litega terazza, z vsem potrebnim brušenjem in izdelavo diletacij - po navodilu ZVKDS ou odg. projektanta arhitekture!</t>
  </si>
  <si>
    <t>Kompletna izvedba z nabavo materiala "obstenske cezure" pri terazzo in venecian tlaku - izdelava po detajlu: 
&gt; INOX "L" kotnik 70/35/3mm, pritjen na impregnirane smrekove letve 60/60mm ter začasnim vložkom iz EPS plošč d=15-30mm, položenim med kotnikom in zidom, ki se ga po končanem tlaku odstrani)</t>
  </si>
  <si>
    <t>Doplačilo za izdelavo talnih bordur v pritličju iz terazza (prostori: P15, P16, "D1", P22, P25 in pri venecianskem tlaku), uporaba belega cementa - količina je ocenjena</t>
  </si>
  <si>
    <t>Vsi vertikalni zaključki vogalov se izvedejo z brušenjem ploščic pod kotom 45° oz. z zaključno letvijo (po dogovoru z odg.arhitektom).</t>
  </si>
  <si>
    <t>Način polaganja (smer pričetka, rezanje po detaljnem projektu) ter vrsto in barvo ploščic določi odg.projektant pred pričetkom del.</t>
  </si>
  <si>
    <t>Obračun po dejansko (neto) položeni površini keramičnih ploščic, kompletno po zgornjem opisu.</t>
  </si>
  <si>
    <t>pod toplotno izolacijo iz prejšnje postavke (D.17) - na obstoječem podstrešju, ki se dodatno toplotno izolira (podstrešje: St2, St3 in St6)</t>
  </si>
  <si>
    <t>Dobava in polaganje parozaporne folije s preklopi min. 10 cm z lepljenjem stikov (kot npr. LDS 100 Knaufinsulation ali enakovredno) - streha in strop</t>
  </si>
  <si>
    <t>poševna in vertikalna obloga stropa in frčad v sestavi St1 (mansarda - Karunova 4)</t>
  </si>
  <si>
    <t>poševna in vertikalna stropna obloga stropa in frčad v sestavi St2 (mansarda - Karunova 6)</t>
  </si>
  <si>
    <t>&gt; dvojna mavčno-kartonska plošča 2x12,5mm (d=2,5cm)</t>
  </si>
  <si>
    <t>&gt; fugiranje, bandažiranje in glajenje stikov;
&gt; dvojna mavčno-kartonska plošča 2x12,5mm (skupna d=2,5cm);
&gt; podkonstrukcija za mavčno-kartonske plošče iz tipskih pocinkanih profilov d=5cm, vmes vstavljena mineralna volna - samonosne plošče;
&gt; dvojna mavčno-kartonska plošča 2x12,5mm (skupna d=2,5cm);
&gt; fugiranje, bandažiranje in glajenje stikov;</t>
  </si>
  <si>
    <r>
      <t xml:space="preserve">Kompletno po zgornjem opisu (ozn. </t>
    </r>
    <r>
      <rPr>
        <b/>
        <sz val="10"/>
        <rFont val="Arial CE"/>
        <family val="0"/>
      </rPr>
      <t>S10</t>
    </r>
    <r>
      <rPr>
        <sz val="10"/>
        <rFont val="Arial CE"/>
        <family val="2"/>
      </rPr>
      <t>)</t>
    </r>
  </si>
  <si>
    <r>
      <t>Dobava in vgradnja izolacije pod špirovci (med poc. podkonstrukcijo MK stropne obloge)  iz kamene volne v ploščah (kot npr. DP3 Knaufinsulation ali enakovredno) v debelini 5 cm (</t>
    </r>
    <r>
      <rPr>
        <sz val="10"/>
        <rFont val="Arial CE"/>
        <family val="0"/>
      </rPr>
      <t>St1</t>
    </r>
    <r>
      <rPr>
        <sz val="10"/>
        <rFont val="Arial CE"/>
        <family val="2"/>
      </rPr>
      <t>, St2)</t>
    </r>
  </si>
  <si>
    <r>
      <t xml:space="preserve">&gt;  tipska, pocinkana podkonstrukcija pritrjena na špiravce d=5cm;
</t>
    </r>
    <r>
      <rPr>
        <sz val="10"/>
        <rFont val="Arial"/>
        <family val="2"/>
      </rPr>
      <t xml:space="preserve">&gt; </t>
    </r>
    <r>
      <rPr>
        <u val="single"/>
        <sz val="10"/>
        <rFont val="Arial"/>
        <family val="2"/>
      </rPr>
      <t>dvojne</t>
    </r>
    <r>
      <rPr>
        <sz val="10"/>
        <rFont val="Arial"/>
        <family val="2"/>
      </rPr>
      <t xml:space="preserve"> mavčno-kartonske plošče d= 12,5mm </t>
    </r>
    <r>
      <rPr>
        <u val="single"/>
        <sz val="10"/>
        <rFont val="Arial"/>
        <family val="2"/>
      </rPr>
      <t>(skupna d=25 mm)</t>
    </r>
    <r>
      <rPr>
        <sz val="10"/>
        <rFont val="Arial"/>
        <family val="2"/>
      </rPr>
      <t>, na kovinski podkonstrukciji spuščeni pod špirovce;
&gt; fugiranje, bandažiranje 2x in glajenje stikov;</t>
    </r>
  </si>
  <si>
    <t>Izvedba notranjih sten d=22,5cm, v sestavi:</t>
  </si>
  <si>
    <t>Izvedba notranjih sten d=12,5cm, v sestavi:</t>
  </si>
  <si>
    <t>&gt; fugiranje, bandažiranje in glajenje stikov;
&gt; dvojna mavčno-kartonska plošča 2x12,5mm (skupna d=2,5cm);
&gt; podkonstrukcija za mavčno-kartonske plošče iz tipskih pocinkanih profilov d=7,5cm, vmes vstavljena mineralna volna;
&gt; dvojna mavčno-kartonska plošča 2x12,5mm (skupna d=2,5cm);
&gt; fugiranje, bandažiranje in glajenje stikov;</t>
  </si>
  <si>
    <t>Nepredvidena, dodatna in drobna rušitvena dela, ki iz načrtov niso razvidna. Ponudnik naj za ta dela obvezno predvidi ocenjeni znesek v višini 5% vrednosti rušitvenih del! Obračun po dejansko porabljenem času in materialu oz. po sporazumni ceni za enoto. OCENA</t>
  </si>
  <si>
    <r>
      <t>Izdelava notranjega lesenega tlaka v nadstropju</t>
    </r>
    <r>
      <rPr>
        <u val="single"/>
        <sz val="10"/>
        <rFont val="Arial"/>
        <family val="2"/>
      </rPr>
      <t xml:space="preserve"> in pritličju</t>
    </r>
    <r>
      <rPr>
        <sz val="10"/>
        <rFont val="Arial"/>
        <family val="2"/>
      </rPr>
      <t xml:space="preserve"> iz obstoječih desk - podnic, kompletno s potrebno leseno podkonstrukcijo; poškodovane oz. neuporabne kose nadomestiti z novimi - po navodilu ZVKDS </t>
    </r>
    <r>
      <rPr>
        <u val="single"/>
        <sz val="10"/>
        <rFont val="Arial"/>
        <family val="2"/>
      </rPr>
      <t>(sama površinska obnova oz. popravilo lesenega poda je zajeta v popisu KN-7.4.2.17-25)</t>
    </r>
  </si>
  <si>
    <t>predelava stropa v območju svetlobnika St.O.1 (dim.150/200cm)</t>
  </si>
  <si>
    <t>kompl.</t>
  </si>
  <si>
    <t>demontaža obstoječih dotrajanih desk in nadomestitev z novimi (les in obdelava kot obstoječa) - ocena</t>
  </si>
  <si>
    <r>
      <t xml:space="preserve">Pokrivanje strehe s </t>
    </r>
    <r>
      <rPr>
        <u val="single"/>
        <sz val="10"/>
        <rFont val="Arial"/>
        <family val="2"/>
      </rPr>
      <t>titancink prePATINA graphite-grey (kot npr. RHEINZINK) pločevino deb. 0,6 mm</t>
    </r>
    <r>
      <rPr>
        <sz val="10"/>
        <rFont val="Arial"/>
        <family val="2"/>
      </rPr>
      <t xml:space="preserve"> </t>
    </r>
    <r>
      <rPr>
        <sz val="10"/>
        <rFont val="Arial CE"/>
        <family val="2"/>
      </rPr>
      <t>na leseno podlogo (streha St4 in St6)</t>
    </r>
  </si>
  <si>
    <r>
      <t xml:space="preserve">Pokrivanje prezračevanega slemena strehe s </t>
    </r>
    <r>
      <rPr>
        <u val="single"/>
        <sz val="10"/>
        <rFont val="Arial"/>
        <family val="2"/>
      </rPr>
      <t>titancink prePATINA graphite-grey (kot npr. RHEINZINK) pločevino deb. 0,6 mm</t>
    </r>
    <r>
      <rPr>
        <sz val="10"/>
        <rFont val="Arial"/>
        <family val="2"/>
      </rPr>
      <t>, r.š. 75 cm na leseno podlogo (valjasti prizidek St6)</t>
    </r>
  </si>
  <si>
    <r>
      <t xml:space="preserve">iz </t>
    </r>
    <r>
      <rPr>
        <u val="single"/>
        <sz val="10"/>
        <rFont val="Arial CE"/>
        <family val="0"/>
      </rPr>
      <t>titancink prePATINA graphite-grey (kot npr. RHEINZINK) pločevine deb. 0,6 mm</t>
    </r>
    <r>
      <rPr>
        <sz val="10"/>
        <rFont val="Arial CE"/>
        <family val="2"/>
      </rPr>
      <t xml:space="preserve"> na strehah iz pločevine (St4 in St6)</t>
    </r>
  </si>
  <si>
    <r>
      <t xml:space="preserve">iz </t>
    </r>
    <r>
      <rPr>
        <u val="single"/>
        <sz val="10"/>
        <rFont val="Arial CE"/>
        <family val="0"/>
      </rPr>
      <t>titancink prePATINA graphite-grey (kot npr. RHEINZINK) pločevine deb. 0,6 mm</t>
    </r>
    <r>
      <rPr>
        <sz val="10"/>
        <rFont val="Arial CE"/>
        <family val="2"/>
      </rPr>
      <t xml:space="preserve"> (odprtine in dimniki na strehi iz pločevine St4, St6 in bitumenski strehi St5 - svetlobniki)</t>
    </r>
  </si>
  <si>
    <r>
      <t xml:space="preserve">iz </t>
    </r>
    <r>
      <rPr>
        <u val="single"/>
        <sz val="10"/>
        <rFont val="Arial CE"/>
        <family val="0"/>
      </rPr>
      <t>titancink prePATINA graphite-grey (kot npr. RHEINZINK) pločevine deb. 0,6 mm</t>
    </r>
    <r>
      <rPr>
        <sz val="10"/>
        <rFont val="Arial CE"/>
        <family val="2"/>
      </rPr>
      <t xml:space="preserve"> na strehah iz pločevine (St6)</t>
    </r>
  </si>
  <si>
    <r>
      <t xml:space="preserve">iz </t>
    </r>
    <r>
      <rPr>
        <u val="single"/>
        <sz val="10"/>
        <rFont val="Arial CE"/>
        <family val="0"/>
      </rPr>
      <t>titancink prePATINA graphite-grey (kot npr. RHEINZINK) pločevine deb. 0,6 mm</t>
    </r>
    <r>
      <rPr>
        <sz val="10"/>
        <rFont val="Arial CE"/>
        <family val="2"/>
      </rPr>
      <t xml:space="preserve"> na strehah iz pločevine (St4)</t>
    </r>
  </si>
  <si>
    <r>
      <t>OPOMBA:</t>
    </r>
    <r>
      <rPr>
        <sz val="10"/>
        <rFont val="Arial CE"/>
        <family val="2"/>
      </rPr>
      <t xml:space="preserve"> PRI VSEH POSTAVKAH RUŠITVENIH DEL UPOŠTEVATI PRETEŽNO ROČNE PRENOSE IN TRANSPORTE RUŠEVIN DIREKTNO NA PREVOZNO SREDSTVO! ODPADKE JE TREBA PREDHODNO SORTIRATI! TRANSPORT RUŠEVIN V STALNO PREDPISANO DEPONIJO JE ZAJET POSEBEJ!                        </t>
    </r>
  </si>
  <si>
    <r>
      <t>OPOMBA:</t>
    </r>
    <r>
      <rPr>
        <sz val="10"/>
        <rFont val="Arial CE"/>
        <family val="2"/>
      </rPr>
      <t xml:space="preserve"> PRI VSEH RUŠITVAH NOSILNIH ELEMENTOV UPOŠTEVATI VSE POTREBNA OPIRANJA IN PODPIRANJA TER NAVODILA ODGOVORNEGA PROJEKTANTA GRADBENIH KONSTRUKCIJ IN NADZORNIKA!                                                                                          </t>
    </r>
  </si>
  <si>
    <t>Krpanje asfalta vozišča v deb. 8+4 cm oz. kot obstoječi, z valjanjem s predhodnim premazom stikov za boljši sprijem starega in novega asfalta - po navodilih KPL!</t>
  </si>
  <si>
    <r>
      <t>OPOMBA:</t>
    </r>
    <r>
      <rPr>
        <sz val="10"/>
        <rFont val="Arial CE"/>
        <family val="2"/>
      </rPr>
      <t xml:space="preserve"> Zemeljska dela za kanalizacijo so zajeta v področju "Zemeljska dela"! </t>
    </r>
  </si>
  <si>
    <t xml:space="preserve">Dobava, montaža, demontaža in amortizacija lahkega fasadnega odra višine do 20 m z ograjo in dostopi ter zaščitno prosojno tkanino </t>
  </si>
  <si>
    <r>
      <t>OPOMBA:</t>
    </r>
    <r>
      <rPr>
        <sz val="10"/>
        <rFont val="Arial CE"/>
        <family val="2"/>
      </rPr>
      <t xml:space="preserve"> PRI VSEH IZDELKIH ZAJETI IZDELAVO, DOBAVO IN MONTAŽO TER EV. VZIDAVO, VSE POTREBNO OKOVJE IN TESNILA! VSE MERE, KOLIČINE IN OBDELAVE </t>
    </r>
    <r>
      <rPr>
        <b/>
        <sz val="10"/>
        <rFont val="Arial CE"/>
        <family val="0"/>
      </rPr>
      <t>KONTROLIRATI</t>
    </r>
    <r>
      <rPr>
        <sz val="10"/>
        <rFont val="Arial CE"/>
        <family val="2"/>
      </rPr>
      <t xml:space="preserve"> PO ZADNJIH VELJAVNIH NAČRTIH, </t>
    </r>
    <r>
      <rPr>
        <b/>
        <sz val="10"/>
        <rFont val="Arial CE"/>
        <family val="0"/>
      </rPr>
      <t>DETAJLIH</t>
    </r>
    <r>
      <rPr>
        <sz val="10"/>
        <rFont val="Arial CE"/>
        <family val="2"/>
      </rPr>
      <t xml:space="preserve"> IN </t>
    </r>
    <r>
      <rPr>
        <b/>
        <sz val="10"/>
        <rFont val="Arial CE"/>
        <family val="0"/>
      </rPr>
      <t>SHEMAH PZI</t>
    </r>
    <r>
      <rPr>
        <sz val="10"/>
        <rFont val="Arial CE"/>
        <family val="2"/>
      </rPr>
      <t xml:space="preserve">, KI SO </t>
    </r>
    <r>
      <rPr>
        <b/>
        <sz val="10"/>
        <rFont val="Arial CE"/>
        <family val="0"/>
      </rPr>
      <t>OBVEZNI SESTAVNI DEL</t>
    </r>
    <r>
      <rPr>
        <sz val="10"/>
        <rFont val="Arial CE"/>
        <family val="2"/>
      </rPr>
      <t xml:space="preserve"> TEGA POPISA, OZ. </t>
    </r>
    <r>
      <rPr>
        <b/>
        <sz val="10"/>
        <rFont val="Arial CE"/>
        <family val="0"/>
      </rPr>
      <t>NA OBJEKTU</t>
    </r>
    <r>
      <rPr>
        <sz val="10"/>
        <rFont val="Arial CE"/>
        <family val="2"/>
      </rPr>
      <t xml:space="preserve">!      </t>
    </r>
  </si>
  <si>
    <r>
      <t xml:space="preserve">Linijski snegolovi iz </t>
    </r>
    <r>
      <rPr>
        <u val="single"/>
        <sz val="10"/>
        <rFont val="Arial CE"/>
        <family val="0"/>
      </rPr>
      <t xml:space="preserve">barvane pocinkane pločevine </t>
    </r>
    <r>
      <rPr>
        <sz val="10"/>
        <rFont val="Arial CE"/>
        <family val="2"/>
      </rPr>
      <t>trakov v dveh vrstah, s pritrdili nad vsakim špirovcem</t>
    </r>
  </si>
  <si>
    <t>globina sidranja do 30 cm - za ojačitvene jeklene profile v stropu nad pritličnim prostorom P17-18</t>
  </si>
  <si>
    <t xml:space="preserve">Previdna odstranitev travnate ruše in deponiranjem na rob izkopa za kasnejšo ponovno uporabo </t>
  </si>
  <si>
    <t xml:space="preserve"> v pasu širine ca. 120cm (za izkop jarka za cevi toplotne črpalke)</t>
  </si>
  <si>
    <t>za izdelavo delavnega platoja  tl. dim. 4,0x8,0m (2x postavitev vrtalne garniture za izvedbo vrtin - toplotna črpalka)</t>
  </si>
  <si>
    <t xml:space="preserve">kompletna izvedba gradbiščne poti-ceste širine ca. 3,5m in dožine ca. 100m (po vrtnem delu parcele za potrebe dovozov in odvozov v času izvajanja del) - odriv humusa, polaganje geotkanine (filc 300g/m2), nasip z lomljencem v deb. 25-30cm z utrditvijo    </t>
  </si>
  <si>
    <t>Kompletna izvedba delovnega paltoja (2x) tl dim. 4,0x8,0m, za potrebe mehanizacije - vrtalne garniture (za izvedbo vrtin - toplotna črpalka) in kasnejša odstranitev po končanih delih na vrtini.</t>
  </si>
  <si>
    <t>odstranitev delovnega platoja in čiščenje okolice</t>
  </si>
  <si>
    <t>izvedba: polaganje geotkanine (filc 300g/m2) po predhodno odstranjeni travnati ruši, dobava in izvedba nasipa z lomljencem v deb. 30cm z utrditvijo do primerne nosilnosti</t>
  </si>
  <si>
    <t>odprtina je premoščena s primarnim nosilcem (1kos): jekleni profil HEA 180, dolžine 7600 mm s sidrno/naležnimi ploščami iz jeklene pločevine (3kosi) in sidranjem v zid;</t>
  </si>
  <si>
    <t>prečne povezave oz. sekundarni nosilci (5kosov): jekleni profil IPE 140, dolžine 3000mm s sidrno/naležno ploščo iz jeklene pločevine (1kos) s sidranjem v zid + 1x priključno ploščo za pritrditev v primarni nosilec z vijaki;</t>
  </si>
  <si>
    <t>Razna nepredvidena dela, drobna gradb. dela in zidarska pomoč obrtnikom, instalaterjem in izvajalcem restavratorskih del, obračunana po dejansko porabljenem času in  materialu oz. po predhodno sporazumno dogovorjeni ceni za enoto in naročilu s strani naročnika; ponudnik naj za ta dela obvezno predvidi znesek v višini 5% vrednosti vseh gradbenih del (razen rušitvenih del) in navede vrednost KV in PK delavca! OCENA</t>
  </si>
  <si>
    <t>Dobava in vgrajevanje PVC SN4 cevi, vključno s fazonskimi kosi (dodano 0,5m1/kos) in pripravo betonske posteljice ter delnim obbetoniranjem in obsipom s peskom nad temenom</t>
  </si>
  <si>
    <t>DN 100 mm - fekalna kanalizacija</t>
  </si>
  <si>
    <t>DN 150 mm - fekalna kanalizacija</t>
  </si>
  <si>
    <t xml:space="preserve">DN 150 mm - meteorna kanalizacija </t>
  </si>
  <si>
    <r>
      <t xml:space="preserve">Izdelava drenaže iz perforiranih PVC cevi fi 150 mm v bet. podlogi, z ovitjem s PP polstjo, zasutjem z enozrnatim drenažnim materialom (ca. </t>
    </r>
    <r>
      <rPr>
        <sz val="10"/>
        <rFont val="Arial CE"/>
        <family val="2"/>
      </rPr>
      <t>0,20 m3/m1), tudi ovitim s PP polstjo ter slepimi jaški na lomih</t>
    </r>
  </si>
  <si>
    <t>drenažna cev DN 150 mm (odprtine 220°) po zgornjem opisu</t>
  </si>
  <si>
    <r>
      <t xml:space="preserve">temenski priključek meteorne kanalizacije DN 200 mm na BC 50cm (na globini ca. 3,8m od terena, </t>
    </r>
    <r>
      <rPr>
        <sz val="10"/>
        <rFont val="Times New Roman"/>
        <family val="1"/>
      </rPr>
      <t>Δ</t>
    </r>
    <r>
      <rPr>
        <sz val="10"/>
        <rFont val="Arial"/>
        <family val="2"/>
      </rPr>
      <t>H= ca. 2,5m)</t>
    </r>
    <r>
      <rPr>
        <sz val="10"/>
        <rFont val="Arial CE"/>
        <family val="2"/>
      </rPr>
      <t xml:space="preserve"> po navodilih upravljalca kanalizacijskega omrežja</t>
    </r>
  </si>
  <si>
    <t xml:space="preserve">Izdelava peskolovov iz  BC DN 30cm, globine 125 cm, z izvedbo priključkov, izvedbo dna, odtoka, z LTŽ pokrovom </t>
  </si>
  <si>
    <r>
      <t>Izdelava revizijskih jaškov iz AB cevi</t>
    </r>
    <r>
      <rPr>
        <sz val="10"/>
        <rFont val="Arial CE"/>
        <family val="2"/>
      </rPr>
      <t>, z izvedbo priključkov, izvedbo mulde, zg. venca ter dobavo in vgradnjo LTŽ pokrova z okvirjem</t>
    </r>
  </si>
  <si>
    <t>Dobava in vgradnja kompletnega LTŽ talnega sifona 250/250mm z vsemi pripadajočimi elementii in obbetoniranjem, vključno z odtočno cevjo DN 75mm (L= ca.1,5m z izvedbo priključitve na slepi jašek drenaže); (točkovni odtok na zunanjem podestu ob kletnem prostoru K2)</t>
  </si>
  <si>
    <t>Kompletna izvedba ukinitve obstoječih kanalizacijskih priključkov na javno omrežje - po navodilih upravljalca javnega kanalizacijskega omrežja</t>
  </si>
  <si>
    <r>
      <t xml:space="preserve">Pokrivanje strehe dvokapnice z </t>
    </r>
    <r>
      <rPr>
        <b/>
        <sz val="10"/>
        <rFont val="Arial CE"/>
        <family val="2"/>
      </rPr>
      <t xml:space="preserve">obstoječim </t>
    </r>
    <r>
      <rPr>
        <sz val="10"/>
        <rFont val="Arial CE"/>
        <family val="2"/>
      </rPr>
      <t>bobrovcem (dvojno pokrivanje)</t>
    </r>
  </si>
  <si>
    <t>vgrajevanje betona - AB okvirji v pritličju</t>
  </si>
  <si>
    <t>globina sidranja 20 do 25 cm - AB razbremenilna plošča nad pritličnim prostorom P16, del "D1", P19-21</t>
  </si>
  <si>
    <t>Razpiranje jarkov (komunalni vodi, podbetoniranje) - ocenjeno</t>
  </si>
  <si>
    <t>zidovi deb. 31-40 cm</t>
  </si>
  <si>
    <t>Kompletna izvedba stropne obloge mansarde, upoštevati vse izreze za svetila po posebnem projektu!</t>
  </si>
  <si>
    <t>Izvedba mavčno-kartonske stropne obloge mansarde, v sestavi:</t>
  </si>
  <si>
    <t>Ureditev in izvedba začasnih zapor (delnih ali celih) na cestišču, pločniku oz. javnih površinah za potrebe izvedbe del po projektu (za izvedbo del na infrastrukturi, ki posegajo v cestišče, pločnik ali javne površine).</t>
  </si>
  <si>
    <r>
      <t>OPOMBA:</t>
    </r>
    <r>
      <rPr>
        <sz val="10"/>
        <rFont val="Arial CE"/>
        <family val="2"/>
      </rPr>
      <t xml:space="preserve"> IZKOPE IZVAJATI PRIMERNO ZEMLJINI (ILOVICA) IN V PRIMERNO SUHEM VREMENU TAKO, DA BODO STRANICE IZKOPA ČIMBOLJ VERTILANE ! </t>
    </r>
  </si>
  <si>
    <r>
      <t>OPOMBA:</t>
    </r>
    <r>
      <rPr>
        <sz val="10"/>
        <rFont val="Arial CE"/>
        <family val="2"/>
      </rPr>
      <t xml:space="preserve"> VSA DELA IZVAJATI PO NAČRTIH, NAVODILIH IN V PREDHODNEM SOGLASJU S PRISTOJNIM PREDSTAVNIKOM </t>
    </r>
    <r>
      <rPr>
        <b/>
        <sz val="10"/>
        <rFont val="Arial CE"/>
        <family val="0"/>
      </rPr>
      <t>ZVKDS</t>
    </r>
    <r>
      <rPr>
        <sz val="10"/>
        <rFont val="Arial CE"/>
        <family val="2"/>
      </rPr>
      <t>, V PRIMERU NEJASNOSTI JE OBVEZNO PRIDOBITI NAVODILA ODGOVORNEGA VODJE PROJEKTA IN NADZORNIKA!</t>
    </r>
  </si>
  <si>
    <r>
      <t>Dobava in vgrajevanje naklonskega betona C15/20, deb.=3-15cm,</t>
    </r>
    <r>
      <rPr>
        <sz val="10"/>
        <rFont val="Arial CE"/>
        <family val="2"/>
      </rPr>
      <t xml:space="preserve"> vključno z zagladitvijo površine (St5 - streha zimskega vrta)</t>
    </r>
  </si>
  <si>
    <t>Premaz oz. impregnacija obstoječe lesene konstrukcije strehe z insekticidno fungicidnim sredstvom</t>
  </si>
  <si>
    <t>Razpiranje jarkov (za cevi in jaške od vrtin do toplotne črpalke oz. toplotne postaje)</t>
  </si>
  <si>
    <t>lokalno krpanje ometov na obst. zidovih po odstranitvi poškodovanih ometov in na mestih prebojev, vključno s pripravo površine (čiščenje, pranje oz. odpraševanje nevezanih delcev in primerno navlaženje) in pripravo robov stika staro-novo z obšivanjem pod 45° - ocena</t>
  </si>
  <si>
    <t>novi stenski omet na stare zidove (po odstranitvi obst. ometa - zajeto v rušitvenih delih), vključno s predhodno pripravo površine (čiščenje, pranje oz. odpraševanje nevezanih delcev in primerno navlaženje). Omet iz podajšane malte v razmerju 1 cement, 2 apno, 3 pesek (pesek po izboru OVP in ZVKDS, ev. barvano v masi, površina gladko zaribana, naknadno nebarvana) - vse stene v prostorih P16 in P20</t>
  </si>
  <si>
    <t>krpanje v pasovih na obst. zidovih po odstranitvi poškodovanih-vlažnih ometov (pritličje - v višini 1m od tal), vključno s pripravo površine (čiščenje, pranje oz. odpraševanje nevezanih delcev in primerno navlaženje) in pripravo robov stika staro-novo z obšivanjem pod 45° - ocena</t>
  </si>
  <si>
    <r>
      <t xml:space="preserve">Ročna izdelava grobega (podložnega) in finega (zaključnega) notranjega ometa iz podaljšane apnenocementne malte na opečnih ali kamnitih zidovih, vključno s predhodnim cementnim obrizgom, pripravo površine in natančno obdelavo stika stari-novi omet. Priprava in izdelava malte za ometavanje se izvaja ročno na gradbišču, </t>
    </r>
    <r>
      <rPr>
        <u val="single"/>
        <sz val="10"/>
        <rFont val="Arial"/>
        <family val="2"/>
      </rPr>
      <t>točno recepturo in sestavo ometa po navodilu oz. potrditvi ZVKDS.</t>
    </r>
  </si>
  <si>
    <t>Ročna izdelava grobega (podložnega) in finega (zaključnega) notranjega stropnega ometa iz podaljšane apnenocementne malte vključno s predhodnim cementnim obrizgom, pripravo površine in natančno obdelavo stika stari-novi omet. Priprava in izdelava malte za ometavanje se izvaja ročno na gradbišču, točno recepturo in sestavo ometa po navodilu oz. potrditvi ZVKDS.</t>
  </si>
  <si>
    <t>lokalno krpanje ometov na obst. obokanih opečnih stropovih po odstranitvi poškodovanih ometov, vključno s pripravo površine (čiščenje, pranje oz. odpraševanje nevezanih delcev in primerno navlaženje) - ocena površine</t>
  </si>
  <si>
    <t>novi omet na obst. obokane opečne stropove in oboke prehodov (po odstranitvi obst. ometa - zajeto v rušitvenih delih), vključno s predhodno pripravo površine (čiščenje, pranje oz. odpraševanje nevezanih delcev in primerno navlaženje). Omet iz podajšane malte v razmerju 1 cement, 2 apno, 3 pesek (pesek po izboru OVP in ZVKDS, ev. barvano v masi, površina gladko zaribana, naknadno nebarvana) - stropovi v prostorih P16 in P20</t>
  </si>
  <si>
    <t>kompletni novi stropni omet izdelan na trstiki - vključeno v ceni postavke (ali letvic in armaturne mrežice - odvisno od obstoječe konstrukcije oz. sestave), vključno s pripravo površine - stropni omet v posameznih prostorih po dogovoru z nadzorom, OVP in ZVKDS - površina je ocenjena</t>
  </si>
  <si>
    <t>dodatni opis: tlak v sestavi T2 (deb. 7,5cm) - nabava kamna in polaganje v svež mikroarmiran cementni estrih oz. cementno malto z dodatkom (plastifikatorjem) za talno ogrevanje in zaključnim-zaščitnim hidrofobnim premazom za notranje površine, uporaba belega cementa                           nova količina po PZI</t>
  </si>
  <si>
    <r>
      <t xml:space="preserve">Rušenje betonskega tlaka deb. do 10 cm (lopa </t>
    </r>
    <r>
      <rPr>
        <sz val="10"/>
        <rFont val="Arial"/>
        <family val="2"/>
      </rPr>
      <t xml:space="preserve">in klet valjastega prizidka </t>
    </r>
    <r>
      <rPr>
        <sz val="10"/>
        <rFont val="Arial"/>
        <family val="2"/>
      </rPr>
      <t>)</t>
    </r>
  </si>
  <si>
    <t xml:space="preserve">Sanacija lesene strešne konstrukcije: zamenjava dotrajanih ali dodajanje manjkajočih elementov lesene strešne konstrukcije, kompletno z začasnim podpiranjem oz. opiranjem ali obešanjem lesene strešne konstrukcije pred zamenjavo dotrajanih ali manjkajočih elementov strešne konstrukcije ter odstranitev po končanih delih; kovinske ojačitve - vezi (s profili, vijaki, svorniki...ca 300 kg) so zajete v ključavničarskih delih in jih dobavi ključavničar, vgradnja pa je zajeta v tej postavki! </t>
  </si>
  <si>
    <t>Letvanje strehe z letvami 5/3 cm v razmaku ca 15 cm, s pritrjevanjem na špirovce oz. na kontraletve (za dvojno kritje z bobrovcem)</t>
  </si>
  <si>
    <t xml:space="preserve">Letvanje nad špirovci z letvami 5/5 cm (kontraletve) </t>
  </si>
  <si>
    <t>Dobava in montaža OSB plošč 20 mm nad špirovci (streha - podloga pločev. kritine)</t>
  </si>
  <si>
    <t>Zazidava - krpanje utorov prereza do 5/5 cm v opečnih zidovih (količina je ocenjena)</t>
  </si>
  <si>
    <t>Zazidava utorov prereza do 10/10 cm v opečnih zidovih (količina je ocenjena)</t>
  </si>
  <si>
    <t>Zazidava utorov prereza do 20/20 cm v opečnih zidovih (količina je ocenjena)</t>
  </si>
  <si>
    <t xml:space="preserve">Jeklena konstrukcija za ojačitev lesene strešne konstrukcije (stropniki, lege in pritrdišča, povezniki) iz jekla S 235, vroče cinkana, kompletno z vijaki, podložkami, maticami, svorniki, navojnimi palicami...ter pomočjo pri montaži (montaža je zajeta v tesarskih delih) - po navodilih konzervatorja; teža je ocenjena! Mere in obračun po teži iz delavniške dokumentacije! </t>
  </si>
  <si>
    <t>dvorišče Karunova 6</t>
  </si>
  <si>
    <t>Rušenje klasično zidanih dimnikov (2 kom)</t>
  </si>
  <si>
    <r>
      <t>Odstranjevanje kritine iz bobrovcev (</t>
    </r>
    <r>
      <rPr>
        <u val="single"/>
        <sz val="10"/>
        <rFont val="Arial"/>
        <family val="2"/>
      </rPr>
      <t>dvojno</t>
    </r>
    <r>
      <rPr>
        <sz val="10"/>
        <rFont val="Arial"/>
        <family val="2"/>
      </rPr>
      <t xml:space="preserve"> kritje) na lesenih letvah (J, Z) Karunova 4</t>
    </r>
  </si>
  <si>
    <r>
      <t>Odstranjevanje kritine iz bobrovcev (</t>
    </r>
    <r>
      <rPr>
        <u val="single"/>
        <sz val="10"/>
        <rFont val="Arial"/>
        <family val="2"/>
      </rPr>
      <t>dvojno</t>
    </r>
    <r>
      <rPr>
        <sz val="10"/>
        <rFont val="Arial"/>
        <family val="2"/>
      </rPr>
      <t xml:space="preserve"> kritje) na lesenih letvah - previdno, za kasnejšo ponovno uporabo (S, V) Karunova 4 in 6</t>
    </r>
  </si>
  <si>
    <t>Rušenje oz. odstranitev mavčnokatronske stenske in stropne obloge (nadstropje Karunova 6)</t>
  </si>
  <si>
    <t>Opaž strešin nad špirovci (napušč strehe - podloga pločev. kritine) z enostransko skoblanimi deskami na pero in utor (po posnetku obst. stanja in detajlu)</t>
  </si>
  <si>
    <r>
      <t xml:space="preserve">tlorisna površina strešne konstrukcije </t>
    </r>
    <r>
      <rPr>
        <b/>
        <sz val="10"/>
        <rFont val="Arial CE"/>
        <family val="0"/>
      </rPr>
      <t>(OCENA)</t>
    </r>
  </si>
  <si>
    <t>mansarda (prostori: M14 delno tudi M18 nad P17-18)  v sklopu tlaka T7*: 
&gt; zvočna izolacija iz plošč kamene volne d=5cm položenih na brunast strop (npr. tervol DP5 ali enakovredno);
&gt; podkonstrukcija iz impregniranih smrekovih tramov ca. 0,03m3/m2 (npr. 10/8cm - spodnji tramovi + 10/12cm - križno položeni na ca. 1m);
&gt; impregnirane letve 6/8cm iz smrekovega lesa na razmaku 50cm;
&gt; antivibracijski material (filc iz kamene volne), položen med tramove in OSB plošče;
&gt; 2x OSB/3 plošče d= 25mm (skupaj d= 50mm) položene na pero in utor (podlaga za finalni pod);</t>
  </si>
  <si>
    <t>SUHOMONTAŽNA DELA</t>
  </si>
  <si>
    <t>SUHOMONTAŽNA DELA skupaj:</t>
  </si>
  <si>
    <t>I/</t>
  </si>
  <si>
    <t>II/</t>
  </si>
  <si>
    <r>
      <rPr>
        <b/>
        <sz val="10"/>
        <rFont val="Arial CE"/>
        <family val="0"/>
      </rPr>
      <t xml:space="preserve">V2 - </t>
    </r>
    <r>
      <rPr>
        <sz val="10"/>
        <rFont val="Arial CE"/>
        <family val="0"/>
      </rPr>
      <t>136/204</t>
    </r>
    <r>
      <rPr>
        <sz val="10"/>
        <rFont val="Arial CE"/>
        <family val="2"/>
      </rPr>
      <t xml:space="preserve"> - </t>
    </r>
    <r>
      <rPr>
        <sz val="10"/>
        <rFont val="Arial CE"/>
        <family val="0"/>
      </rPr>
      <t>Dvokrilna obstoječa zunanja lesena vrata - pregledati leseni vratni krili z zasteklitvijo v zgornji polovici in lesen podboj; novo tesnenje, obstoječe okovje se ohranja, dobava in vgraditev nove elektro evakuacijske ključavnice - vezana na požarno centralo; menjava enojnega stekla z termopanom 4/4/4, zakitan stik prekrit z letvicami; prenova površine: brušenje podlage, kitanje, ponovno brušenje in 2x opleska z pu mat lakom; prenova kovinske rešetke: brušanje, oplesk s strukturno ANTIK barvo; vsi RALi in laki po izboru ZVKDS in OVP in glej opis in mere v shemi! obnova; glej opis in mere v shemi!</t>
    </r>
  </si>
  <si>
    <t>Kompletna izdelava jaška za črpanje in ponikanje po detajlu oz. načrtu za sistem toplotne črpalke). Jašek je skrit pod travno rušo. V ceni zajeti:
&gt; izdelavo podložnega betona z obdelavo cevi vrtine ter točkovni izpust vode;
&gt; dobavo betonske cevi DN 120cm, l=100cm (1kos), vključno z izvedbo prebojev za instalacije, obdelavo in tesnenjem okoli cevi;
&gt; dobavo betonskega pokrova za betonsko cev DN 120cm z dodatno ekscentrično odprtino in pokrovom premera 60cmim;
&gt; pokrov jaška se prekrije s tesnilno folijo, da se prepreči dostop padavinske vode;</t>
  </si>
  <si>
    <t>Dobava, montaža in demontaža opaža AB okvirjev, vključno z opiranjem stebrov in podpiranjem nosilcev (Hp &lt; 3m)</t>
  </si>
  <si>
    <t>Pregled, sanacija in obnova obstoječe stropne obloge iz desk (prostor: P8 - vhodna veža, strop v sestavi St4) - vsa dela na sanaciji stropa izvajati po navodilu ZVKDS</t>
  </si>
  <si>
    <r>
      <t xml:space="preserve">toplotno izolacija d=15cm iz samonosnih plošč mineralne volne + parna ovira iz PE folije d= 0,2 mm z lepljenimi stiki (mejne stene Karunova 6 do Karunove 4 in Karunove 8 - pod ozn. </t>
    </r>
    <r>
      <rPr>
        <b/>
        <sz val="10"/>
        <rFont val="Arial CE"/>
        <family val="0"/>
      </rPr>
      <t>S7</t>
    </r>
    <r>
      <rPr>
        <sz val="10"/>
        <rFont val="Arial CE"/>
        <family val="0"/>
      </rPr>
      <t>)</t>
    </r>
  </si>
  <si>
    <r>
      <t xml:space="preserve">toplotno izolacija d=15cm iz samonosnih plošč iz mineralne volne + parna ovira iz PE folije d=0,2mm z lepljenimi stiki ( pod ozn. </t>
    </r>
    <r>
      <rPr>
        <b/>
        <sz val="10"/>
        <rFont val="Arial CE"/>
        <family val="0"/>
      </rPr>
      <t>S15</t>
    </r>
    <r>
      <rPr>
        <sz val="10"/>
        <rFont val="Arial CE"/>
        <family val="0"/>
      </rPr>
      <t>)</t>
    </r>
  </si>
  <si>
    <r>
      <t xml:space="preserve">zvočna izolacija d=10cm iz plošč kamene volne (kot npr. DP5 ali enakovredno) (pod ozn. </t>
    </r>
    <r>
      <rPr>
        <b/>
        <sz val="10"/>
        <rFont val="Arial CE"/>
        <family val="0"/>
      </rPr>
      <t>S15</t>
    </r>
    <r>
      <rPr>
        <sz val="10"/>
        <rFont val="Arial CE"/>
        <family val="0"/>
      </rPr>
      <t>)</t>
    </r>
  </si>
  <si>
    <r>
      <t xml:space="preserve">Kompletno po zgornjem opisu (pod ozn. </t>
    </r>
    <r>
      <rPr>
        <b/>
        <sz val="10"/>
        <rFont val="Arial CE"/>
        <family val="0"/>
      </rPr>
      <t>S9</t>
    </r>
    <r>
      <rPr>
        <sz val="10"/>
        <rFont val="Arial CE"/>
        <family val="2"/>
      </rPr>
      <t xml:space="preserve"> - stena lope)</t>
    </r>
  </si>
  <si>
    <r>
      <t xml:space="preserve">Kompletno po zgornjem opisu (pod ozn. </t>
    </r>
    <r>
      <rPr>
        <b/>
        <sz val="10"/>
        <rFont val="Arial CE"/>
        <family val="0"/>
      </rPr>
      <t>S13</t>
    </r>
    <r>
      <rPr>
        <sz val="10"/>
        <rFont val="Arial CE"/>
        <family val="2"/>
      </rPr>
      <t xml:space="preserve"> - frčade)</t>
    </r>
  </si>
  <si>
    <t>Izdelava, postavitev in najem table za časa gradnje, za označitev gradbišča, skladno z veljavnim Pravilnikom o označitvi gradbišča in kasnejša odstranitev po končanih delih.</t>
  </si>
  <si>
    <r>
      <t xml:space="preserve">Ureditev gradbišča v skladu z načrtom organizacije gradbišča in v skladu z varnostnim načrtom (načrti predhodno odobreni s strani naročnika in ZVKDS). </t>
    </r>
    <r>
      <rPr>
        <u val="single"/>
        <sz val="10"/>
        <rFont val="Arial CE"/>
        <family val="0"/>
      </rPr>
      <t>Vsa dela se morajo izvajati s predhodnim dogovorom z naročnikom in potrditvijo ZVKDS.</t>
    </r>
    <r>
      <rPr>
        <sz val="10"/>
        <rFont val="Arial CE"/>
        <family val="2"/>
      </rPr>
      <t xml:space="preserve"> Vceni zajeti tudi stroške vzdrževanja v času trajanja gradbišča in odstranitev vseh provizorijev ter čiščenje gradbišča in okolice (ureditev v končno predvideno stanje po projektu).</t>
    </r>
  </si>
  <si>
    <t>Zakoličba obstoječih podzemnih komunalnih vodov z označitvijo na terenu, zakoličbo opravi za to pooblaščen geometer oz. predstavnik upravljalca posameznih komunalnih vodov.</t>
  </si>
  <si>
    <t>Kompletno po opisu - ocena (predvidoma 1.500€)</t>
  </si>
  <si>
    <t>Geodetski posnetek po končani gradnji in izdelava elaborata za evidentiranje stavbe in komunalnih vodov v zemljiški kataster in kataster stavb.</t>
  </si>
  <si>
    <t>Izdelava PID projektne dokumentacije - načrti za vse segmente del (vodilna mapa, arhitektura, gradbene konstrukcije in ostali gradbeni načrti, elektro instalacije, strojne instalacije, zunanja ureditev s komunalni vodi do objekta in priključki na javno infrastrukturo).</t>
  </si>
  <si>
    <t>Izdelava PID izkaza požarne varnosti, ki je obvezna priloga dokazila o zanesljivosti objekta. Izkaz požarne varnosti (faza PID) lahko izpolni samo odgovorni projektant požarne varnosti, ki je izdelal Zasnovo požarne varnosti.</t>
  </si>
  <si>
    <t>Izdelava in montaža požarnega reda za objekt, skladno s Pravilnikom o požarnem redu (UL RS 52/2007), vključno z zastekljenimi PVC okvirji rdeče barve nova postavka</t>
  </si>
  <si>
    <t>Izdelava navodila za obratovanje in vzdrževanje objekta po navodilu oz. predlogi ZVKDS- za vse segmente del (razen notranje opreme).</t>
  </si>
  <si>
    <t>Finalno čiščenje objekta po končanih delih s čiščenjem oken in vrat ter vseh talnih in stenskih oblog. Obračun po m2 enkratne, notranje, neto tlorisne površine objekta.</t>
  </si>
  <si>
    <r>
      <t xml:space="preserve">strop v pritličju (P11 - Karunova 4);
 vešala h </t>
    </r>
    <r>
      <rPr>
        <sz val="10"/>
        <rFont val="Arial"/>
        <family val="2"/>
      </rPr>
      <t>≤ 25 cm (višina stropa ca. 2,60m);</t>
    </r>
  </si>
  <si>
    <t>Izdelava notranjega venecianskega tlaka iz kamnitih plošč in uporabo belega cementa polaganje v bet. podlogo (prostori: 19, 21 in 20), s fugiranjem in brušenjem - polaganje po navodilu ZVKDS</t>
  </si>
  <si>
    <t xml:space="preserve">Dobava materiala in izdelava finalnega poda iz litega terazza d=2,5-3cm (uporaba belega cementa) na predhodno izdelan cementni estrih; brušeno in vse finalno obdelano. </t>
  </si>
  <si>
    <t>zazidava odprtine v obst. predelni steni d=12-15 cm z NF polno opeko</t>
  </si>
  <si>
    <t>Slikanje novih notranjih stenskih površin 2x s pralno barvo (Lateks ali Domflok sistem z dodatnim lakiranjem) s predhodnim osnovnim nanosom impregnacije (sanitarni prostori v pritličju namestostenske keramike)</t>
  </si>
  <si>
    <t>Samo vgrajevanje obstoječih (iz naravnega kamna) robnikov 20/25 cm z izkopom, napravo ležišča MB 10 0,07 m3/m1 in zalitjem stikov s F.C.M. 1:3</t>
  </si>
  <si>
    <r>
      <t>&gt; enojna kovinska podkonstrukcija iz tipskih, jeklenih, pocinkanih profilov šir. 50mm (pritrjena v AB strop</t>
    </r>
    <r>
      <rPr>
        <sz val="10"/>
        <rFont val="Arial"/>
        <family val="2"/>
      </rPr>
      <t xml:space="preserve">);
&gt; </t>
    </r>
    <r>
      <rPr>
        <u val="single"/>
        <sz val="10"/>
        <rFont val="Arial"/>
        <family val="2"/>
      </rPr>
      <t>dvojne</t>
    </r>
    <r>
      <rPr>
        <sz val="10"/>
        <rFont val="Arial"/>
        <family val="2"/>
      </rPr>
      <t xml:space="preserve"> mavčno-kartonske plošče d= 12,5mm (</t>
    </r>
    <r>
      <rPr>
        <u val="single"/>
        <sz val="10"/>
        <rFont val="Arial"/>
        <family val="2"/>
      </rPr>
      <t>skupna d=25 mm</t>
    </r>
    <r>
      <rPr>
        <sz val="10"/>
        <rFont val="Arial"/>
        <family val="2"/>
      </rPr>
      <t>), na tipski pocinkani podkonstrukciji;
&gt; fugiranje, bandažiranje 2x in glajenje stikov;</t>
    </r>
  </si>
  <si>
    <t>V ceni upoštevati tudi vse izreze za potrebe instalacij!</t>
  </si>
  <si>
    <r>
      <t xml:space="preserve">Kompletno po zgornjem opisu (ozn. </t>
    </r>
    <r>
      <rPr>
        <b/>
        <sz val="10"/>
        <rFont val="Arial CE"/>
        <family val="0"/>
      </rPr>
      <t>S11</t>
    </r>
    <r>
      <rPr>
        <sz val="10"/>
        <rFont val="Arial CE"/>
        <family val="2"/>
      </rPr>
      <t>)</t>
    </r>
  </si>
  <si>
    <r>
      <t xml:space="preserve">Kompletno po zgornjem opisu (ozn. </t>
    </r>
    <r>
      <rPr>
        <b/>
        <sz val="10"/>
        <rFont val="Arial CE"/>
        <family val="0"/>
      </rPr>
      <t>S10*</t>
    </r>
    <r>
      <rPr>
        <sz val="10"/>
        <rFont val="Arial CE"/>
        <family val="2"/>
      </rPr>
      <t>) stene sanitarij v pritličju in mansardi</t>
    </r>
  </si>
  <si>
    <r>
      <t xml:space="preserve">&gt; fugiranje, bandažiranje in glajenje stikov;
&gt; dvojna mavčno-kartonska plošča 2x12,5mm (d=2,5cm);
&gt; enojna kovinska podkonstrukcija iz tipskih, jeklenih, pocinkanih profilov </t>
    </r>
    <r>
      <rPr>
        <sz val="10"/>
        <rFont val="Arial CE"/>
        <family val="2"/>
      </rPr>
      <t>7,5cm (odmaknjena od zidu s pritrditvijo na zid</t>
    </r>
    <r>
      <rPr>
        <sz val="10"/>
        <rFont val="Arial CE"/>
        <family val="2"/>
      </rPr>
      <t>, vmesni prostor se zapolni z mineralno volno d= 15cm)</t>
    </r>
  </si>
  <si>
    <t>Kompletno po zgornjem opisu</t>
  </si>
  <si>
    <r>
      <t xml:space="preserve">MK obloga pod ozn. </t>
    </r>
    <r>
      <rPr>
        <b/>
        <sz val="10"/>
        <rFont val="Arial CE"/>
        <family val="0"/>
      </rPr>
      <t>S7</t>
    </r>
  </si>
  <si>
    <r>
      <t xml:space="preserve">MK obloga pod ozn. </t>
    </r>
    <r>
      <rPr>
        <b/>
        <sz val="10"/>
        <rFont val="Arial CE"/>
        <family val="0"/>
      </rPr>
      <t>S15</t>
    </r>
  </si>
  <si>
    <t>Dobava in vgrajevanje nasipa-zasipa iz gramoza ali grušča s planiranjem in komprimiranjem do Ev2 = 80 MPa (tampon pod zunanjimi tlaki)</t>
  </si>
  <si>
    <t xml:space="preserve">Dobava in vgrajevanje PVC SN4 cevi, vključno s fazonskimi kosi (dodano 0,5m1/kos) ter polnim obbetoniranjem </t>
  </si>
  <si>
    <t>Ostale začasne zapore v kolikor bodo potrebne za izvedbo (dovoz in postavitev mehanizacije ipd.vsled tehnologije dela izvajalca), mora izvajalec zajeti v ceni na enoto.</t>
  </si>
  <si>
    <t>Pripravljalna dela in zaključna dela</t>
  </si>
  <si>
    <t>Ostali provizoriji, gradbiščne-zaščitne ograje, in oprema so strošek izvajalca in jih mora zajeti v ceni na enoto.</t>
  </si>
  <si>
    <t xml:space="preserve">Kompletna gradbiščna ureditev </t>
  </si>
  <si>
    <t>previdno rušenje dela obstoječega mejnega zidu v dolžini ca. 3m, višine ca. 2,3m (zid iz vidne NF fasadne opeke, na vrhu AB vez s pokrivnimi elementi zidu iz vzdolžno razpolovljenih bet. cevi v cementni malti)</t>
  </si>
  <si>
    <t>vzpostavitev porušenega dela mejnega zidu (iz post.a) v prvotno stanje z vsemi elementi zidu in zaključnimi deli</t>
  </si>
  <si>
    <t>odstranitev gradbiščne poti-ceste (iz post. b) in povrnitev dela zemljišča v prvotno stanje</t>
  </si>
  <si>
    <t>previdna odstranitev obstoječih betonskih cevi in čiščenje cem.malte, alg in mahu</t>
  </si>
  <si>
    <t>polaganje obstoječih betonskih cevi z izdelavo nove betonske podlage iz betona C12/15 (ca. 0,05m3/m1) z delnim obbetoniranjem cevi</t>
  </si>
  <si>
    <t>nabava nove betonske cevi BC 25cm l=1m za nadomestitev stare v primeru poškodbe - ocena</t>
  </si>
  <si>
    <t xml:space="preserve">OPOMBI: </t>
  </si>
  <si>
    <t>&gt; MED GRADBENIMI POSEGI PRIMERNO ZAŠČITITI VAROVANE POHIŠTVENE KOSE IN  DRUGE ELEMENTE PRED VLAGO, VODO, PRAHOM IN MEHANSKIMI POŠKODBAMI!</t>
  </si>
  <si>
    <t>Dobava in polaganje parozaporne folije s preklopi min. 10 cm z lepljenjem stikov  (TYVEK ali enakovredno) - streha in strop</t>
  </si>
  <si>
    <t>zarez in previdna odstranitev obstoječih, notranjih, ometov d= 2-3 cm z opečnih zidov do opeke (v ceni zajeti tudi iznos odpadnega materiala v gradbiščno deponijo)</t>
  </si>
  <si>
    <t>čiščenje in priprava površin s poglabljanjem in čiščenje nevezanih delcev iz reg ter odpraševanjem površine</t>
  </si>
  <si>
    <t>ponovna izvedba stičenja opeke z malto in izvedba zaščitnega premaza vidnega opečnega zidu - vse po navodilih ZVKDS</t>
  </si>
  <si>
    <t>DDV v višini 22 %</t>
  </si>
  <si>
    <t>mineralna volna d= 5 cm</t>
  </si>
  <si>
    <t>mineralna volna d= ca. 14 cm</t>
  </si>
  <si>
    <t>polaganje obstoječih kamnitih oz. betonskih plošč v cem.malto (povrnitev tlaka v prvotno stanje z vsemi obstoječimi sloji)</t>
  </si>
  <si>
    <t>previdna odstranitev (z oštevilčenjem za kasnejšo ponovno polaganje) obstoječih kamnitih oz. betonskih plošč, vključno s podlago (cementa malta) do zemljine - za 5 stebrov</t>
  </si>
  <si>
    <t>izdelava nove podlage na mestu stebrov (5kos): 
&gt; delni odkop zemljine (ca. 20cm ) z izravnavo in utrditvijo podlage (ročni nabijač); 
&gt; nasip s peskom D=0-16mm v deb. 10cm z izravnavo in utrditvijo podlage (ročni nabijač);
&gt; izdelavo betonske podloge C15/20 za končno izravnavo (deb.10cm);</t>
  </si>
  <si>
    <r>
      <t xml:space="preserve">Zapolnitev obokov z lahkim polnilom (glinopor </t>
    </r>
    <r>
      <rPr>
        <u val="single"/>
        <sz val="10"/>
        <rFont val="Arial"/>
        <family val="2"/>
      </rPr>
      <t>z dodatkom cem.mleka, teža &lt;600kg/m3</t>
    </r>
    <r>
      <rPr>
        <sz val="10"/>
        <rFont val="Arial"/>
        <family val="2"/>
      </rPr>
      <t>) in z izravnavo</t>
    </r>
  </si>
  <si>
    <t>utor dim. 15/15cm za ležišče AB razbremenilnih plošč nad pritličnim prostorom P16, del "D1", P19-21</t>
  </si>
  <si>
    <t>utor dim. 50/35cm za AB okvirje v pritličju</t>
  </si>
  <si>
    <t>utor dim. 60/35cm za AB okvirje v pritličju</t>
  </si>
  <si>
    <t>utor dim. 70/35cm za AB okvirje v pritličju</t>
  </si>
  <si>
    <t>doplačilo k post. b) za izvedbo diferenčnih stopnic dim. ca. 30/16cm</t>
  </si>
  <si>
    <r>
      <t>Izvedba notranje, mavčno-kartonske stenske obloge s toplotno izolacijo (</t>
    </r>
    <r>
      <rPr>
        <sz val="10"/>
        <rFont val="Arial CE"/>
        <family val="0"/>
      </rPr>
      <t>samostoječa</t>
    </r>
    <r>
      <rPr>
        <sz val="10"/>
        <rFont val="Arial CE"/>
        <family val="2"/>
      </rPr>
      <t xml:space="preserve"> ali pritrjena na zid z distančnimi profili - odmaknjena od stene za ca.10-15cm za vgradnjo toplotne in zvočne izolacije), v sestavi:</t>
    </r>
  </si>
  <si>
    <t>&gt; podkonstrukcija (1x 7,5cm) za mavčno-kartonske plošče iz tipskih pocinkanih profilov , vmes vstavljena mineralna volna - samonosne plošče d=7,5cm;</t>
  </si>
  <si>
    <t>&gt; mavčno-kartonska plošča 12,5mm;</t>
  </si>
  <si>
    <t>&gt; fugiranje, bandažiranje stikov</t>
  </si>
  <si>
    <t>Izvedba zunanje stene d=20cm, v sestavi:</t>
  </si>
  <si>
    <t>&gt; parna zapora;</t>
  </si>
  <si>
    <t>&gt; podkonstrukcija (1x 10cm) za mavčno-kartonske plošče iz tipskih pocinkanih profilov , vmes vstavljena mineralna volna - samonosne plošče d=10cm;</t>
  </si>
  <si>
    <t>&gt; paropropustna, vodoodbojna - vetrna zapora (folija kot npr. Tyvek ali enakovredno);</t>
  </si>
  <si>
    <t>&gt; podkonstrukcija (1x 3cm) za zunanje plošče iz tipskih pocinkanih profilov, vmes zračni sloj za prezračevanje;</t>
  </si>
  <si>
    <t>&gt; zunanja vlakno-cementna plošča d=12,5mm temne barve (kot npr. Aquapanel Outdoor plošča ali enakovredno);</t>
  </si>
  <si>
    <r>
      <t xml:space="preserve">Glajenje in brušenje </t>
    </r>
    <r>
      <rPr>
        <u val="single"/>
        <sz val="10"/>
        <rFont val="Arial CE"/>
        <family val="0"/>
      </rPr>
      <t>novih betonskih in ometanih površin</t>
    </r>
    <r>
      <rPr>
        <sz val="10"/>
        <rFont val="Arial CE"/>
        <family val="2"/>
      </rPr>
      <t xml:space="preserve"> sten ter stropov z disperzijskim kitom </t>
    </r>
  </si>
  <si>
    <t>Slikanje novih notranjih stenskih in stropnih površin 2x s poldisperzijsko barvo s predhodnim osnovnim nanosom impregnacije</t>
  </si>
  <si>
    <t>SLIKOPLESKARSKA DELA skupaj:</t>
  </si>
  <si>
    <t>KAMNOSEŠKA DELA skupaj:</t>
  </si>
  <si>
    <t>PODOPOLAGALSKA DELA skupaj:</t>
  </si>
  <si>
    <t>KERAMIČARSKA DELA skupaj:</t>
  </si>
  <si>
    <t>KLJUČAVNIČARSKA DELA skupaj:</t>
  </si>
  <si>
    <t>STAVBNO POHIŠTVO skupaj:</t>
  </si>
  <si>
    <t>KROVSKA IN KLEP. DELA skupaj:</t>
  </si>
  <si>
    <t>KANALIZACIJA skupaj:</t>
  </si>
  <si>
    <t>ZIDARSKA DELA skupaj:</t>
  </si>
  <si>
    <t>TESARSKA DELA skupaj:</t>
  </si>
  <si>
    <t>BETONSKA DELA skupaj:</t>
  </si>
  <si>
    <t>ZEMELJSKA DELA skupaj:</t>
  </si>
  <si>
    <t>RUŠITVENA DELA skupaj:</t>
  </si>
  <si>
    <r>
      <t>OPOMBA:</t>
    </r>
    <r>
      <rPr>
        <sz val="10"/>
        <rFont val="Arial CE"/>
        <family val="2"/>
      </rPr>
      <t xml:space="preserve"> PRI VSEH POSTAVKAH ZAJETI VSE ELEMENTE, KI SO V </t>
    </r>
    <r>
      <rPr>
        <sz val="10"/>
        <rFont val="Arial CE"/>
        <family val="0"/>
      </rPr>
      <t xml:space="preserve">SHEMAH POLEG OSNOVNEGA ELEMENTA OMENJENI (ZAKLJUČKI, POLICE, FINALNE OBDELAVE, OBLOGE …)!  </t>
    </r>
    <r>
      <rPr>
        <sz val="10"/>
        <rFont val="Arial CE"/>
        <family val="2"/>
      </rPr>
      <t xml:space="preserve">    </t>
    </r>
  </si>
  <si>
    <t>Ročni izkop v zemljini III. ktg v šir. 30cm in gl. ca. 20cm za novo podlogo robnemu elementu (betonske cevi ob nadstrešku S fasade), vključno z odvozom na gradbiščno deponijo.</t>
  </si>
  <si>
    <r>
      <t xml:space="preserve">Ročni široki površinski izkop v objektu v zemljini III. ktg z izvozom na gradb.deponijo; izvede se izkop do spodnjega nivoja </t>
    </r>
    <r>
      <rPr>
        <sz val="10"/>
        <rFont val="Arial"/>
        <family val="2"/>
      </rPr>
      <t>(novega podl.betona)</t>
    </r>
  </si>
  <si>
    <t>(prostori: P13-P18, "D1", P19-P28)</t>
  </si>
  <si>
    <t>Namestitev travnate ruše s predhodno izravnavo oz. planiranjem površine</t>
  </si>
  <si>
    <t>injektiranje zidu d= 30-40cm po načrtu GK (pritličje)</t>
  </si>
  <si>
    <t>injektiranje zidu d= 41-50cm po načrtu GK (pritličje)</t>
  </si>
  <si>
    <t>injektiranje zidu d= 51-60cm po načrtu GK (pritličje)</t>
  </si>
  <si>
    <t>injektiranje zidu d= 61-75cm po načrtu GK (pritličje)</t>
  </si>
  <si>
    <r>
      <t xml:space="preserve">Izdelava </t>
    </r>
    <r>
      <rPr>
        <sz val="10"/>
        <rFont val="Arial"/>
        <family val="2"/>
      </rPr>
      <t xml:space="preserve">horizontalne hidroizolacije iz varjenih elastobitumenskih trakov </t>
    </r>
    <r>
      <rPr>
        <u val="single"/>
        <sz val="10"/>
        <rFont val="Arial"/>
        <family val="2"/>
      </rPr>
      <t>(kot npr. Izotekt V4+), vključno z zavihki ob stenah višine 10 do 15 cm</t>
    </r>
    <r>
      <rPr>
        <sz val="10"/>
        <rFont val="Arial"/>
        <family val="2"/>
      </rPr>
      <t xml:space="preserve"> in s predhodnim premazom s hladno bitumensko emulzijo </t>
    </r>
  </si>
  <si>
    <r>
      <t>enoslojna</t>
    </r>
    <r>
      <rPr>
        <sz val="10"/>
        <rFont val="Arial"/>
        <family val="2"/>
      </rPr>
      <t xml:space="preserve"> HHI iz bit.trakov (v sestavi tlakov T1, T2, T3, T4 -  pritličje)</t>
    </r>
  </si>
  <si>
    <t>na toplotno izolacijo tlakov pod sistemskimi ploščami talnega ogrevanja (v sestavi tlakov T1, T2, T3, T4 -  pritličje)</t>
  </si>
  <si>
    <t>mansarda (v sestavi tlakov T7, T7*, T8 , T9, T10)</t>
  </si>
  <si>
    <t>Toplotna izolacija tlaka s ploščami iz ekstrudiranega polistirena - XPS (STYRODUR)</t>
  </si>
  <si>
    <t>toplotna izolacija debeline 8cm - XPS plošče 2x 4cm (v sestavi tlakov T1, T2, T3, T4 -  pritličje)</t>
  </si>
  <si>
    <t>Izdelava mikroarmiranega cementnega estriha C20/25, z dilatacijskimi trakovi ob zidovih</t>
  </si>
  <si>
    <t>estrih d=5,0 cm (v sestavi tlaka T1 - za terazzo)</t>
  </si>
  <si>
    <t>estrih d=5,5-6,0 cm (v sestavi tlaka T3 - za leseneno talno oblogo)</t>
  </si>
  <si>
    <t>estrih d=4,5 cm (v sestavi tlaka T4 - za terazzo v sanitarijah prostori površine manjše od 5m2)</t>
  </si>
  <si>
    <t xml:space="preserve">Pokrivanje prezračevanih slemen in grebenov s slemenjaki </t>
  </si>
  <si>
    <r>
      <t xml:space="preserve">Pokrivanje prezračevanih slemen in grebenov z </t>
    </r>
    <r>
      <rPr>
        <b/>
        <sz val="10"/>
        <rFont val="Arial CE"/>
        <family val="2"/>
      </rPr>
      <t xml:space="preserve">obstoječimi </t>
    </r>
    <r>
      <rPr>
        <sz val="10"/>
        <rFont val="Arial CE"/>
        <family val="2"/>
      </rPr>
      <t xml:space="preserve">slemenjaki </t>
    </r>
  </si>
  <si>
    <t>Vertikalne odtočne LTŽ cevi fi 100 mm, dolžine 2 m, vključno s pritrdilnimi objemkami in kolenom za priklop na peskolov spodaj; mere in obračun po kompletu</t>
  </si>
  <si>
    <t>Pokrivanje ravne strehe na betonsko podlogo s točkovno varjenim paroizenačevalnim polimerbitumenskim trakom in polno varjenim polimerbitumenskim varilnim trakom s posipom, z vsemi zaključki ter predhodno morebitno izravnavo bet. podlage</t>
  </si>
  <si>
    <t>Vrsta, tekstura in frakcija agregata po vzorcu izvajalca, potrjenem s strani odg. arhitekta in ZVKDS)</t>
  </si>
  <si>
    <t>a/</t>
  </si>
  <si>
    <r>
      <t>OPOMBA:</t>
    </r>
    <r>
      <rPr>
        <sz val="10"/>
        <rFont val="Arial CE"/>
        <family val="2"/>
      </rPr>
      <t xml:space="preserve"> KVALITETO IN TON BARVE PO RAL LESTVICI DOLOČI ODGOVORNI PROJEKTANT ARTHITEKTURE OZ. ZVKDS!     </t>
    </r>
  </si>
  <si>
    <t>stene</t>
  </si>
  <si>
    <t>strop</t>
  </si>
  <si>
    <t>Slikanje obstoječih notranjih ometanih površin s predhodno pripravo podloge (delno krpanje, odstranitev obstoječe odstopajoče barve, ev. obrušenje) ter 2x beljenje z apnenim beležem, po predhodni izvedbi vzorcev in potrditvi odg. projektanta arhitekture oz. ZVKDS</t>
  </si>
  <si>
    <t>Pleskanje obstoječih in novih lesenih površin 2x z lazurnim premazom, v barvi po izbiri ZVKDS</t>
  </si>
  <si>
    <t>Pleskanje obstoječih ključavničarskih izdelkov 2x s kvalitetno barvo (poliuretan) s predhodnim odstranjevanjem obstoječega opleska, brušenjem, nevtralizacijo rje ter osnovnim premazom, finalna barva v tonu po RAL lestvici po izbiri ZVKDS</t>
  </si>
  <si>
    <t>a)</t>
  </si>
  <si>
    <t>Ročni izkop izven objekta v zemljini III. ktg z direktnim nakladanjem na transportno sredstvo (ročna izvedba izkopa kjer ni možen strojna izvedba izkopa)</t>
  </si>
  <si>
    <r>
      <t>OPOMBA:</t>
    </r>
    <r>
      <rPr>
        <sz val="10"/>
        <rFont val="Arial CE"/>
        <family val="2"/>
      </rPr>
      <t xml:space="preserve"> UPOŠTEVATI TEŽAVNO DOSTOPNOST - </t>
    </r>
    <r>
      <rPr>
        <u val="single"/>
        <sz val="10"/>
        <rFont val="Arial CE"/>
        <family val="0"/>
      </rPr>
      <t xml:space="preserve">IZVAJANJE Z "MINI GRADBENO MEHANIZACIJO" </t>
    </r>
  </si>
  <si>
    <t>Strojni izkop zemljine III. ktg, z odmetom na rob izkopa oz. z iznosom na gradbiščno deponijo</t>
  </si>
  <si>
    <r>
      <t>Izvedba lokalne sanacije spodnjega dela obokanega stropa (na mestih, kjer se pojavljajo razpoke v ometu oboka oz. po določitvi nadzora gradbenih del in odobritvi ZVKDS) po navodilu iz načrta GK.</t>
    </r>
    <r>
      <rPr>
        <sz val="10"/>
        <rFont val="Arial"/>
        <family val="2"/>
      </rPr>
      <t xml:space="preserve"> (ocena površine).</t>
    </r>
  </si>
  <si>
    <r>
      <t>OPOMBA:</t>
    </r>
    <r>
      <rPr>
        <sz val="10"/>
        <rFont val="Arial CE"/>
        <family val="0"/>
      </rPr>
      <t xml:space="preserve"> VSA VRATA IMAJO SISTEMSKI KLJUČ PO DOGOVORU Z NAROČNIKOM   </t>
    </r>
  </si>
  <si>
    <r>
      <rPr>
        <b/>
        <sz val="10"/>
        <rFont val="Arial CE"/>
        <family val="0"/>
      </rPr>
      <t xml:space="preserve">VK0 </t>
    </r>
    <r>
      <rPr>
        <sz val="10"/>
        <rFont val="Arial CE"/>
        <family val="2"/>
      </rPr>
      <t xml:space="preserve">-106/197- </t>
    </r>
    <r>
      <rPr>
        <sz val="10"/>
        <rFont val="Arial CE"/>
        <family val="0"/>
      </rPr>
      <t>Enokrilna nova lesena vrata v strojnico; zvočna izolacija 44 dcB; vrata po izgledu obstoječih v kleti prizidka,  lesen podboj; vertikalne letve širine 15cm na pero/utor, brušenje, kitanje, pu lak ter okovje po izboru OVP in ZVKDS, črn tesnilni trak, glej opis in mere v shemi!</t>
    </r>
  </si>
  <si>
    <r>
      <rPr>
        <b/>
        <sz val="10"/>
        <rFont val="Arial CE"/>
        <family val="0"/>
      </rPr>
      <t>V3</t>
    </r>
    <r>
      <rPr>
        <sz val="10"/>
        <rFont val="Arial CE"/>
        <family val="2"/>
      </rPr>
      <t xml:space="preserve"> - 113/254 - </t>
    </r>
    <r>
      <rPr>
        <sz val="10"/>
        <rFont val="Arial CE"/>
        <family val="0"/>
      </rPr>
      <t>Dvokrilna nova steklena vrata - asimetrična; s talnim zapiralom in držalom (drog po celotni višini) po detajlu, vpeta v tla in preklado prehoda; varnostno prosojno steklo (kaljeno, lepljeno); inox okovje po potrditvi OVP in ZVKDS; obdelava špalet po navodilih OVP in ZVKDS; glej opis in mere v shemi!</t>
    </r>
  </si>
  <si>
    <t>izdelava grobih in finih ometov iz podaljšane apnenocementne malte stropne površine na trstiko  (točno recepturo in sestavo ometa po navodilu oz. potrditvi ZVKDS)</t>
  </si>
  <si>
    <t>Previdna DELNA odstranitev in krpanje stropnega ometa na trstiki (po zamenjavi obstoječih brun z jeklenimi profili za ojačitev stropa), v ceni zajeti:</t>
  </si>
  <si>
    <t>Previdna DELNA odstranitev in krpanje ometa na steni fasade Karunova 6 (cestna stran), v ceni zajeti:</t>
  </si>
  <si>
    <t>Dobava materiala in montaža lesene fasadne obloge na frčadah. Vidna obloga izdelena iz oblanih  in impregniranih macesnovih letev 20/50mm pritrjenih na leseno podkonstrukcijo (letve iz enakega lesa). Izvedba in finalna obdelava letev po izvedbenem detajlu in navodilih OVP in ZVKDS.</t>
  </si>
  <si>
    <t>fasada na cestni strani Karunova 6: natur letve z brezbarvno impregnacijo - po celotnem obodu frčade in preko zasteklitve</t>
  </si>
  <si>
    <t>Pred dokončno izbiro injekcijske mase in določitve tehnologije injektiranja morajo biti izvedene osnovne nedestruktivne in delno destruktivne preiskave zidu (NDT in DDT), ki določijo parametre injektiranja in kompatibilnost gradiva zidu ter ometov z injekcijsko maso.</t>
  </si>
  <si>
    <t>Predvidena je sledeča sestava suhe mešanice injekcijske mase:
 - 90% portland cement
 - 9,5% opalska breča (povečanje plastičnosti in suspenzivnosti mešanice)
 - 0,5% cementol »delta«
 - V/C pri izdelavi 0.8 do max 1.0</t>
  </si>
  <si>
    <r>
      <t xml:space="preserve">Injektiranje temeljev in delno zidov (do višine 50cm nad koto </t>
    </r>
    <r>
      <rPr>
        <sz val="10"/>
        <rFont val="Arial"/>
        <family val="2"/>
      </rPr>
      <t>±</t>
    </r>
    <r>
      <rPr>
        <sz val="10"/>
        <rFont val="Arial CE"/>
        <family val="0"/>
      </rPr>
      <t xml:space="preserve"> 0,00) se mora izvajati z uporabo injekcijske mase za zagotovitev kakovostne utrditve zidu po navodilih iz načrta GK in v soglasju ZVKDS.</t>
    </r>
  </si>
  <si>
    <t>Kontrola kvalitete injektiranja zidov po navodilih v projektu gradbenih konstrukcij!</t>
  </si>
  <si>
    <t>Postopek dela:</t>
  </si>
  <si>
    <t xml:space="preserve"> - v vse opečne in mešano kamnito-opečne stene se sistematično vrta luknje do 2/3 debeline stene v razponu ca. 60 cm - razporeditev po šahovnici;</t>
  </si>
  <si>
    <t xml:space="preserve"> - po vrtanju se namestijo jeklene cevke za injiciranje, ki segajo 5-10 cm v vrtino, sledi notranje pranje stene z vodo;</t>
  </si>
  <si>
    <t xml:space="preserve"> - nato se sistematično injicira injektivna masa s pritiskom 3-4 bar, hkrati se zapirajo cevke iz katerih teče inj. masa. Injiciranje se izvaja od spodaj navzgor (po principu polnjenja posode).</t>
  </si>
  <si>
    <r>
      <t>Ko zid ne prevzema več inj. mase, pustiti pritisk aktiven še 2 minuti. Uporabiti isti postopek tudi pri naslednjih injekcijskih luknjah.</t>
    </r>
  </si>
  <si>
    <t>krpanje ometa na odstranjenih površinah obst. ometa in na mestih poškodb zaradi prestavitve elektro omarice: izdelava grobih in finih ometov iz podaljšane apnenocementne malte na zunanje stenske površine, vključno s predhodnim cementnim obrizgom, pripravo površine in natančno obdelavo stika stari-novi omet. Priprava in izdelava malte za ometavanje se izvaja ročno na gradbišču, točno recepturo in sestavo ometa po navodilu oz. potrditvi ZVKDS.</t>
  </si>
  <si>
    <t>POPIS  GRADBENIH,  GRADBENO-RESTAVRATORSKA</t>
  </si>
  <si>
    <t>REKAPITULACIJA</t>
  </si>
  <si>
    <t xml:space="preserve"> GRADBENA, GRADBENO-RESTAVRATORSKA IN OBRTNIŠKA DELA</t>
  </si>
  <si>
    <t>frčade na cestni strani (zajeta celotna površina brez odbitkov okenskih površin za dve frčadi, površina oken ca. 2,7m2) - pregled fasadne obloge</t>
  </si>
  <si>
    <t xml:space="preserve">frčade na cestni strani (zajeta celotna površina brez odbitkov okenskih površin za dve frčadi, površina oken ca. 2,7m2) - sanacija: rezanje in odstranitev poškodovanih plošč ter nadomestitev z novimi vlakno-cementnimi ploščami d=12,5mm za zunanje površine, vključno z obdelavo špalet in napuščev ter obdelavo površine (kitanje in bandažiranje stikov ter pritrdilnih mest) </t>
  </si>
  <si>
    <t>frčade na cestni strani Karunova 6 (zajeta celotna površina brez odbitkov okenskih površin za dve frčadi, površina oken ca. 2,7m2)</t>
  </si>
  <si>
    <t>frčade na cestni strani Karunova 4 (zajeta celotna površina brez odbitkov okenskih površin za eno frčado, površina oken ca. 0,6m2)</t>
  </si>
  <si>
    <t>Izvedba lokalne sanacije notranjega zidu za prezentacijo vidne opeke v višini ca. 1-1,2m po navodilu ZVKDS. posamezni zidovi v pritličju - prostori P22 in "D1").</t>
  </si>
  <si>
    <r>
      <t xml:space="preserve">Pokrivanje strehe dvokapnice z </t>
    </r>
    <r>
      <rPr>
        <b/>
        <sz val="10"/>
        <rFont val="Arial"/>
        <family val="2"/>
      </rPr>
      <t>novim</t>
    </r>
    <r>
      <rPr>
        <sz val="10"/>
        <rFont val="Arial"/>
        <family val="2"/>
      </rPr>
      <t xml:space="preserve"> bobrovcem (dvojno pokrivanje), tip bobrovca enak obstoječemu, potrdi ZVKDS in OVP</t>
    </r>
  </si>
  <si>
    <r>
      <t>Pokrivanje strehe enokapnice z valovitimi vlaknocementnimi ploščami (ESAL Swisspearl) naravno sive barve,</t>
    </r>
    <r>
      <rPr>
        <u val="single"/>
        <sz val="10"/>
        <rFont val="Arial CE"/>
        <family val="2"/>
      </rPr>
      <t xml:space="preserve"> dolžina plošč 200 cm</t>
    </r>
    <r>
      <rPr>
        <sz val="10"/>
        <rFont val="Arial CE"/>
        <family val="2"/>
      </rPr>
      <t>, izgled kot obstoječe, po potrjenem vzorcu s strani ZVKDS in OVP</t>
    </r>
  </si>
  <si>
    <t>sanitarije v pritličju - mozaična keramika: po izboru projektanta (VPC ca. 40€/m2)</t>
  </si>
  <si>
    <t>(tlak prostora M11 - pregled in sanacija podkonstrukcije lesenega tlaka zaradi lokalnih vdorov tlaka in nivojske prilagoditve)</t>
  </si>
  <si>
    <r>
      <t xml:space="preserve">PRED IZDELAVO VSEH VIDNIH OBDELAV IN ZAKLJUČKOV NA STREHI, JE POTREBNO PREDHODNO PRIDOBITI DETAJL IZVEDBE S STRANI ODG. PROJEKTANTA ARHITEKTURE OZ. SOGLASJE K IZVEDBI S STRANI </t>
    </r>
    <r>
      <rPr>
        <b/>
        <sz val="10"/>
        <rFont val="Arial CE"/>
        <family val="0"/>
      </rPr>
      <t>ZVKDS</t>
    </r>
    <r>
      <rPr>
        <sz val="10"/>
        <rFont val="Arial CE"/>
        <family val="2"/>
      </rPr>
      <t xml:space="preserve">! </t>
    </r>
  </si>
  <si>
    <t>Dimnikarsko čiščenje obstoječih dimnikov</t>
  </si>
  <si>
    <t>Ponovna postavitev bet. stebrov višine ca. 3 m (vhodna veža) s pripravo podlage - po navodilih  odg. projektanta GK in v soglasju ZVKDS</t>
  </si>
  <si>
    <r>
      <rPr>
        <b/>
        <sz val="10"/>
        <rFont val="Arial CE"/>
        <family val="0"/>
      </rPr>
      <t xml:space="preserve">V11 - </t>
    </r>
    <r>
      <rPr>
        <sz val="10"/>
        <rFont val="Arial CE"/>
        <family val="2"/>
      </rPr>
      <t>70/200- Enokrilna obstoječa lesena vrata s prečnimi polnili (zunanji wc); pregled okovja, ev. se okovje zamneja po potrditvi OVP in ZVKDS; obnova povšine: brušenje, kitanje, brušenje oplesk 2x s pu mat lakom RAL po izboru OVP in ZVKDS ; glej opis in mere v shemi!</t>
    </r>
  </si>
  <si>
    <r>
      <rPr>
        <b/>
        <sz val="10"/>
        <rFont val="Arial CE"/>
        <family val="0"/>
      </rPr>
      <t>V14</t>
    </r>
    <r>
      <rPr>
        <sz val="10"/>
        <rFont val="Arial CE"/>
        <family val="2"/>
      </rPr>
      <t xml:space="preserve"> - 100/197-</t>
    </r>
    <r>
      <rPr>
        <sz val="10"/>
        <rFont val="Arial CE"/>
        <family val="0"/>
      </rPr>
      <t>Enokrilna nova lesena drsna vrata v m.k. stensko podkonstrukcijo, zgonje alu vodilo, talni kotnik; finalni oplesk z mat pu lakom RAL in okovje potrdi OVP in ZVKDS; glej opis in mere v shemi!</t>
    </r>
  </si>
  <si>
    <r>
      <t xml:space="preserve">V17 </t>
    </r>
    <r>
      <rPr>
        <sz val="10"/>
        <rFont val="Arial CE"/>
        <family val="0"/>
      </rPr>
      <t>- 65/197 -</t>
    </r>
    <r>
      <rPr>
        <b/>
        <sz val="10"/>
        <rFont val="Arial CE"/>
        <family val="2"/>
      </rPr>
      <t xml:space="preserve"> </t>
    </r>
    <r>
      <rPr>
        <sz val="10"/>
        <rFont val="Arial CE"/>
        <family val="0"/>
      </rPr>
      <t>Enokrilna nova lesena vrata, finalni oplesk mat pu lak, RAL in inox okovje potrdi OVP in ZVKDS; glej opis in mere v shemi!</t>
    </r>
  </si>
  <si>
    <r>
      <t xml:space="preserve">V18 </t>
    </r>
    <r>
      <rPr>
        <sz val="10"/>
        <rFont val="Arial CE"/>
        <family val="0"/>
      </rPr>
      <t>- 65/197 -</t>
    </r>
    <r>
      <rPr>
        <b/>
        <sz val="10"/>
        <rFont val="Arial CE"/>
        <family val="2"/>
      </rPr>
      <t xml:space="preserve"> </t>
    </r>
    <r>
      <rPr>
        <sz val="10"/>
        <rFont val="Arial CE"/>
        <family val="0"/>
      </rPr>
      <t>Enokrilna nova lesena drsna vrata v m.k. stensko podkonstrukcijo, zgonje alu vodilo, talni kotnik; finalni oplesk z mat pu lakom RAL in okovje potrdi OVP in ZVKDS; glej opis in mere v shemi!</t>
    </r>
  </si>
  <si>
    <r>
      <t>O7</t>
    </r>
    <r>
      <rPr>
        <sz val="10"/>
        <rFont val="Arial CE"/>
        <family val="0"/>
      </rPr>
      <t xml:space="preserve"> - 84/120 </t>
    </r>
    <r>
      <rPr>
        <b/>
        <sz val="10"/>
        <rFont val="Arial CE"/>
        <family val="2"/>
      </rPr>
      <t xml:space="preserve">- </t>
    </r>
    <r>
      <rPr>
        <sz val="10"/>
        <rFont val="Arial CE"/>
        <family val="0"/>
      </rPr>
      <t>Novo leseno enokrilno okno s polknom; Termopan 1,1; minimalni (tanki) leseni okvirji; polkno kot niz vertikalnih desk širine 15cm po izgledu obstoječega; inox okovje po izboru OVP in ZVKDS;   glej opis in mere v shemi!</t>
    </r>
  </si>
  <si>
    <r>
      <rPr>
        <b/>
        <sz val="10"/>
        <rFont val="Arial CE"/>
        <family val="0"/>
      </rPr>
      <t xml:space="preserve">ON3 </t>
    </r>
    <r>
      <rPr>
        <sz val="10"/>
        <rFont val="Arial CE"/>
        <family val="0"/>
      </rPr>
      <t>-86/91-</t>
    </r>
    <r>
      <rPr>
        <sz val="10"/>
        <rFont val="Arial CE"/>
        <family val="2"/>
      </rPr>
      <t xml:space="preserve"> Obnova obstoječega notranjega dvojnega dvokrilnega okna (podboj in notranji krili se obnovijo, zunji krili se izvedeta na novo po vzoru ohranjenega krila - historični izgled); odpiranje na ventus in klasično (zaklepanje-kontrola); glej opis in mere v shemi!</t>
    </r>
  </si>
  <si>
    <r>
      <rPr>
        <b/>
        <sz val="10"/>
        <rFont val="Arial CE"/>
        <family val="0"/>
      </rPr>
      <t>ON5</t>
    </r>
    <r>
      <rPr>
        <sz val="10"/>
        <rFont val="Arial CE"/>
        <family val="2"/>
      </rPr>
      <t xml:space="preserve"> -715/100 - Zasteklitev prostora M14 proti pritličju, niz horizonalnih oken med strešino in kapno lego, okna v lesnih okvirjih, eno polje se odpira na ventus (zračenje) in klasično - zaklepanje (kontrola); glej opis in mere v shemi!</t>
    </r>
  </si>
  <si>
    <t>Predelava obstoječih stopnic v hodniku Karunova 6, v ceni zajeti:
&gt; odstranitev lesenih stopnic (konstrukcija: rama izdelana iz dvostranskih plohov povezanih s  stransko nasajenih nastopnih plohov - nastopne ploskve 13kos dim. 65/30/5 cm - previdna odstranitev za ponovno montažo;
&gt; predelava stopnic - podaljšanje stopnic z dodatnimi tremi nastopnimi ploskvami: eno ploskev se doda na dnu kot podaljšek obst. plohov, nov ploh izvedba po detajlu kot obstoječi, vključno s finalno obdelavo kot obstoječe (lazurni oplesk) oz. po navodilu ZVKDS prenova celotnih stopnic; na zgornji strani se nastopne ploskve integrirajo v leseno podkonstrukcijo dvignjenega tlaka oblikovane in bočno zaključene z deskami in plohi; detajl prilagojen novemu lesenemu podu; izvedba po detajlu potrjenem OVP in ZVKDS
&gt; prenova celotnih stopnic: brušenje površine, 2x oplesk z lazurnim lakom (po navodilih OVP in ZVKDS)
&gt; ponovna montaža predelanih lesenih stopnic z vsem pritrdilnim materialom;</t>
  </si>
  <si>
    <t>mansarda (prostori: M14 nad "D1" in P20 nad oboki) v sklopu tlaka T7: 
&gt; zvočna izolacija iz plošč kamene volne d=5cm položenih na AB rabremenilno ploščo (npr. tervol DP5 ali enakovredno);
&gt; podkonstrukcija iz impregniranih smrekovih tramov ca. 0,06m3/m2 (npr. podložni tramovi na zidovih različnih dimentij za dosego projektne višine, tramovi 12/16cm položeni na ca. 50cm);
&gt; antivibracijski material (filc iz kamene volne), položen med tramove in OSB plošče;
&gt; 2x OSB/3 plošče d= 25mm (skupaj d= 50mm) položene na pero in utor (podlaga za finalni pod);</t>
  </si>
  <si>
    <t>Rušenje - začasna odstranitev zunanjega tlaka iz kamnitih plošč v peščeni podlogi - previdno, za kasnejšo ponovno uporabo, s predhodnim oštevilčenjem in izdelavo katastra polaganja (pločnik ob objektu - za komunalne priključke)</t>
  </si>
  <si>
    <r>
      <t xml:space="preserve">Rušenje notranjega keramičnega ali kamnitega tlaka v kompletni sestavi do </t>
    </r>
    <r>
      <rPr>
        <u val="single"/>
        <sz val="10"/>
        <rFont val="Arial"/>
        <family val="2"/>
      </rPr>
      <t>zemljine</t>
    </r>
    <r>
      <rPr>
        <sz val="10"/>
        <rFont val="Arial"/>
        <family val="2"/>
      </rPr>
      <t xml:space="preserve"> z morebitno betonsko podlogo </t>
    </r>
    <r>
      <rPr>
        <u val="single"/>
        <sz val="10"/>
        <rFont val="Arial"/>
        <family val="2"/>
      </rPr>
      <t>(pritličje)</t>
    </r>
  </si>
  <si>
    <t>ponovna postavitev obstoječega betonskega stebra s podstavki,  vključno s pregledom stikovanja med posameznimi elementi stebra in sidranjem po navodilih statika in v soglasju ZVKDS. (odstranitev stebrov je zajeta v post.A/43)</t>
  </si>
  <si>
    <t>RAZNA DELA skupaj:</t>
  </si>
  <si>
    <t>Dobava in polaganje paropropustne folije s preklopi min. 10 cm - rezervna kritina (TYVEK ali enakovredno) - opečna kritina</t>
  </si>
  <si>
    <t>Dobava in polaganje sekundarne kritine za pločevinasto kritino - samolepilna folija s preklopi min. 10 cm - polaganje na OSB plošče - streha St4 in St6</t>
  </si>
  <si>
    <t>Rezanje in previdna odstranitev posameznih - vmesnih lesenih brun (stropna konstrukcija nad prostorom P17, 18) za izvedbo ojačitev iz jeklenih profilov (zajeto v ločeni postavki)</t>
  </si>
  <si>
    <t>Rušenje oz odstranitev tlaka na podstrešju - maltni estrih d=4-5 cm (Karunova 4, nad prostorom P16, P17, P18)</t>
  </si>
  <si>
    <t>polnilo nad prostori: P14-16, P19-21 in "D1"</t>
  </si>
  <si>
    <r>
      <t>OPOMBA:</t>
    </r>
    <r>
      <rPr>
        <sz val="10"/>
        <rFont val="Arial CE"/>
        <family val="2"/>
      </rPr>
      <t xml:space="preserve"> PRI VSEH IZDELKIH ZAJETI IZDELAVO, DOBAVO IN MONTAŽO TER EV. VZIDAVO, VSE POTREBNO OKOVJE IN TESNILA! VSE MERE, KOLIČINE IN OBDELAVE </t>
    </r>
    <r>
      <rPr>
        <b/>
        <sz val="10"/>
        <rFont val="Arial CE"/>
        <family val="0"/>
      </rPr>
      <t>KONTROLIRATI</t>
    </r>
    <r>
      <rPr>
        <sz val="10"/>
        <rFont val="Arial CE"/>
        <family val="2"/>
      </rPr>
      <t xml:space="preserve"> PO ZADNJIH VELJAVNIH NAČRTIH, </t>
    </r>
    <r>
      <rPr>
        <b/>
        <sz val="10"/>
        <rFont val="Arial CE"/>
        <family val="0"/>
      </rPr>
      <t>DETAJLIH</t>
    </r>
    <r>
      <rPr>
        <sz val="10"/>
        <rFont val="Arial CE"/>
        <family val="2"/>
      </rPr>
      <t xml:space="preserve"> IN </t>
    </r>
    <r>
      <rPr>
        <b/>
        <sz val="10"/>
        <rFont val="Arial CE"/>
        <family val="0"/>
      </rPr>
      <t>SHEMAH PZI</t>
    </r>
    <r>
      <rPr>
        <sz val="10"/>
        <rFont val="Arial CE"/>
        <family val="2"/>
      </rPr>
      <t xml:space="preserve">, KI SO </t>
    </r>
    <r>
      <rPr>
        <b/>
        <sz val="10"/>
        <rFont val="Arial CE"/>
        <family val="0"/>
      </rPr>
      <t>OBVEZNI SESTAVNI DEL</t>
    </r>
    <r>
      <rPr>
        <sz val="10"/>
        <rFont val="Arial CE"/>
        <family val="2"/>
      </rPr>
      <t xml:space="preserve"> TEGA POPISA, OZ. </t>
    </r>
    <r>
      <rPr>
        <b/>
        <sz val="10"/>
        <rFont val="Arial CE"/>
        <family val="0"/>
      </rPr>
      <t>NA OBJEKTU</t>
    </r>
    <r>
      <rPr>
        <sz val="10"/>
        <rFont val="Arial CE"/>
        <family val="2"/>
      </rPr>
      <t xml:space="preserve">!       </t>
    </r>
  </si>
  <si>
    <t>Dobava in polaganje ločilnega sloja: PE folija, deb. 0,2 mm, s preklopi</t>
  </si>
  <si>
    <t xml:space="preserve">Glajenje in brušenje mavčnokartonskih površin sten in stropov z disperzijskim kitom </t>
  </si>
  <si>
    <t>H.</t>
  </si>
  <si>
    <t>KAMNOSEŠKA DELA</t>
  </si>
  <si>
    <t xml:space="preserve">F. </t>
  </si>
  <si>
    <t>KANALIZACIJA</t>
  </si>
  <si>
    <r>
      <t>OPOMBA:</t>
    </r>
    <r>
      <rPr>
        <sz val="10"/>
        <rFont val="Arial CE"/>
        <family val="2"/>
      </rPr>
      <t xml:space="preserve"> PRI VSEH IZDELKIH ZAJETI IZDELAVO, DOBAVO IN MONTAŽO TER EV. VZIDAVO, VSE POTREBNO OKOVJE IN TESNILA! VSE MERE, KOLIČINE IN OBDELAVE </t>
    </r>
    <r>
      <rPr>
        <b/>
        <sz val="10"/>
        <rFont val="Arial CE"/>
        <family val="0"/>
      </rPr>
      <t>KONTROLIRATI</t>
    </r>
    <r>
      <rPr>
        <sz val="10"/>
        <rFont val="Arial CE"/>
        <family val="2"/>
      </rPr>
      <t xml:space="preserve"> PO ZADNJIH VELJAVNIH NAČRTIH, </t>
    </r>
    <r>
      <rPr>
        <b/>
        <sz val="10"/>
        <rFont val="Arial CE"/>
        <family val="0"/>
      </rPr>
      <t>DETAJLIH</t>
    </r>
    <r>
      <rPr>
        <sz val="10"/>
        <rFont val="Arial CE"/>
        <family val="2"/>
      </rPr>
      <t xml:space="preserve"> IN </t>
    </r>
    <r>
      <rPr>
        <b/>
        <sz val="10"/>
        <rFont val="Arial CE"/>
        <family val="0"/>
      </rPr>
      <t>SHEMAH PZI</t>
    </r>
    <r>
      <rPr>
        <sz val="10"/>
        <rFont val="Arial CE"/>
        <family val="2"/>
      </rPr>
      <t xml:space="preserve">, KI SO </t>
    </r>
    <r>
      <rPr>
        <b/>
        <sz val="10"/>
        <rFont val="Arial CE"/>
        <family val="0"/>
      </rPr>
      <t>OBVEZNI SESTAVNI DEL</t>
    </r>
    <r>
      <rPr>
        <sz val="10"/>
        <rFont val="Arial CE"/>
        <family val="2"/>
      </rPr>
      <t xml:space="preserve"> TEGA POPISA, OZ. </t>
    </r>
    <r>
      <rPr>
        <b/>
        <sz val="10"/>
        <rFont val="Arial CE"/>
        <family val="0"/>
      </rPr>
      <t>NA OBJEKTU</t>
    </r>
    <r>
      <rPr>
        <sz val="10"/>
        <rFont val="Arial CE"/>
        <family val="2"/>
      </rPr>
      <t>!</t>
    </r>
  </si>
  <si>
    <t xml:space="preserve">Premaz delovnih stikov s sredstvom za boljšo sprijemljivost starega in novega betona (npr. elastosil ali sl.) </t>
  </si>
  <si>
    <t xml:space="preserve">Premaz delovnih stikov s hidroizolacijskim sredstvom (npr. hidrotes ali sl.) </t>
  </si>
  <si>
    <r>
      <t>OPOMBA:</t>
    </r>
    <r>
      <rPr>
        <sz val="10"/>
        <rFont val="Arial CE"/>
        <family val="2"/>
      </rPr>
      <t xml:space="preserve"> PRI VSEH RUŠITVAH UPOŠTEVATI AKTUALNE PREDPISE O VARNOSTI PRI DELU! PRI RUŠENJU UPORABLJATI VEČINOMA SAMO ROČNA ELEKTRIČNA ALI PNEVMATSKA ORODJA!</t>
    </r>
  </si>
  <si>
    <t>Rušenje asfalta deb. do 15 cm (vozišče)</t>
  </si>
  <si>
    <t>Rezanje asfalta deb. do 15 cm (vozišče)</t>
  </si>
  <si>
    <t>Dobava, montaža in demontaža opaža ravnih pasovnih temeljev</t>
  </si>
  <si>
    <t xml:space="preserve">Dobava in vzidava ventilacijskih ali oddušnih PVC cevi fi 110 mm   </t>
  </si>
  <si>
    <t>kompl</t>
  </si>
  <si>
    <t>KERAMIČARSKA DELA</t>
  </si>
  <si>
    <r>
      <t>OPOMBA:</t>
    </r>
    <r>
      <rPr>
        <sz val="10"/>
        <rFont val="Arial CE"/>
        <family val="2"/>
      </rPr>
      <t xml:space="preserve"> Delovni odri višine do 2 m so zajeti v cenah posameznih postavk in se ne obračunavajo posebej!</t>
    </r>
  </si>
  <si>
    <t xml:space="preserve">Zaribanje svežega betona z dodajanjem suhe mešanice C.M. 1:2 pod horizontalno izolacijo </t>
  </si>
  <si>
    <t xml:space="preserve">SKUPAJ GRADBENA IN OBRTNIŠKA DELA </t>
  </si>
  <si>
    <t>kom</t>
  </si>
  <si>
    <t xml:space="preserve">A. </t>
  </si>
  <si>
    <t>B.</t>
  </si>
  <si>
    <t>ZEMELJSKA DELA</t>
  </si>
  <si>
    <t>D.</t>
  </si>
  <si>
    <t>E.</t>
  </si>
  <si>
    <t>ZIDARSKA DELA</t>
  </si>
  <si>
    <t>m2</t>
  </si>
  <si>
    <t>m1</t>
  </si>
  <si>
    <t>A.</t>
  </si>
  <si>
    <t xml:space="preserve">količina </t>
  </si>
  <si>
    <t>znesek</t>
  </si>
  <si>
    <t>kos</t>
  </si>
  <si>
    <t>m3</t>
  </si>
  <si>
    <t>C.</t>
  </si>
  <si>
    <t>kg</t>
  </si>
  <si>
    <t>GRADBENA DELA</t>
  </si>
  <si>
    <t>I.</t>
  </si>
  <si>
    <t>OBRTNIŠKA DELA</t>
  </si>
  <si>
    <t>TESARSKA DELA</t>
  </si>
  <si>
    <t>BETONSKA DELA</t>
  </si>
  <si>
    <t>KLJUČAVNIČARSKA DELA</t>
  </si>
  <si>
    <t>F.</t>
  </si>
  <si>
    <t xml:space="preserve">kompletno v prostoru P16 in P20 (19, 21) </t>
  </si>
  <si>
    <t>Kompletna sanacija zunanje površine zasutih zidov (kleti in pritličja ter temeljev)</t>
  </si>
  <si>
    <t>Kompletna izvedba horizontalne hidrofobne bariere v opečnih in mešanih zidovih na osnovi kemijskega postopka - težnostna penetracija s silikonsko emulzijo (npr. "KEMASOL" ali enakovredno). V postavki zajeti: vrtanje lukenj v zid, vstavljanje cevi z nastavki in nalivanje emulzije ter kasnejša odstranitev cevčic s krpanjem lukenj (izvedba po navodilih iz načrta GK in proizvajalca hidrofobne emulzije). Višino se določi in potrdi na licu mesta - OVP, GK, ZVKDS, N</t>
  </si>
  <si>
    <t>zarez in DELNA odstranitev obstoječega ometa, vključno s trstiko</t>
  </si>
  <si>
    <r>
      <t xml:space="preserve">Sanacija valjastega prizidka skladno s PZI načrtom (št.: P-03) gradbenih konstrukcij: IZVEDBA </t>
    </r>
    <r>
      <rPr>
        <sz val="10"/>
        <rFont val="Arial"/>
        <family val="2"/>
      </rPr>
      <t>ZIDNIH VEZI - točno lokacijo vezi in obsega utora na fasadi je potrebno določiti na licu mesta (OVP, odg. projektant GK, nadzornik in izvajalec !) Predizmere (P+N): vez za krožni zid ca. 41,0m1; vez za ravni zid ca. 56,5m1;</t>
    </r>
  </si>
  <si>
    <r>
      <t xml:space="preserve">Sanacija valjastega prizidka skladno s PZI načrtom (št.: P-03) gradbenih konstrukcij: </t>
    </r>
    <r>
      <rPr>
        <sz val="10"/>
        <rFont val="Arial"/>
        <family val="2"/>
      </rPr>
      <t>INJEKTIRANJE RAZPOK - določitev in obseg razpok potrebnih za sanacijo je potrebno določiti na licu mesta (OVP, odg. projektant GK, nadzornik in izvajalec !) Predizmere: ca. 40,0m;</t>
    </r>
  </si>
  <si>
    <t>Postopek izvedbe:
- po aktiviranju zunanjih zidnih vezi se vzdolž vseh vidnih razpok obojestransko izdelajo utori š=ca. 25mm, ki se po vgradnji injekcijskih nastavkov tesnijo s podaljšano apneno cementno malto (beli cement);
- nato pa injektirajo z nizko cementno nabrekajočo injekcijsko maso (v sestavi: bel cement do 30%, apno, pucolan, Ikaton);
- na mestih odbitega ometa izdelati nov omet po recepturi in navodilih ZVKDS;</t>
  </si>
  <si>
    <t>Postopek izvedbe:
- odstraniti omet oz. preostalega dela ometa in poškodovanih delcev opeke na poškodovani površini zidu;
- odstranitev propadle zidne malte iz fug opečnega zidu (globine min. 50mm), vključno s čiščenjem površine in fug;
- nadomestitev z novo mikroarmirano nabrekajočo apneno cementno malto z zametavanjem v fuge;
- na mestih odbitega ometa izdelati nov omet po recepturi in navodilih ZVKDS;
V primeru, da so poškodbe zidu oz. opečnih zidakov še globlje, je potrebno na teh mestih opečne zidove v celoti prezidati, poškodbe pa nato mikro injektirati!</t>
  </si>
  <si>
    <r>
      <t xml:space="preserve">Sanacija valjastega prizidka s PZI načrtom (P-03) gradbenih konstrukcij: SANACIJA </t>
    </r>
    <r>
      <rPr>
        <sz val="10"/>
        <rFont val="Arial"/>
        <family val="2"/>
      </rPr>
      <t>POVRŠINSKIH POŠKODB NOSILNEGA ZIDOVJA - določitev in obseg poškodovanih površin zidov potrebnih za sanacijo je potrebno določiti na licu mesta (OVP, odg. projektant GK, nadzornik in izvajalec !) Predizmere: ca. 30,0m2;</t>
    </r>
  </si>
  <si>
    <t>Sanacija severnega zimskega vrta (vstopne veže) skladno s PZI načrtom (št.: P-04) gradbenih konstrukcij SIDRANJE LESENE STREŠNE KONSTRUKCIJE V OBODNE ZIDOVE - določitev mikrolokacije sidranja je potrebno določiti na licu mesta (OVP, odg. projektant GK, nadzornik in izvajalec !) Predizmere: 10kos;</t>
  </si>
  <si>
    <t>Postopek izvedbe:
- vse prečne stropnike se sidra v masivni nosilni zid kuhinje (7x), zunanja lega pa se sidra v zunanji zid (3x);
- sidra so izdelana iz gladke armaturne palice GA D=16mm, L=100cm in imajo navarjeno ploščato jekleno ploščico dim. 100/60/4mm, vidni deli sidra morajo biti zaščiteni proti rji (2x temeljni premaz + 1x finalno barvan);
- sidranje v zid: izvede se poševna vrtina D=20mm, gl.=40cm, ki se očisti in odpraši ter sidrna palica vgradi z epoksidnim lepilom;
- pritrditev sidra na lesen element: sidro se pritrdi z nerjavnimi vijaki preko ploščatega dela sidra;
- nosilni leseni deli se zaščitijo s sistemskim premazom za les po navodilih ZVKDS;</t>
  </si>
  <si>
    <t>zasip za drenažo, kanalizacijo in komunalne vode</t>
  </si>
  <si>
    <t>Dobava in vgradnja jeklenih (S235) sidrne ploščice dim. 100/100/10 mm in navojne palice M20, l=350mm - kompletno z izdelavo vrtine premera 25mm skozi obstoječo AB ploščo d= 16 cm za sidranje nosilca okvirja 1 in obstoječe AB ploščo (po postopku iz načrta GK)</t>
  </si>
  <si>
    <t>za zunanje temelje in temelj notranjega AB okvirja 1</t>
  </si>
  <si>
    <r>
      <t>Dobava in vgrajevanje betona C/25/30, XC2, v nearmirane ali armirane konstrukcije prereza 0,12&lt;A≤0,20m3/m1</t>
    </r>
    <r>
      <rPr>
        <sz val="10"/>
        <rFont val="Arial CE"/>
        <family val="2"/>
      </rPr>
      <t xml:space="preserve"> (pasovni temelj T2) </t>
    </r>
  </si>
  <si>
    <t>zunanji temelj T2 in temelj AB okvirjev 1,2</t>
  </si>
  <si>
    <t>globina sidranja do 40 cm - AB okvirji in AB vezi v mansardi</t>
  </si>
  <si>
    <t>Postopek vzstavitve vezi:
-  zarez in dolbenje horizontalnega utora 6/5 cm v nosilni opečni zid (z iznosom ruševin v gradb. deponijo) ter čiščenje utora z izpihovanjem;
- v utor vstaviti armaturno (B500-B) palico D=14mm in jo pritrditi s stremeni D=6mm na razmaku 15cm, ki jih je potrebno sidrati v opečni zid (uvrtavanje: D=12mm, gl. 15cm + lepilna malta na cementni osnovi za sidranje);
- zidni utor je potrebno (po položeni armaturi) zaliti z lepilno cementno malto z dodatki za ekspanzijo in boljšo sprijemnost;
- na mestih odbitega ometa izdelati nov omet po recepturi in navodilih ZVKDS;
Možna izvedba je tudi s prefabricirano AB preklado.</t>
  </si>
  <si>
    <t>Kompletna izvedba ojačitve preklade (poz..P1) nad oknom v vhodni veži in nad vrati v kuhinji.
Po predhodnem ogledu OVP in ZVKDS in po navodilih izvedbe.</t>
  </si>
  <si>
    <t>Odstranitev valovite cementne kritine pritrjene na leseni gredi severnega nadstreška</t>
  </si>
  <si>
    <r>
      <t xml:space="preserve">O3 </t>
    </r>
    <r>
      <rPr>
        <sz val="10"/>
        <rFont val="Arial CE"/>
        <family val="0"/>
      </rPr>
      <t>- 118/156 -</t>
    </r>
    <r>
      <rPr>
        <b/>
        <sz val="10"/>
        <rFont val="Arial CE"/>
        <family val="2"/>
      </rPr>
      <t xml:space="preserve"> </t>
    </r>
    <r>
      <rPr>
        <sz val="10"/>
        <rFont val="Arial CE"/>
        <family val="0"/>
      </rPr>
      <t>Obstoječe leseno dvokrilno okno s polkni - pregled in obnova: menjava tesnilnega traku, lesene površine prebrustiti, kitati, brusiti, 2 x oplesk z mat pu lakom, RAL po izboru OVP in ZVKDS ; glej opis in mere v shemi!</t>
    </r>
  </si>
  <si>
    <r>
      <t>V19</t>
    </r>
    <r>
      <rPr>
        <sz val="10"/>
        <rFont val="Arial CE"/>
        <family val="2"/>
      </rPr>
      <t xml:space="preserve"> - </t>
    </r>
    <r>
      <rPr>
        <sz val="10"/>
        <rFont val="Arial CE"/>
        <family val="0"/>
      </rPr>
      <t>102/217 - obnova ostoječil enokrilnih lesenih vrat z zasteklitvijo v zgornji polovici; obstoječi leseni podboj se pregleda, novo tesnenje, zasteklitev se zamenja z novo termopan 4/4/4, kitanana v obstoječi izrez in zaključena s kotno letvico; obnova vratnega krila in podboja: brušenje, kitanje, brušenja, 2x oplesk z mat pu lakom; RAL določi OVP in ZVKDS; okovje pregledati ev. zamenajti (medenina), dodati evakuacijsko ključavnico  (ključavnica zajeta v ločeni postavki); glej opis in mere v shemi</t>
    </r>
  </si>
  <si>
    <r>
      <rPr>
        <b/>
        <sz val="10"/>
        <rFont val="Arial CE"/>
        <family val="0"/>
      </rPr>
      <t>V1</t>
    </r>
    <r>
      <rPr>
        <sz val="10"/>
        <rFont val="Arial CE"/>
        <family val="2"/>
      </rPr>
      <t xml:space="preserve"> - 250/220- </t>
    </r>
    <r>
      <rPr>
        <sz val="10"/>
        <rFont val="Arial CE"/>
        <family val="0"/>
      </rPr>
      <t>Enokrilna nova steklena vrata v stekleni ločni steni ; kaljeno varnostno steklo,držalo po deajlu v celi višini vrat, s talnim zapiralom, osno vpeta v tla in strop, glej opis in mere v shemi!</t>
    </r>
  </si>
  <si>
    <r>
      <rPr>
        <b/>
        <sz val="10"/>
        <rFont val="Arial CE"/>
        <family val="0"/>
      </rPr>
      <t>V4</t>
    </r>
    <r>
      <rPr>
        <sz val="10"/>
        <rFont val="Arial CE"/>
        <family val="2"/>
      </rPr>
      <t xml:space="preserve"> -84/169 - </t>
    </r>
    <r>
      <rPr>
        <sz val="10"/>
        <rFont val="Arial CE"/>
        <family val="0"/>
      </rPr>
      <t>Enokrilna obstoječa lesena vrata s prečnimi polnili; pregled okovja, ev. se okovje zamneja po potrditvi OVP in ZVKDS- podaljšanje vrat; obnova povšine: brušenje, kitanje, brušenje oplesk 2x s pu mat lakom RAL po izboru OVP in ZVKDS ; glej opis in mere v shemi!</t>
    </r>
  </si>
  <si>
    <r>
      <rPr>
        <b/>
        <sz val="10"/>
        <rFont val="Arial CE"/>
        <family val="0"/>
      </rPr>
      <t>V5</t>
    </r>
    <r>
      <rPr>
        <sz val="10"/>
        <rFont val="Arial CE"/>
        <family val="2"/>
      </rPr>
      <t xml:space="preserve"> -99/196 - </t>
    </r>
    <r>
      <rPr>
        <sz val="10"/>
        <rFont val="Arial CE"/>
        <family val="0"/>
      </rPr>
      <t>Enokrilna obstoječa lesena vrata s prečnimi polnili; pregled okovja, ev. se okovje zamneja po potrditvi OVP in ZVKDS- podaljšanje vrat; obnova povšine: brušenje, kitanje, brušenje oplesk 2x s pu mat lakom RAL po izboru OVP in ZVKDS ; glej opis in mere v shemi!</t>
    </r>
  </si>
  <si>
    <r>
      <t>V6</t>
    </r>
    <r>
      <rPr>
        <sz val="10"/>
        <rFont val="Arial CE"/>
        <family val="0"/>
      </rPr>
      <t xml:space="preserve"> - 99/196 - Enokrilna nova lesena vrata s prečnimi polnili po izgledu obstoječih; novo okovje (medenina) po potrditvi OVP in ZVKDS- podaljšanje vrat; obnova povšine: brušenje, kitanje, brušenje oplesk 2x s pu mat lakom RAL po izboru OVP in ZVKDS ; glej opis in mere v shemi!</t>
    </r>
  </si>
  <si>
    <r>
      <rPr>
        <b/>
        <sz val="10"/>
        <rFont val="Arial CE"/>
        <family val="0"/>
      </rPr>
      <t>V10</t>
    </r>
    <r>
      <rPr>
        <sz val="10"/>
        <rFont val="Arial CE"/>
        <family val="2"/>
      </rPr>
      <t xml:space="preserve"> -70/200 - </t>
    </r>
    <r>
      <rPr>
        <sz val="10"/>
        <rFont val="Arial CE"/>
        <family val="0"/>
      </rPr>
      <t>Enokrilna nova lesena vrata s prečnimi polnili po izgledu obstoječih; novo okovje (medenina) po potrditvi OVP in ZVKDS- podaljšanje vrat; obnova povšine: brušenje, kitanje, brušenje oplesk 2x s pu mat lakom RAL po izboru OVP in ZVKDS ; glej opis in mere v shemi!</t>
    </r>
  </si>
  <si>
    <r>
      <rPr>
        <b/>
        <sz val="10"/>
        <rFont val="Arial CE"/>
        <family val="0"/>
      </rPr>
      <t xml:space="preserve">V15 </t>
    </r>
    <r>
      <rPr>
        <sz val="10"/>
        <rFont val="Arial CE"/>
        <family val="0"/>
      </rPr>
      <t>- 90/197 - Enokrilna nova lesena drsna vrata v s polnili na križ (po zgledu obstoječih), finalni oplesk z mat pu lakom RAL in okovje (medenina) potrdi OVP in ZVKDS; glej opis in mere v shemi!</t>
    </r>
  </si>
  <si>
    <r>
      <t>O1 -</t>
    </r>
    <r>
      <rPr>
        <sz val="10"/>
        <rFont val="Arial CE"/>
        <family val="0"/>
      </rPr>
      <t xml:space="preserve"> 595/240 - Segmentna pomična steklena stena, minimalni jeklenih profilih, barva in obdelava profilov po detajlu projektanta, termopan k1,1; kot npr. SKYFRAME, talno vodilo v ravnini tlaka, po shemi in izvedbenem detajlu</t>
    </r>
  </si>
  <si>
    <r>
      <t xml:space="preserve">O2 </t>
    </r>
    <r>
      <rPr>
        <sz val="10"/>
        <rFont val="Arial CE"/>
        <family val="0"/>
      </rPr>
      <t>- 81/125 - Novo leseno dvokrilno okno v minimalnem okvirju, s polkni, po vzoru historičnih fotodokumentaciji, delitev po shemi in detajlu; glej opis in mere v shemi!</t>
    </r>
  </si>
  <si>
    <r>
      <t xml:space="preserve">O6 - </t>
    </r>
    <r>
      <rPr>
        <sz val="10"/>
        <rFont val="Arial CE"/>
        <family val="0"/>
      </rPr>
      <t>82/122 - Obstoječa okna frčade (Karunova 6 - cestna stran): 2x trikotno leseno fiksno okno (površine 2x 0,45m2) in enokrilno pravokotno okno 1x dim. 78/88cm - pregled in obnova: menjava tesnilnega traku, lesene površine prebrustiti, kitati, brusiti, 2 x oplesk z mat pu lakom, RAL po izboru OVP in ZVKDS ; glej opis in mere v shemi! glej opis in mere v shemi!</t>
    </r>
  </si>
  <si>
    <r>
      <t xml:space="preserve">iz </t>
    </r>
    <r>
      <rPr>
        <u val="single"/>
        <sz val="10"/>
        <rFont val="Arial CE"/>
        <family val="0"/>
      </rPr>
      <t>natur pocinkane jeklene pločevine deb. 0,55 mm</t>
    </r>
    <r>
      <rPr>
        <sz val="10"/>
        <rFont val="Arial CE"/>
        <family val="2"/>
      </rPr>
      <t xml:space="preserve"> na strehah iz opečne kritine</t>
    </r>
  </si>
  <si>
    <r>
      <t xml:space="preserve">Čelni zaključek </t>
    </r>
    <r>
      <rPr>
        <sz val="10"/>
        <rFont val="Arial CE"/>
        <family val="2"/>
      </rPr>
      <t>razvite širine 33 cm</t>
    </r>
  </si>
  <si>
    <t>Obstenska obroba razvite širine 50 cm</t>
  </si>
  <si>
    <r>
      <t xml:space="preserve">Polkrožni viseči žlebovi </t>
    </r>
    <r>
      <rPr>
        <sz val="10"/>
        <rFont val="Arial CE"/>
        <family val="2"/>
      </rPr>
      <t>razvite širine 33 cm, s pritrdilnimi kljukami</t>
    </r>
  </si>
  <si>
    <r>
      <t xml:space="preserve">Polkrožni viseči žlebovi </t>
    </r>
    <r>
      <rPr>
        <sz val="10"/>
        <rFont val="Arial CE"/>
        <family val="2"/>
      </rPr>
      <t>razvite širine 25 cm, s pritrdilnimi kljukami</t>
    </r>
  </si>
  <si>
    <t xml:space="preserve">Vertikalne odtočne cevi fi 75 mm, vključno s pritrdilnimi objemkami in koleni, s priklopom na žleb zgoraj </t>
  </si>
  <si>
    <r>
      <t>Vertikalne odtočne cevi fi 100 mm</t>
    </r>
    <r>
      <rPr>
        <sz val="10"/>
        <rFont val="Arial CE"/>
        <family val="2"/>
      </rPr>
      <t>, vključno s pritrdilnimi objemkami in koleni, s priklopom na žleb zgoraj in peskolov spodaj</t>
    </r>
  </si>
  <si>
    <r>
      <t xml:space="preserve">Odtočni kotliček iz žleba </t>
    </r>
    <r>
      <rPr>
        <sz val="10"/>
        <rFont val="Arial CE"/>
        <family val="2"/>
      </rPr>
      <t xml:space="preserve">fi 75 mm </t>
    </r>
  </si>
  <si>
    <r>
      <t>Odtočni kotliček iz žleba</t>
    </r>
    <r>
      <rPr>
        <sz val="10"/>
        <rFont val="Arial CE"/>
        <family val="2"/>
      </rPr>
      <t xml:space="preserve"> fi 100 mm </t>
    </r>
  </si>
  <si>
    <r>
      <t>OPOMBA:</t>
    </r>
    <r>
      <rPr>
        <sz val="10"/>
        <rFont val="Arial CE"/>
        <family val="2"/>
      </rPr>
      <t xml:space="preserve"> PRED NABAVO PLOČEVINE (IZ POPISA) ZA IZVEDBO KRITINE IN ZAKLJUČKOV STREHE, JE POTREBNO DOSTAVITI VZOREC PLOČEVINE V ZAHTEVANEM BARVNEM TONU IN JIH PREDATI V POTRDITEV PRISTOJNIM PREDSTAVNIKU </t>
    </r>
    <r>
      <rPr>
        <b/>
        <sz val="10"/>
        <rFont val="Arial CE"/>
        <family val="0"/>
      </rPr>
      <t>ZVKDS</t>
    </r>
    <r>
      <rPr>
        <sz val="10"/>
        <rFont val="Arial CE"/>
        <family val="2"/>
      </rPr>
      <t>, ODG. PROJEKTANTU ARHITEKTURE IN NADZORU (MOŽNA JE TUDI ZAMENJAVA KRITINE NA NJIHOVO ZAHTEVO)!</t>
    </r>
  </si>
  <si>
    <r>
      <t xml:space="preserve">Žlote iz </t>
    </r>
    <r>
      <rPr>
        <u val="single"/>
        <sz val="10"/>
        <rFont val="Arial CE"/>
        <family val="0"/>
      </rPr>
      <t>barvane pocinkane jeklene</t>
    </r>
    <r>
      <rPr>
        <sz val="10"/>
        <rFont val="Arial CE"/>
        <family val="2"/>
      </rPr>
      <t xml:space="preserve"> pločevine deb. 0,55 mm, razvite šir. 66 cm</t>
    </r>
  </si>
  <si>
    <r>
      <t xml:space="preserve">iz </t>
    </r>
    <r>
      <rPr>
        <u val="single"/>
        <sz val="10"/>
        <rFont val="Arial CE"/>
        <family val="0"/>
      </rPr>
      <t>barvane pocinkane jeklene pločevine deb. 0,55 mm</t>
    </r>
    <r>
      <rPr>
        <sz val="10"/>
        <rFont val="Arial CE"/>
        <family val="2"/>
      </rPr>
      <t xml:space="preserve"> na strehah iz opečne kritine</t>
    </r>
  </si>
  <si>
    <r>
      <t>Nastavki oddušnih cevi fi 100 mm</t>
    </r>
    <r>
      <rPr>
        <sz val="10"/>
        <rFont val="Arial CE"/>
        <family val="2"/>
      </rPr>
      <t>, kompletno z obrobo spodaj in kapo zgoraj</t>
    </r>
  </si>
  <si>
    <t>Dimniške kape z nogicami iz ploščatih profilov oz. vse po navodilih ZVKDS; velikost kape ca. 0,30 m2</t>
  </si>
  <si>
    <r>
      <t xml:space="preserve">Pokrivanje kapnega zaključka opečne strehe z </t>
    </r>
    <r>
      <rPr>
        <u val="single"/>
        <sz val="10"/>
        <rFont val="Arial"/>
        <family val="2"/>
      </rPr>
      <t xml:space="preserve">barvano pocinkano jekleno pločevino deb. 0,55 mm </t>
    </r>
    <r>
      <rPr>
        <sz val="10"/>
        <rFont val="Arial"/>
        <family val="2"/>
      </rPr>
      <t xml:space="preserve"> </t>
    </r>
    <r>
      <rPr>
        <sz val="10"/>
        <rFont val="Arial CE"/>
        <family val="2"/>
      </rPr>
      <t>na leseno podlogo (streha St1` - dvoriščna stran Karunova 6).</t>
    </r>
  </si>
  <si>
    <r>
      <t xml:space="preserve">Doplačilo pri pokrivanju kapnega zaključka opečne strehe </t>
    </r>
    <r>
      <rPr>
        <sz val="10"/>
        <rFont val="Arial CE"/>
        <family val="2"/>
      </rPr>
      <t>(streha St1` - dvoriščna stran Karunova 6)  za izvedbo v območju - podaljšku strešnih svetlobnikov kjer je potrebno izdelati okrasne izbočene trakove, ki se ujemajo z rastrom-delitvijo svetlobnika (po dogovoru oz. detajlu OVP)</t>
    </r>
  </si>
  <si>
    <r>
      <t>Razne obrobe in zaključki</t>
    </r>
    <r>
      <rPr>
        <sz val="10"/>
        <rFont val="Arial CE"/>
        <family val="2"/>
      </rPr>
      <t xml:space="preserve">, razvite širine 50 cm </t>
    </r>
  </si>
  <si>
    <r>
      <t xml:space="preserve">iz </t>
    </r>
    <r>
      <rPr>
        <u val="single"/>
        <sz val="10"/>
        <rFont val="Arial CE"/>
        <family val="0"/>
      </rPr>
      <t>barvane pocinkane jeklene pločevine deb. 0,55 mm</t>
    </r>
    <r>
      <rPr>
        <sz val="10"/>
        <rFont val="Arial CE"/>
        <family val="2"/>
      </rPr>
      <t xml:space="preserve"> na strehi iz opečne kritine (obrobe okoli svetlobnikov - St1` Karunova 6 - dvoriščna stran)</t>
    </r>
  </si>
  <si>
    <r>
      <t xml:space="preserve">StO1 - </t>
    </r>
    <r>
      <rPr>
        <sz val="10"/>
        <rFont val="Arial CE"/>
        <family val="0"/>
      </rPr>
      <t>150/200 - interpretacija impluvije vhodne veže prizidka; fiksno okno sestavljeno iz dveh delov ob širovcu ostrešja; v minimalnih jeklenih okvirjih nevidno pritrjenih na obstoječi lesen opaž z zgornje strani; termopan varnostno steklo (zunanje steklo lepljeno, kaljeno); obodni zaključki ob stiku pločevinaste strehe (barvana pocinkna pločevina);  izvedba po detajlu potrjenem s strani OVP in ZVKDS; glej opis in mere v shemi!</t>
    </r>
  </si>
  <si>
    <t>Odstranitev dela lesenega ostrešja - frčade (Karunova 6 - dvoriščna stran) in predelava ostrešja vključno z menjalniki za vgradnjo novih svetlobnikov vstrehi (2x velikosti 200/350cm v območju sedanjih frčad) - po navodilih OVP in projektanta GK</t>
  </si>
  <si>
    <t>Odstranitev obstoječe zunanje obloge iz cementnih plošč s podkonstrukcijo na stenah frčad (Karunova 6 - dvoriščna stran) s transportom na gradbiščno deponijo</t>
  </si>
  <si>
    <t>ometane fasadne stene na dvoriščni strani Karunova 6 (zajeta celotna površina brez odbitkov okenskih in vratnih površin v fasadi, okenske in vratne površine ca 6,3m2)</t>
  </si>
  <si>
    <t>ometane fasadne stene na cestni strani Karunova 6 (zajeta celotna površina brez odbitkov okenskih in vratnih površin v fasadi, okenske in vratne površine ca 6,5m2)</t>
  </si>
  <si>
    <t>Demontaža in odstranitev obstoječih lesenih oken vel. do 2m2 (na frčadah Karunova 6 - dvoriščna stran) s transportom na gradbiščno deponijo</t>
  </si>
  <si>
    <t>previdno, za kasnejšo ponovno uporabo finalnega tlaka(del tlaka v prostoru P12 - lokalna odstranitev zaradi novega razvoda instalacij) - nova količina po PZI</t>
  </si>
  <si>
    <r>
      <t xml:space="preserve">Rušenje oz. odstranitev notranjega lesenega tlaka v </t>
    </r>
    <r>
      <rPr>
        <u val="single"/>
        <sz val="10"/>
        <rFont val="Arial"/>
        <family val="2"/>
      </rPr>
      <t>pritličju</t>
    </r>
    <r>
      <rPr>
        <sz val="10"/>
        <rFont val="Arial"/>
        <family val="2"/>
      </rPr>
      <t xml:space="preserve"> v kompletni sestavi do nosilne</t>
    </r>
    <r>
      <rPr>
        <u val="single"/>
        <sz val="10"/>
        <rFont val="Arial"/>
        <family val="2"/>
      </rPr>
      <t xml:space="preserve"> talne</t>
    </r>
    <r>
      <rPr>
        <sz val="10"/>
        <rFont val="Arial"/>
        <family val="2"/>
      </rPr>
      <t xml:space="preserve"> konstrukcije (predvidoma lesena podkonstrukcija, slepi pod, peščeno nasutje)</t>
    </r>
  </si>
  <si>
    <t>odstranitev z iznosom v gradbišno deponijo - zamenjava tlaka v prostoru P11</t>
  </si>
  <si>
    <t>Nabava, dobava in pritrjevanje oblanih smrekovih desk d=22mm, šir. ca. 20cm, dolžine ca. 200cm, krtačeno in 3x oljeno (način pritrjevanja desk in površinske obdelave po dogovoru z ZVKDS) - prostor: P11 (zamenjava obstoječega deščičnega poda)</t>
  </si>
  <si>
    <t>Izolacija kletnih zidov oz. temeljev: vertikalna hidroizolacija iz varjenih elastobitumenskih trakov, s predhodnim premazom s hladno bitumensko emulzijo, zaščita hidroizolacije - čepasta PE folija</t>
  </si>
  <si>
    <t>zaščita zidov in temeljev s plastično čepasto folijo (kot npr. Tefond plus s patentnim vzdolžnim spojem in prečnim spojem s samolepilnim bitumenskim trakom kot npr. Bituthene) s tipskim zaključkom na vrhu (objekt: ca. 80m1 + zunanji mejni zid atrija "D" 2x 4m1 )</t>
  </si>
  <si>
    <t>odstranitev obstoječega ometa in vodno spiranje površine z visokotlačnim čistilcem (objekt: ca. 90m2 + zunanji mejni zid atrija "D" 8m2 )</t>
  </si>
  <si>
    <t>izdelava hidrofobnega (vodoodbojnega) ometa v dveh slojih z zagladitvijo površine skupne deb. 2-3cm z predhodnim cementnim obrizgom (cementna malta z dodatki za boljšo vezavo in hidrofobnost - npr. Stearin) ali po sistemskem postopku izbranega proizvajalca (kot npr. KEMA Puconci: namenska že pripravljena hidrofobna malto za omet in obrizg - npr. Betonprotekt RT in zaključni nanos hidroizolacijske mase npr. Hidrostop Elesatik) (objekt: ca. 90m2 + zunanji mejni zid atrija "D" 8m2 )</t>
  </si>
  <si>
    <t>krpanje betonskega tlaka na mestu odstranitve cisterne in izdelane sonde (tlak prostora K4 v kleti)</t>
  </si>
  <si>
    <t xml:space="preserve">mehanska odstranitev obstoječe talne betonske barve </t>
  </si>
  <si>
    <t xml:space="preserve">Obnova finalnega tlaka K4 v kleti </t>
  </si>
  <si>
    <t>pleskanje betonskega tlaka s talno barvo po izbiri po potrditvi OVP oz. ZVKDS</t>
  </si>
  <si>
    <t>zidovi deb. do 20 cm (zunanji mejni zid atrija "D")</t>
  </si>
  <si>
    <t>Obnova obstoječe kovinske konstrukcije (nosilčki in stebriči) iz jeklenih cevi zunanjega nadstreška ob S fasadi.</t>
  </si>
  <si>
    <t>začasno podpiranje obst. konstrukcije nadstreška v času izvajanja obnove jeklene konstrukcije in kasnejša odstranitev začasnih podpor</t>
  </si>
  <si>
    <t>Izvedba novih nasadil za kovinske stebriče nadstreška (ob S fasadi) iz sidrnih palic jeklene gladke armature GA D=32mm, L=90cm z navarjenimi palicami D=16mm, 2x L=20cm na dnu (armaturne palice so zajete pri armaturi).  Vgrajevanje sidnih palic (nasadil) v svež beton novih točkovnih temeljev s potrebnim pravilnim pozicioniranjem.</t>
  </si>
  <si>
    <t xml:space="preserve">odrez dotrajanih kovinskih stebričev (na stiku z zgornjo kovinsko prečko) in zamenjava z novimi jeklenimi cevmi D/d= 42,4/3,2mm, dolžine ca. 220cm (5 kosov) z navaritvijo na obstoječo zgornjo prečko iz jeklene cevi in na novo nasadilno palico spodaj (nasadilna palica zajeta pri betonskih delih), vključno s pleskanjem </t>
  </si>
  <si>
    <t>odstranitev obstoječe barve iz obstoječih kovinskih nosilčkov (jeklene cevi) s čiščenjem podlage do sijaja in ponovno pleskanje (2x temeljna barva +2x finalna vremensko obstojna barva, ton barve določi OVP v soglasju z ZVKDS) 
izmera: ca. 0,25m2/m1 x 1,5m x5kos</t>
  </si>
  <si>
    <t>Rušenje opečnega zidu, vključno z ometom (zatrepni zidovi med Karunovo 4 in 6) ter z odvozom na gradbiščno deponijo</t>
  </si>
  <si>
    <t>Rušenje obstoječih AB stebrov (ob zatrepnem zidu med Karunovo 4 in 6), vključno z začasnim podpiranjem stebra in nosilca v mansardi ter AB plošče v pritličju in z iznosom ruševin na gradbiščno deponijo</t>
  </si>
  <si>
    <t xml:space="preserve">Dobava in vgrajevanje betona C25/30, XC1, v armirane konstrukcije prereza 0,04&lt;A≤0,08m3/m2 </t>
  </si>
  <si>
    <t>razbremenilna plošča nad oboki pritličnih prostorov P16,19,20,21 in del "D1"</t>
  </si>
  <si>
    <t>poševne in horizontalne AB vezi ter preklada nad odprtino (v novem zatrepnem zidu med Karunovo 4 in 6)</t>
  </si>
  <si>
    <t xml:space="preserve">pasovni temelj AB okvirja 1 in 2 </t>
  </si>
  <si>
    <t>Dobava in vgrajevanje betona C/25/30, XC1, v armirane konstrukcije prereza 0,08&lt;A≤0,12m3/m1</t>
  </si>
  <si>
    <t>vertikalne AB vezi (v novem zatrepnem zidu med Karunovo 4 in 6)</t>
  </si>
  <si>
    <t xml:space="preserve">Doplačilo za nabrekanje betona C25/30 (k post.: C/5a) </t>
  </si>
  <si>
    <t>Doplačilo za ročno vgrajevanje betona (k post.: C/2,3ab,4,5a,6ab)</t>
  </si>
  <si>
    <r>
      <t>Postopek vzstavitve vezi:
- odbiti pas ometa in izsekati utor gl. do 15cm, višine do 25cm v opečni zid po celotnem obodu (kjer se stikajo stene je potrebno stik prevrtati);
- utore in vtine dobro očistiti (sprati, osušiti in spihati);
- v utor vstaviti armaturno (B500-B) palico D=20mm in jo pritrditi s stremeni D=10mm na razmaku 50cm, ki jih je potrebno sidrati v opečni zid (uvrtavanje: D=14mm, gl. 20-30cm + lepilna malta na cementni osnovi za sidranje), skupaj armature: D</t>
    </r>
    <r>
      <rPr>
        <sz val="10"/>
        <rFont val="Arial"/>
        <family val="2"/>
      </rPr>
      <t>≤</t>
    </r>
    <r>
      <rPr>
        <sz val="10"/>
        <rFont val="Arial CE"/>
        <family val="2"/>
      </rPr>
      <t>12mm = 84kg, D</t>
    </r>
    <r>
      <rPr>
        <sz val="10"/>
        <rFont val="Arial"/>
        <family val="2"/>
      </rPr>
      <t>≥</t>
    </r>
    <r>
      <rPr>
        <sz val="10"/>
        <rFont val="Arial CE"/>
        <family val="2"/>
      </rPr>
      <t>14 = 280kg;
- konce armaturne palice (D=200mm) stikovati z navojno spojnico;
- zidni utor in vrtine je potrebno (po položeni armaturi) zaliti z lepilno cementno malto z dodatki za ekspanzijo in boljšo sprijemnost;
- na mestih odbitega ometa izdelati nov omet po recepturi in navodilih ZVKDS;</t>
    </r>
  </si>
  <si>
    <t xml:space="preserve">Dobava, montaža in demontaža za AB okvirje (stebri in prečke: O1 in O2) </t>
  </si>
  <si>
    <t>Dobava, montaža in demontaža opaža za izvedbo AB vezi in preklad (v zatrepnem zidu med Karunovo 4 in 6)</t>
  </si>
  <si>
    <t>opaž vertikalnih vezi</t>
  </si>
  <si>
    <t>opaž poševnih vezi</t>
  </si>
  <si>
    <t>opaž horizontalnih vezi</t>
  </si>
  <si>
    <t>opaž preklad s podpiranjem višine do 2,5m</t>
  </si>
  <si>
    <t>Zidanje zidov iz opeke v podaljšani malti 1:3:9</t>
  </si>
  <si>
    <t>zidanje nove opečne stene (zatrepna stena med Karunovo 4 in 6) z opečnim modularcem D=29cm</t>
  </si>
  <si>
    <r>
      <t>Izdelava fasadnega ometa iz grobe podaljšane apnenocementne malte 1:3:9 in finalnega teranova ometa (</t>
    </r>
    <r>
      <rPr>
        <u val="single"/>
        <sz val="10"/>
        <rFont val="Arial"/>
        <family val="2"/>
      </rPr>
      <t>kot obstoječi omet! - točno recepturo in sestavo ometa po navodilu oz. potrditvi ZVKDS</t>
    </r>
    <r>
      <rPr>
        <sz val="10"/>
        <rFont val="Arial"/>
        <family val="2"/>
      </rPr>
      <t>) na opečnih ali kamnitih zidovih, s predhodnim cementnim obrizgom in pripravo površine</t>
    </r>
  </si>
  <si>
    <t>valjasti prizidek - pretežno ločne oblike</t>
  </si>
  <si>
    <t xml:space="preserve">zatrepni zid (med Karunovo 4 in 6) - samo vidni zaključek nad streho </t>
  </si>
  <si>
    <t>Kompletna izvedba enostranskega podaljšanje lesenega lepljenega nosilca (2 kosa v mansardi Karunova 6) iz kovinskega elementa pritjenega na lesen nosilec z vijaki - kompletna izvedba po detajlu iz načrta GK. V ceni zajeti:</t>
  </si>
  <si>
    <t>izdelava kovinskega elementa (podaljška nosilca) iz varjene jeklene pločevine (kvaliteta jekla S235) po detajlu (teža elementa ca.150kg/kos), vključno z vsemi potrebnimi luknjami za pritrjevanje-spajanje z lesenim nosilcem in zaščitnim opleskom: 2x osnovni oplesk in finalni oplesk (ton po izboru OVP)</t>
  </si>
  <si>
    <t xml:space="preserve">izdelava sidrne plošče iz varjene jeklene pločevine (kvaliteta jekla S235) in sidrnih palic po detajlu (teža ca. 6,5kg/kos), vključno z vgraditvijo v svež beton (na vrh AB vezi kot podložna plošča z privaritvijo jeklenega elementa-podaljška nosilca) in zaščitnim opleskom: 2x osnovni oplesk in finalni oplesk (ton po izboru OVP) </t>
  </si>
  <si>
    <t>izdelava utora - zareze v lesen lepljen nosilec in vstavitev/namestitev jeklenega elementa - podaljška nosilca, izdelava potrebnih lukenj ter spojitev lesenega nosilca in kovinskega elementa z vijaki po detajlu</t>
  </si>
  <si>
    <r>
      <t>StO2 -</t>
    </r>
    <r>
      <rPr>
        <sz val="10"/>
        <rFont val="Arial CE"/>
        <family val="0"/>
      </rPr>
      <t xml:space="preserve"> 200/350 - novi svetlobnik (Karunova 6 - dvoriščna stran); izdelan kot poševna strukturna steklena fasada v okvirju iz tovarniško barvanih (RAL po določitvi OVP) jeklenih profilih (delitev svetlobnika na 6 pokončnih delov - 4x fiksno, 2x odpirajoče polje), ki morajo imeti prekinjeni toplotni most; termopan varnostno steklo (zunanje in notranje steklo lepljeno in kaljeno); pritrditev ovirja na leseno konstrukcijo ostrešja; obodni zaključki ob stiku pločevinaste strehe (barvana pocinkna pločevina); izvedba po shemi in detajlu potrjenem s strani OVP in ZVKDS; glej opis in mere v shemi!</t>
    </r>
  </si>
  <si>
    <t>obnova - pleskanje (z vsemi predhodnimi deli) obstoječih in novih stropnih desk ter vidnih delov ostrešja po navodilu ZVKDS</t>
  </si>
  <si>
    <t>Nabava, dobava in postavitev zaključnih Alu profilov na stikih različnih tlakov (keramika-parket).</t>
  </si>
  <si>
    <t>EM</t>
  </si>
  <si>
    <t xml:space="preserve">cena €/EM </t>
  </si>
  <si>
    <t>z.š.</t>
  </si>
  <si>
    <t>vrsta del / opis postavke</t>
  </si>
  <si>
    <t>Odstranitev betonskih stebrov viš. ca 3 m (vhodna veža) - previdno, za kasnejšo ponovno uporabo oz. postavitev</t>
  </si>
  <si>
    <t>€</t>
  </si>
  <si>
    <r>
      <t>OPOMBA:</t>
    </r>
    <r>
      <rPr>
        <sz val="10"/>
        <rFont val="Arial CE"/>
        <family val="2"/>
      </rPr>
      <t xml:space="preserve"> UPOŠTEVATI TUDI VSE PODATKE IZ TEHNIČNEGA POROČILA IN GEOMEHANSKEGA POROČILA!</t>
    </r>
  </si>
  <si>
    <r>
      <t>OPOMBA:</t>
    </r>
    <r>
      <rPr>
        <sz val="10"/>
        <rFont val="Arial CE"/>
        <family val="2"/>
      </rPr>
      <t xml:space="preserve"> PRI VSEH RUŠITVAH UPOŠTEVATI OBSEG DEL IN POSTOPEK PO NAVODILIH ODGOVORNEGA PREDSTAVNIKA </t>
    </r>
    <r>
      <rPr>
        <b/>
        <sz val="10"/>
        <rFont val="Arial CE"/>
        <family val="0"/>
      </rPr>
      <t>ZVKDS</t>
    </r>
    <r>
      <rPr>
        <sz val="10"/>
        <rFont val="Arial CE"/>
        <family val="2"/>
      </rPr>
      <t>!</t>
    </r>
  </si>
  <si>
    <r>
      <t>OPOMBA:</t>
    </r>
    <r>
      <rPr>
        <sz val="10"/>
        <rFont val="Arial CE"/>
        <family val="2"/>
      </rPr>
      <t xml:space="preserve"> VRSTO TLAKA, KVALITETO IN NAČIN POLAGANJA DOLOČI ODG. PROJEKTANT ARHITEKTURE OZ. </t>
    </r>
    <r>
      <rPr>
        <b/>
        <sz val="10"/>
        <rFont val="Arial CE"/>
        <family val="0"/>
      </rPr>
      <t>ZVKDS</t>
    </r>
    <r>
      <rPr>
        <sz val="10"/>
        <rFont val="Arial CE"/>
        <family val="2"/>
      </rPr>
      <t>!</t>
    </r>
  </si>
  <si>
    <r>
      <t>OPOMBA:</t>
    </r>
    <r>
      <rPr>
        <sz val="10"/>
        <rFont val="Arial CE"/>
        <family val="2"/>
      </rPr>
      <t xml:space="preserve"> VRSTO, KVALITETO IN NAČIN POLAGANJA PLOŠČIC DOLOČI ODG. PROJEKTANT ARHITEKTURE OZ. </t>
    </r>
    <r>
      <rPr>
        <b/>
        <sz val="10"/>
        <rFont val="Arial CE"/>
        <family val="0"/>
      </rPr>
      <t>ZVKDS</t>
    </r>
    <r>
      <rPr>
        <sz val="10"/>
        <rFont val="Arial CE"/>
        <family val="2"/>
      </rPr>
      <t xml:space="preserve">! </t>
    </r>
  </si>
  <si>
    <t>Zunanji tlak (ulična stran - pločnik) iz obstoječih plošč naravnega kamna deb. do 10 cm v betonski podlogi - polaganje po katastru polaganja; poškodovane oz. neuporabne kose nadomestiti z novimi - po navodilu ZVKDS (odstranitev zajeta v post. A/5)</t>
  </si>
  <si>
    <t xml:space="preserve">Nabava, dobava in postavitev zaključnih Alu profilov na prehodih - stikih po projektu </t>
  </si>
  <si>
    <t xml:space="preserve">  LJUBLJANA - PLEČNIKOVA HIŠA</t>
  </si>
  <si>
    <t>Preboj na strešni AB plošči, vel. do 1 m2 (zimski vrt)</t>
  </si>
  <si>
    <t xml:space="preserve">Rušenje opečnih predelnih sten skupne debeline do 20 cm, vključno z ometi in vsemi oblogami </t>
  </si>
  <si>
    <t xml:space="preserve">Odstranitev betonskih dimniških kap vel. do 1 m2 </t>
  </si>
  <si>
    <t>Odstranjevanje pločevinastih obrob, žlebov in odtočnih cevi ter linijskih snegolovov</t>
  </si>
  <si>
    <t>Odstranitev lesenega opaža pod pločevinasto kritino</t>
  </si>
  <si>
    <t>Odstranjevanje lesenih letev 5/3 v razmaku ca 15 cm</t>
  </si>
  <si>
    <t>Odstranjevanje kritine ravne strehe (bit. varjeni trakovi s peščenim posipom, z vsemi obrobami oz. zaključki (zimski vrt, balkon)</t>
  </si>
  <si>
    <t>Odstranitev sanitarnih elementov (umivalnik, WC školjka, kopalna kad …)</t>
  </si>
  <si>
    <t>Odstranitev pločevinaste kritine na leseni podlogi (valjasti prizidek, vhodna veža, napušči)</t>
  </si>
  <si>
    <t xml:space="preserve">Rušenje notranjega tlaka iz kamnitih plošč v peščeni ali bet. podlogi (zimski vrt) - previdno, za kasnejšo ponovno uporabo, s predhodnim oštevilčenjem in izdelavo katastra polaganja </t>
  </si>
  <si>
    <t>Čiščenje navlake na podstrešju ter izpraznitev obokov - odstranitev gramoznega nasutja</t>
  </si>
  <si>
    <t>Odstranitev dotrajanega fasadnega ometa</t>
  </si>
  <si>
    <t>Odstranitev steklenih sten in stropa (nad stopniščem, v čitalnici)</t>
  </si>
  <si>
    <t xml:space="preserve">Rušenje oz. odstranitev notranjega lesenega tlaka na terenu v celotni sestavi, vključno z morebitnim podložnim betonom, skupne debeline do 20 cm </t>
  </si>
  <si>
    <r>
      <t xml:space="preserve">Transport ruševin in odstranjenih delov iz gradbišča v stalno predpisano deponijo do 10 km s plačilom pristojbin, s predhodnim sortiranjem; </t>
    </r>
    <r>
      <rPr>
        <b/>
        <sz val="10"/>
        <rFont val="Arial"/>
        <family val="2"/>
      </rPr>
      <t>obračun v tonah!</t>
    </r>
  </si>
  <si>
    <t xml:space="preserve">Ročno planiranje dna gradbene jame v točnosti +-2 cm z utrjevanjem </t>
  </si>
  <si>
    <t xml:space="preserve">Dobava peska gran. 0-4 mm ter izdelava podloge in zasip cevi komunalnih vodov, z utrjevanjem </t>
  </si>
  <si>
    <t>Dobava, montaža in demontaža opaža točkovnih temeljev</t>
  </si>
  <si>
    <t>Krpanje asfalta pločnika v deb. 5 cm oz. kot obstoječi, z valjanjem s predhodnim premazom stikov za boljši sprijem starega in novega asfalta - po navodilih KPL!</t>
  </si>
  <si>
    <t>Razne manjše podkonstrukcije iz drobnejših jeklenih škatlastih profilov - ocenjeno</t>
  </si>
  <si>
    <t>kpl</t>
  </si>
  <si>
    <t>Rušenje kanalizacije iz obbetoniranih bet. cevi do fi 30 cm</t>
  </si>
  <si>
    <t xml:space="preserve">Odvoz viška izkopanega materiala na trajno deponijo z nakladanjem na transportno sredstvo, odvozom do 10 km ter plačilom pristojbin deponije </t>
  </si>
  <si>
    <t>Dobava, montaža in demontaža opaža robov podložnega betona viš. do 10 cm</t>
  </si>
  <si>
    <t>SLIKOPLESKARSKA DELA</t>
  </si>
  <si>
    <t>GRADBENA DELA SKUPAJ:</t>
  </si>
  <si>
    <t>OBRTNIŠKA DELA SKUPAJ</t>
  </si>
  <si>
    <t>objekt:</t>
  </si>
  <si>
    <t>STAVBNO POHIŠTVO</t>
  </si>
  <si>
    <t>KROVSKA IN KLEPARSKA DELA</t>
  </si>
  <si>
    <t>RAZNA DELA</t>
  </si>
  <si>
    <t xml:space="preserve">SKUPAJ </t>
  </si>
  <si>
    <t>*</t>
  </si>
  <si>
    <t>RUŠITVENA DELA</t>
  </si>
  <si>
    <t>ton</t>
  </si>
  <si>
    <r>
      <t>OPOMBA:</t>
    </r>
    <r>
      <rPr>
        <sz val="10"/>
        <rFont val="Arial CE"/>
        <family val="2"/>
      </rPr>
      <t xml:space="preserve"> Vsi novi vgrajeni leseni elementi morajo biti impregnirani z insekticidno fungicidnim sredstvom!</t>
    </r>
  </si>
  <si>
    <t>EUR</t>
  </si>
  <si>
    <t xml:space="preserve">Odstranitev lesenih vrat s plohastim podbojem, vel. do 2 m2 </t>
  </si>
  <si>
    <r>
      <t>OPOMBA:</t>
    </r>
    <r>
      <rPr>
        <sz val="10"/>
        <rFont val="Arial CE"/>
        <family val="2"/>
      </rPr>
      <t xml:space="preserve"> PRI VSEH IZDELKIH ZAJETI IZDELAVO, DOBAVO IN MONTAŽO TER EV. VZIDAVO, VSE POTREBNO OKOVJE IN TESNILA! VSE MERE, KOLIČINE IN OBDELAVE </t>
    </r>
    <r>
      <rPr>
        <b/>
        <sz val="10"/>
        <rFont val="Arial CE"/>
        <family val="0"/>
      </rPr>
      <t>KONTROLIRATI</t>
    </r>
    <r>
      <rPr>
        <sz val="10"/>
        <rFont val="Arial CE"/>
        <family val="2"/>
      </rPr>
      <t xml:space="preserve"> PO ZADNJIH VELJAVNIH NAČRTIH, </t>
    </r>
    <r>
      <rPr>
        <b/>
        <sz val="10"/>
        <rFont val="Arial CE"/>
        <family val="0"/>
      </rPr>
      <t>DETAJLIH</t>
    </r>
    <r>
      <rPr>
        <sz val="10"/>
        <rFont val="Arial CE"/>
        <family val="2"/>
      </rPr>
      <t xml:space="preserve"> IN </t>
    </r>
    <r>
      <rPr>
        <b/>
        <sz val="10"/>
        <rFont val="Arial CE"/>
        <family val="0"/>
      </rPr>
      <t xml:space="preserve">SHEMAH </t>
    </r>
    <r>
      <rPr>
        <sz val="10"/>
        <rFont val="Arial CE"/>
        <family val="0"/>
      </rPr>
      <t>TER</t>
    </r>
    <r>
      <rPr>
        <b/>
        <sz val="10"/>
        <rFont val="Arial CE"/>
        <family val="0"/>
      </rPr>
      <t xml:space="preserve"> SESTAVAH PZI</t>
    </r>
    <r>
      <rPr>
        <sz val="10"/>
        <rFont val="Arial CE"/>
        <family val="2"/>
      </rPr>
      <t xml:space="preserve">, KI SO </t>
    </r>
    <r>
      <rPr>
        <b/>
        <sz val="10"/>
        <rFont val="Arial CE"/>
        <family val="0"/>
      </rPr>
      <t>OBVEZNI SESTAVNI DEL</t>
    </r>
    <r>
      <rPr>
        <sz val="10"/>
        <rFont val="Arial CE"/>
        <family val="2"/>
      </rPr>
      <t xml:space="preserve"> TEGA POPISA, OZ. </t>
    </r>
    <r>
      <rPr>
        <b/>
        <sz val="10"/>
        <rFont val="Arial CE"/>
        <family val="0"/>
      </rPr>
      <t>NA OBJEKTU</t>
    </r>
    <r>
      <rPr>
        <sz val="10"/>
        <rFont val="Arial CE"/>
        <family val="2"/>
      </rPr>
      <t xml:space="preserve">!          </t>
    </r>
  </si>
  <si>
    <t>PODOPOLAGALSKA DELA</t>
  </si>
  <si>
    <t>G.</t>
  </si>
  <si>
    <r>
      <t>OPOMBA:</t>
    </r>
    <r>
      <rPr>
        <sz val="10"/>
        <rFont val="Arial CE"/>
        <family val="2"/>
      </rPr>
      <t xml:space="preserve"> PRI RUŠITVENIH DELIH UPOŠTEVATI NAVODILA IZ TEHNIČNEGA POROČILA V RUŠITVENEM NAČRTU! POSKRBETI JE TREBA ZA VARNOST LJUDI IN OBJEKTOV V BLIŽNJI OKOLICI! MED RUŠENJEM OBVEZNO PREPREČITI PRAŠENJE Z ZADOSTNIM PRŠENJEM RUŠEVIN Z VODO!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</si>
</sst>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_-&quot;€&quot;\ * #,##0.00_-;\-&quot;€&quot;\ * #,##0.00_-;_-&quot;€&quot;\ * &quot;-&quot;??_-;_-@_-"/>
  </numFmts>
  <fonts count="78">
    <font>
      <sz val="10"/>
      <name val="Arial CE"/>
      <family val="0"/>
    </font>
    <font>
      <sz val="11"/>
      <color indexed="8"/>
      <name val="Calibri"/>
      <family val="2"/>
    </font>
    <font>
      <sz val="12"/>
      <name val="Arial CE"/>
      <family val="2"/>
    </font>
    <font>
      <b/>
      <sz val="14"/>
      <name val="Arial CE"/>
      <family val="2"/>
    </font>
    <font>
      <b/>
      <sz val="12"/>
      <name val="Arial CE"/>
      <family val="2"/>
    </font>
    <font>
      <b/>
      <sz val="18"/>
      <name val="Arial CE"/>
      <family val="2"/>
    </font>
    <font>
      <i/>
      <sz val="10"/>
      <name val="Arial CE"/>
      <family val="2"/>
    </font>
    <font>
      <b/>
      <sz val="10"/>
      <name val="Arial CE"/>
      <family val="2"/>
    </font>
    <font>
      <b/>
      <i/>
      <sz val="10"/>
      <name val="Arial CE"/>
      <family val="2"/>
    </font>
    <font>
      <sz val="10"/>
      <color indexed="9"/>
      <name val="Arial CE"/>
      <family val="2"/>
    </font>
    <font>
      <sz val="10"/>
      <name val="Arial"/>
      <family val="2"/>
    </font>
    <font>
      <sz val="8"/>
      <name val="Courier New"/>
      <family val="3"/>
    </font>
    <font>
      <b/>
      <i/>
      <sz val="10"/>
      <color indexed="9"/>
      <name val="Arial CE"/>
      <family val="0"/>
    </font>
    <font>
      <b/>
      <sz val="10"/>
      <color indexed="9"/>
      <name val="Arial CE"/>
      <family val="0"/>
    </font>
    <font>
      <b/>
      <sz val="14"/>
      <color indexed="9"/>
      <name val="Arial CE"/>
      <family val="2"/>
    </font>
    <font>
      <b/>
      <sz val="10"/>
      <name val="Arial"/>
      <family val="2"/>
    </font>
    <font>
      <b/>
      <sz val="18"/>
      <color indexed="56"/>
      <name val="Cambria"/>
      <family val="2"/>
    </font>
    <font>
      <sz val="10"/>
      <color indexed="10"/>
      <name val="Arial CE"/>
      <family val="2"/>
    </font>
    <font>
      <sz val="10"/>
      <name val="Helv"/>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name val="Garamond"/>
      <family val="1"/>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12"/>
      <name val="Arial CE"/>
      <family val="2"/>
    </font>
    <font>
      <sz val="10"/>
      <name val="SL Dutch"/>
      <family val="0"/>
    </font>
    <font>
      <u val="single"/>
      <sz val="10"/>
      <name val="Arial CE"/>
      <family val="0"/>
    </font>
    <font>
      <strike/>
      <sz val="10"/>
      <name val="Arial CE"/>
      <family val="0"/>
    </font>
    <font>
      <sz val="10"/>
      <name val="Times New Roman"/>
      <family val="1"/>
    </font>
    <font>
      <u val="single"/>
      <sz val="10"/>
      <name val="Arial"/>
      <family val="2"/>
    </font>
    <font>
      <b/>
      <sz val="11"/>
      <color indexed="9"/>
      <name val="Arial CE"/>
      <family val="0"/>
    </font>
    <font>
      <b/>
      <sz val="11"/>
      <name val="Arial CE"/>
      <family val="0"/>
    </font>
    <font>
      <b/>
      <i/>
      <sz val="11"/>
      <name val="Arial CE"/>
      <family val="2"/>
    </font>
    <font>
      <b/>
      <i/>
      <sz val="11"/>
      <color indexed="9"/>
      <name val="Arial CE"/>
      <family val="0"/>
    </font>
    <font>
      <sz val="11"/>
      <color indexed="9"/>
      <name val="Calibri"/>
      <family val="2"/>
    </font>
    <font>
      <sz val="11"/>
      <color indexed="17"/>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style="thin">
        <color theme="4"/>
      </top>
      <bottom style="double">
        <color theme="4"/>
      </bottom>
    </border>
    <border>
      <left/>
      <right/>
      <top style="thin"/>
      <bottom style="double"/>
    </border>
    <border>
      <left style="hair"/>
      <right style="hair"/>
      <top style="thin"/>
      <bottom style="hair"/>
    </border>
    <border>
      <left style="hair"/>
      <right style="hair"/>
      <top style="thin"/>
      <bottom style="thin"/>
    </border>
    <border>
      <left style="hair"/>
      <right style="thin"/>
      <top style="thin"/>
      <bottom style="thin"/>
    </border>
    <border>
      <left style="hair"/>
      <right style="hair"/>
      <top style="hair"/>
      <bottom style="hair"/>
    </border>
    <border>
      <left style="hair"/>
      <right style="hair"/>
      <top style="hair"/>
      <bottom style="thin"/>
    </border>
    <border>
      <left style="hair"/>
      <right style="hair"/>
      <top/>
      <bottom style="thin"/>
    </border>
    <border>
      <left style="hair"/>
      <right style="hair"/>
      <top style="hair"/>
      <bottom/>
    </border>
    <border>
      <left style="hair"/>
      <right style="hair"/>
      <top/>
      <bottom/>
    </border>
    <border>
      <left style="hair"/>
      <right style="hair"/>
      <top/>
      <bottom style="hair"/>
    </border>
    <border>
      <left style="hair"/>
      <right style="thin"/>
      <top style="hair"/>
      <bottom style="hair"/>
    </border>
    <border>
      <left style="hair"/>
      <right style="thin"/>
      <top style="hair"/>
      <bottom style="thin"/>
    </border>
    <border>
      <left style="thin"/>
      <right style="hair"/>
      <top style="thin"/>
      <bottom style="thin"/>
    </border>
    <border>
      <left style="thin"/>
      <right style="thin"/>
      <top style="thin"/>
      <bottom/>
    </border>
    <border>
      <left style="thin"/>
      <right style="thin"/>
      <top/>
      <bottom/>
    </border>
    <border>
      <left style="hair"/>
      <right/>
      <top style="hair"/>
      <bottom style="hair"/>
    </border>
    <border>
      <left/>
      <right/>
      <top style="hair"/>
      <bottom style="hair"/>
    </border>
    <border>
      <left style="thin"/>
      <right style="thin"/>
      <top style="hair"/>
      <bottom style="hair"/>
    </border>
    <border>
      <left style="thin"/>
      <right style="thin"/>
      <top style="thin"/>
      <bottom style="double"/>
    </border>
    <border>
      <left/>
      <right/>
      <top style="thin"/>
      <bottom style="medium"/>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thin"/>
      <top/>
      <bottom/>
    </border>
    <border>
      <left style="thin"/>
      <right style="hair"/>
      <top style="hair"/>
      <bottom/>
    </border>
    <border>
      <left style="hair"/>
      <right style="thin"/>
      <top/>
      <bottom style="thin"/>
    </border>
    <border>
      <left style="thin"/>
      <right style="hair"/>
      <top/>
      <bottom style="thin"/>
    </border>
    <border>
      <left style="hair"/>
      <right style="thin"/>
      <top style="hair"/>
      <bottom/>
    </border>
    <border>
      <left style="thin"/>
      <right style="hair"/>
      <top style="thin"/>
      <bottom/>
    </border>
    <border>
      <left style="hair"/>
      <right style="hair"/>
      <top style="thin"/>
      <bottom/>
    </border>
    <border>
      <left style="hair"/>
      <right style="thin"/>
      <top style="thin"/>
      <bottom/>
    </border>
    <border>
      <left style="thin"/>
      <right style="hair"/>
      <top/>
      <bottom/>
    </border>
    <border>
      <left style="thin"/>
      <right style="hair"/>
      <top/>
      <bottom style="hair"/>
    </border>
    <border>
      <left style="hair"/>
      <right style="thin"/>
      <top/>
      <bottom style="hair"/>
    </border>
    <border>
      <left style="thin"/>
      <right/>
      <top/>
      <bottom/>
    </border>
    <border>
      <left/>
      <right style="thin"/>
      <top/>
      <bottom/>
    </border>
    <border>
      <left style="thick"/>
      <right/>
      <top/>
      <bottom style="thick"/>
    </border>
    <border>
      <left/>
      <right/>
      <top/>
      <bottom style="thick"/>
    </border>
    <border>
      <left/>
      <right style="thick"/>
      <top/>
      <bottom style="thick"/>
    </border>
    <border>
      <left style="thick"/>
      <right/>
      <top style="thick"/>
      <bottom/>
    </border>
    <border>
      <left/>
      <right/>
      <top style="thick"/>
      <bottom/>
    </border>
    <border>
      <left/>
      <right style="thick"/>
      <top style="thick"/>
      <bottom/>
    </border>
  </borders>
  <cellStyleXfs count="2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19" fillId="5"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12"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20" fillId="24"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1" fillId="3" borderId="0" applyNumberFormat="0" applyBorder="0" applyAlignment="0" applyProtection="0"/>
    <xf numFmtId="0" fontId="22" fillId="30" borderId="1" applyNumberFormat="0" applyAlignment="0" applyProtection="0"/>
    <xf numFmtId="0" fontId="23" fillId="31" borderId="2"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0" fillId="0" borderId="0" applyFont="0" applyFill="0" applyBorder="0" applyAlignment="0" applyProtection="0"/>
    <xf numFmtId="171" fontId="2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63" fillId="32" borderId="0" applyNumberFormat="0" applyBorder="0" applyAlignment="0" applyProtection="0"/>
    <xf numFmtId="173" fontId="10"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9" borderId="1" applyNumberFormat="0" applyAlignment="0" applyProtection="0"/>
    <xf numFmtId="0" fontId="64" fillId="33" borderId="6" applyNumberFormat="0" applyAlignment="0" applyProtection="0"/>
    <xf numFmtId="0" fontId="31"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32" fillId="34" borderId="0" applyNumberFormat="0" applyBorder="0" applyAlignment="0" applyProtection="0"/>
    <xf numFmtId="0" fontId="69"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8" fillId="0" borderId="0">
      <alignment/>
      <protection/>
    </xf>
    <xf numFmtId="0" fontId="24" fillId="36" borderId="11" applyNumberFormat="0" applyFont="0" applyAlignment="0" applyProtection="0"/>
    <xf numFmtId="9" fontId="0" fillId="0" borderId="0" applyFont="0" applyFill="0" applyBorder="0" applyAlignment="0" applyProtection="0"/>
    <xf numFmtId="0" fontId="37" fillId="0" borderId="0">
      <alignment/>
      <protection/>
    </xf>
    <xf numFmtId="0" fontId="0" fillId="37" borderId="12" applyNumberFormat="0" applyFont="0" applyAlignment="0" applyProtection="0"/>
    <xf numFmtId="0" fontId="70" fillId="0" borderId="0" applyNumberFormat="0" applyFill="0" applyBorder="0" applyAlignment="0" applyProtection="0"/>
    <xf numFmtId="0" fontId="33" fillId="30" borderId="13" applyNumberFormat="0" applyAlignment="0" applyProtection="0"/>
    <xf numFmtId="0" fontId="71" fillId="0" borderId="0" applyNumberFormat="0" applyFill="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72" fillId="0" borderId="14" applyNumberFormat="0" applyFill="0" applyAlignment="0" applyProtection="0"/>
    <xf numFmtId="0" fontId="73" fillId="44" borderId="15" applyNumberFormat="0" applyAlignment="0" applyProtection="0"/>
    <xf numFmtId="0" fontId="74" fillId="33" borderId="16" applyNumberFormat="0" applyAlignment="0" applyProtection="0"/>
    <xf numFmtId="0" fontId="75" fillId="45" borderId="0" applyNumberFormat="0" applyBorder="0" applyAlignment="0" applyProtection="0"/>
    <xf numFmtId="0" fontId="18" fillId="0" borderId="0">
      <alignment/>
      <protection/>
    </xf>
    <xf numFmtId="0" fontId="37" fillId="0" borderId="0">
      <alignment/>
      <protection/>
    </xf>
    <xf numFmtId="0" fontId="16" fillId="0" borderId="0" applyNumberFormat="0" applyFill="0" applyBorder="0" applyAlignment="0" applyProtection="0"/>
    <xf numFmtId="0" fontId="34"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0" fillId="0" borderId="0" applyFont="0" applyFill="0" applyBorder="0" applyAlignment="0" applyProtection="0"/>
    <xf numFmtId="0" fontId="76" fillId="46" borderId="16" applyNumberFormat="0" applyAlignment="0" applyProtection="0"/>
    <xf numFmtId="0" fontId="77" fillId="0" borderId="18" applyNumberFormat="0" applyFill="0" applyAlignment="0" applyProtection="0"/>
    <xf numFmtId="0" fontId="35" fillId="0" borderId="0" applyNumberFormat="0" applyFill="0" applyBorder="0" applyAlignment="0" applyProtection="0"/>
  </cellStyleXfs>
  <cellXfs count="720">
    <xf numFmtId="0" fontId="0" fillId="0" borderId="0" xfId="0" applyAlignment="1">
      <alignment/>
    </xf>
    <xf numFmtId="4" fontId="0" fillId="0" borderId="0" xfId="0" applyNumberFormat="1" applyFont="1" applyAlignment="1" applyProtection="1">
      <alignment/>
      <protection locked="0"/>
    </xf>
    <xf numFmtId="4" fontId="0" fillId="0" borderId="0" xfId="0" applyNumberFormat="1" applyFont="1" applyBorder="1" applyAlignment="1" applyProtection="1">
      <alignment/>
      <protection locked="0"/>
    </xf>
    <xf numFmtId="4" fontId="7" fillId="0" borderId="19" xfId="0" applyNumberFormat="1" applyFont="1" applyBorder="1" applyAlignment="1" applyProtection="1">
      <alignment/>
      <protection locked="0"/>
    </xf>
    <xf numFmtId="4" fontId="36" fillId="0" borderId="0" xfId="197" applyNumberFormat="1" applyFont="1" applyFill="1" applyBorder="1" applyProtection="1">
      <alignment/>
      <protection locked="0"/>
    </xf>
    <xf numFmtId="4" fontId="0" fillId="0" borderId="0" xfId="0" applyNumberFormat="1" applyFont="1" applyAlignment="1" applyProtection="1">
      <alignment/>
      <protection/>
    </xf>
    <xf numFmtId="4" fontId="0" fillId="0" borderId="0" xfId="0" applyNumberFormat="1" applyFont="1" applyFill="1" applyAlignment="1" applyProtection="1">
      <alignment/>
      <protection/>
    </xf>
    <xf numFmtId="0" fontId="0" fillId="0" borderId="0" xfId="0" applyFont="1" applyAlignment="1" applyProtection="1">
      <alignment vertical="top" wrapText="1"/>
      <protection/>
    </xf>
    <xf numFmtId="4" fontId="0" fillId="0" borderId="0" xfId="0" applyNumberFormat="1" applyFont="1" applyAlignment="1" applyProtection="1">
      <alignment horizontal="center"/>
      <protection/>
    </xf>
    <xf numFmtId="0" fontId="0" fillId="0" borderId="0" xfId="0" applyFont="1" applyAlignment="1" applyProtection="1">
      <alignment vertical="top"/>
      <protection/>
    </xf>
    <xf numFmtId="4" fontId="0" fillId="0" borderId="0" xfId="0" applyNumberFormat="1" applyFont="1" applyAlignment="1" applyProtection="1">
      <alignment horizontal="right"/>
      <protection/>
    </xf>
    <xf numFmtId="4" fontId="0" fillId="0" borderId="20" xfId="196" applyNumberFormat="1" applyFont="1" applyFill="1" applyBorder="1" applyAlignment="1" applyProtection="1">
      <alignment horizontal="right"/>
      <protection/>
    </xf>
    <xf numFmtId="0" fontId="0" fillId="0" borderId="21" xfId="0" applyFont="1" applyBorder="1" applyAlignment="1" applyProtection="1">
      <alignment vertical="top" wrapText="1"/>
      <protection/>
    </xf>
    <xf numFmtId="4" fontId="0" fillId="0" borderId="21" xfId="0" applyNumberFormat="1" applyFont="1" applyBorder="1" applyAlignment="1" applyProtection="1">
      <alignment horizontal="center"/>
      <protection/>
    </xf>
    <xf numFmtId="4" fontId="0" fillId="0" borderId="21" xfId="0" applyNumberFormat="1" applyFont="1" applyBorder="1" applyAlignment="1" applyProtection="1">
      <alignment horizontal="right"/>
      <protection locked="0"/>
    </xf>
    <xf numFmtId="4" fontId="0" fillId="0" borderId="22" xfId="0" applyNumberFormat="1" applyFont="1" applyBorder="1" applyAlignment="1" applyProtection="1">
      <alignment/>
      <protection/>
    </xf>
    <xf numFmtId="4" fontId="0" fillId="0" borderId="20" xfId="197" applyNumberFormat="1" applyFont="1" applyBorder="1" applyProtection="1">
      <alignment/>
      <protection locked="0"/>
    </xf>
    <xf numFmtId="4" fontId="0" fillId="0" borderId="23" xfId="197" applyNumberFormat="1" applyFont="1" applyFill="1" applyBorder="1" applyProtection="1">
      <alignment/>
      <protection locked="0"/>
    </xf>
    <xf numFmtId="4" fontId="0" fillId="0" borderId="24" xfId="197" applyNumberFormat="1" applyFont="1" applyFill="1" applyBorder="1" applyProtection="1">
      <alignment/>
      <protection locked="0"/>
    </xf>
    <xf numFmtId="4" fontId="0" fillId="0" borderId="20" xfId="197" applyNumberFormat="1" applyFont="1" applyFill="1" applyBorder="1" applyProtection="1">
      <alignment/>
      <protection locked="0"/>
    </xf>
    <xf numFmtId="0" fontId="0" fillId="0" borderId="0" xfId="0" applyFont="1" applyFill="1" applyBorder="1" applyAlignment="1" applyProtection="1">
      <alignment vertical="top" wrapText="1"/>
      <protection/>
    </xf>
    <xf numFmtId="4" fontId="0" fillId="0" borderId="21" xfId="0" applyNumberFormat="1" applyFont="1" applyFill="1" applyBorder="1" applyAlignment="1" applyProtection="1">
      <alignment/>
      <protection locked="0"/>
    </xf>
    <xf numFmtId="4" fontId="0" fillId="0" borderId="23" xfId="196" applyNumberFormat="1" applyFont="1" applyFill="1" applyBorder="1" applyAlignment="1" applyProtection="1">
      <alignment horizontal="right"/>
      <protection/>
    </xf>
    <xf numFmtId="4" fontId="0" fillId="0" borderId="25" xfId="149" applyNumberFormat="1" applyFill="1" applyBorder="1" applyProtection="1">
      <alignment/>
      <protection/>
    </xf>
    <xf numFmtId="4" fontId="0" fillId="0" borderId="21" xfId="0" applyNumberFormat="1" applyFont="1" applyBorder="1" applyAlignment="1" applyProtection="1">
      <alignment/>
      <protection locked="0"/>
    </xf>
    <xf numFmtId="4" fontId="0" fillId="0" borderId="0" xfId="196" applyNumberFormat="1" applyFont="1" applyFill="1" applyBorder="1" applyAlignment="1" applyProtection="1">
      <alignment horizontal="right"/>
      <protection/>
    </xf>
    <xf numFmtId="4" fontId="0" fillId="0" borderId="23" xfId="0" applyNumberFormat="1" applyFont="1" applyFill="1" applyBorder="1" applyAlignment="1" applyProtection="1">
      <alignment/>
      <protection locked="0"/>
    </xf>
    <xf numFmtId="4" fontId="0" fillId="0" borderId="24" xfId="0" applyNumberFormat="1" applyFont="1" applyFill="1" applyBorder="1" applyAlignment="1" applyProtection="1">
      <alignment/>
      <protection locked="0"/>
    </xf>
    <xf numFmtId="4" fontId="0" fillId="0" borderId="21" xfId="0" applyNumberFormat="1" applyFont="1" applyFill="1" applyBorder="1" applyAlignment="1" applyProtection="1">
      <alignment/>
      <protection/>
    </xf>
    <xf numFmtId="4" fontId="0" fillId="0" borderId="21" xfId="196" applyNumberFormat="1" applyFont="1" applyFill="1" applyBorder="1" applyAlignment="1" applyProtection="1">
      <alignment horizontal="right"/>
      <protection/>
    </xf>
    <xf numFmtId="4" fontId="0" fillId="0" borderId="24" xfId="196" applyNumberFormat="1" applyFont="1" applyFill="1" applyBorder="1" applyAlignment="1" applyProtection="1">
      <alignment horizontal="right"/>
      <protection/>
    </xf>
    <xf numFmtId="4" fontId="0" fillId="0" borderId="26" xfId="196" applyNumberFormat="1" applyFont="1" applyFill="1" applyBorder="1" applyAlignment="1" applyProtection="1">
      <alignment horizontal="right"/>
      <protection/>
    </xf>
    <xf numFmtId="4" fontId="0" fillId="0" borderId="27" xfId="196" applyNumberFormat="1" applyFont="1" applyFill="1" applyBorder="1" applyAlignment="1" applyProtection="1">
      <alignment horizontal="right"/>
      <protection/>
    </xf>
    <xf numFmtId="4" fontId="9" fillId="0" borderId="21" xfId="196" applyNumberFormat="1" applyFont="1" applyFill="1" applyBorder="1" applyAlignment="1" applyProtection="1">
      <alignment horizontal="right"/>
      <protection/>
    </xf>
    <xf numFmtId="4" fontId="0" fillId="0" borderId="25" xfId="196" applyNumberFormat="1" applyFont="1" applyFill="1" applyBorder="1" applyAlignment="1" applyProtection="1">
      <alignment horizontal="right"/>
      <protection/>
    </xf>
    <xf numFmtId="0" fontId="0" fillId="0" borderId="21" xfId="0" applyFont="1" applyFill="1" applyBorder="1" applyAlignment="1" applyProtection="1">
      <alignment vertical="top" wrapText="1"/>
      <protection/>
    </xf>
    <xf numFmtId="4" fontId="0" fillId="47" borderId="20" xfId="196" applyNumberFormat="1" applyFont="1" applyFill="1" applyBorder="1" applyAlignment="1" applyProtection="1">
      <alignment horizontal="right"/>
      <protection/>
    </xf>
    <xf numFmtId="4" fontId="0" fillId="0" borderId="26" xfId="197" applyNumberFormat="1" applyFont="1" applyFill="1" applyBorder="1" applyProtection="1">
      <alignment/>
      <protection locked="0"/>
    </xf>
    <xf numFmtId="4" fontId="0" fillId="0" borderId="28" xfId="196" applyNumberFormat="1" applyFont="1" applyFill="1" applyBorder="1" applyAlignment="1" applyProtection="1">
      <alignment horizontal="right"/>
      <protection/>
    </xf>
    <xf numFmtId="4" fontId="0" fillId="0" borderId="23" xfId="0" applyNumberFormat="1" applyFont="1" applyFill="1" applyBorder="1" applyAlignment="1" applyProtection="1">
      <alignment horizontal="center"/>
      <protection/>
    </xf>
    <xf numFmtId="4" fontId="0" fillId="0" borderId="23" xfId="0" applyNumberFormat="1" applyFont="1" applyFill="1" applyBorder="1" applyAlignment="1" applyProtection="1">
      <alignment/>
      <protection/>
    </xf>
    <xf numFmtId="4" fontId="0" fillId="0" borderId="23" xfId="0" applyNumberFormat="1" applyFont="1" applyFill="1" applyBorder="1" applyAlignment="1" applyProtection="1">
      <alignment horizontal="right"/>
      <protection locked="0"/>
    </xf>
    <xf numFmtId="4" fontId="0" fillId="0" borderId="29" xfId="0" applyNumberFormat="1" applyFont="1" applyFill="1" applyBorder="1" applyAlignment="1" applyProtection="1">
      <alignment/>
      <protection/>
    </xf>
    <xf numFmtId="4" fontId="0" fillId="0" borderId="24" xfId="0" applyNumberFormat="1" applyFont="1" applyFill="1" applyBorder="1" applyAlignment="1" applyProtection="1">
      <alignment horizontal="center"/>
      <protection/>
    </xf>
    <xf numFmtId="4" fontId="0" fillId="0" borderId="24" xfId="0" applyNumberFormat="1" applyFont="1" applyFill="1" applyBorder="1" applyAlignment="1" applyProtection="1">
      <alignment/>
      <protection/>
    </xf>
    <xf numFmtId="4" fontId="0" fillId="0" borderId="24" xfId="0" applyNumberFormat="1" applyFont="1" applyFill="1" applyBorder="1" applyAlignment="1" applyProtection="1">
      <alignment horizontal="right"/>
      <protection locked="0"/>
    </xf>
    <xf numFmtId="4" fontId="0" fillId="0" borderId="30" xfId="0" applyNumberFormat="1" applyFont="1" applyFill="1" applyBorder="1" applyAlignment="1" applyProtection="1">
      <alignment/>
      <protection/>
    </xf>
    <xf numFmtId="4" fontId="0" fillId="0" borderId="21" xfId="0" applyNumberFormat="1" applyFont="1" applyFill="1" applyBorder="1" applyAlignment="1" applyProtection="1">
      <alignment horizontal="center"/>
      <protection/>
    </xf>
    <xf numFmtId="4" fontId="0" fillId="0" borderId="21" xfId="0" applyNumberFormat="1" applyFont="1" applyFill="1" applyBorder="1" applyAlignment="1" applyProtection="1">
      <alignment horizontal="right"/>
      <protection locked="0"/>
    </xf>
    <xf numFmtId="4" fontId="0" fillId="0" borderId="22" xfId="0" applyNumberFormat="1" applyFont="1" applyFill="1" applyBorder="1" applyAlignment="1" applyProtection="1">
      <alignment/>
      <protection/>
    </xf>
    <xf numFmtId="0" fontId="0" fillId="0" borderId="20" xfId="0" applyFont="1" applyBorder="1" applyAlignment="1" applyProtection="1">
      <alignment vertical="top" wrapText="1"/>
      <protection/>
    </xf>
    <xf numFmtId="4" fontId="0" fillId="0" borderId="0" xfId="0" applyNumberFormat="1" applyFont="1" applyFill="1" applyBorder="1" applyAlignment="1" applyProtection="1">
      <alignment/>
      <protection locked="0"/>
    </xf>
    <xf numFmtId="0" fontId="0" fillId="0" borderId="20" xfId="0" applyFont="1" applyFill="1" applyBorder="1" applyAlignment="1" applyProtection="1">
      <alignment vertical="top" wrapText="1"/>
      <protection/>
    </xf>
    <xf numFmtId="0" fontId="5" fillId="0" borderId="0" xfId="0" applyFont="1" applyAlignment="1" applyProtection="1">
      <alignment horizontal="left"/>
      <protection/>
    </xf>
    <xf numFmtId="0" fontId="0" fillId="0" borderId="0" xfId="0" applyFont="1" applyFill="1" applyAlignment="1" applyProtection="1">
      <alignment/>
      <protection/>
    </xf>
    <xf numFmtId="0" fontId="0" fillId="0" borderId="0" xfId="0" applyAlignment="1" applyProtection="1">
      <alignment/>
      <protection/>
    </xf>
    <xf numFmtId="0" fontId="0" fillId="0" borderId="0" xfId="0" applyAlignment="1" applyProtection="1">
      <alignment vertical="top"/>
      <protection/>
    </xf>
    <xf numFmtId="0" fontId="7" fillId="0" borderId="31" xfId="0" applyFont="1" applyFill="1" applyBorder="1" applyAlignment="1" applyProtection="1">
      <alignment horizontal="left" vertical="center" indent="2"/>
      <protection/>
    </xf>
    <xf numFmtId="0" fontId="3" fillId="0" borderId="0" xfId="0" applyFont="1" applyAlignment="1" applyProtection="1">
      <alignment/>
      <protection/>
    </xf>
    <xf numFmtId="4" fontId="3" fillId="0" borderId="0" xfId="0" applyNumberFormat="1" applyFont="1" applyAlignment="1" applyProtection="1">
      <alignment horizontal="center"/>
      <protection/>
    </xf>
    <xf numFmtId="4" fontId="0" fillId="0" borderId="0" xfId="0" applyNumberFormat="1" applyFill="1" applyAlignment="1" applyProtection="1">
      <alignment/>
      <protection/>
    </xf>
    <xf numFmtId="4" fontId="0" fillId="0" borderId="0" xfId="0" applyNumberFormat="1" applyAlignment="1" applyProtection="1">
      <alignment/>
      <protection/>
    </xf>
    <xf numFmtId="4" fontId="0" fillId="0" borderId="0" xfId="0" applyNumberFormat="1" applyAlignment="1" applyProtection="1">
      <alignment horizontal="center"/>
      <protection/>
    </xf>
    <xf numFmtId="0" fontId="2" fillId="0" borderId="0" xfId="0" applyFont="1" applyAlignment="1" applyProtection="1">
      <alignment vertical="top"/>
      <protection/>
    </xf>
    <xf numFmtId="0" fontId="2" fillId="0" borderId="0" xfId="0" applyFont="1" applyAlignment="1" applyProtection="1">
      <alignment/>
      <protection/>
    </xf>
    <xf numFmtId="4" fontId="2" fillId="0" borderId="0" xfId="0" applyNumberFormat="1" applyFont="1" applyAlignment="1" applyProtection="1">
      <alignment horizontal="center"/>
      <protection/>
    </xf>
    <xf numFmtId="4" fontId="2" fillId="0" borderId="0" xfId="0" applyNumberFormat="1" applyFont="1" applyFill="1" applyAlignment="1" applyProtection="1">
      <alignment/>
      <protection/>
    </xf>
    <xf numFmtId="4" fontId="2" fillId="0" borderId="0" xfId="0" applyNumberFormat="1" applyFont="1" applyAlignment="1" applyProtection="1">
      <alignment/>
      <protection/>
    </xf>
    <xf numFmtId="0" fontId="4" fillId="0" borderId="0" xfId="0" applyFont="1" applyAlignment="1" applyProtection="1">
      <alignment/>
      <protection/>
    </xf>
    <xf numFmtId="0" fontId="42" fillId="48" borderId="0" xfId="0" applyFont="1" applyFill="1" applyAlignment="1" applyProtection="1">
      <alignment vertical="top"/>
      <protection/>
    </xf>
    <xf numFmtId="0" fontId="43" fillId="0" borderId="0" xfId="0" applyFont="1" applyAlignment="1" applyProtection="1">
      <alignment/>
      <protection/>
    </xf>
    <xf numFmtId="4" fontId="6" fillId="0" borderId="32" xfId="0" applyNumberFormat="1" applyFont="1" applyFill="1" applyBorder="1" applyAlignment="1" applyProtection="1">
      <alignment/>
      <protection/>
    </xf>
    <xf numFmtId="4" fontId="7" fillId="0" borderId="32" xfId="0" applyNumberFormat="1" applyFont="1" applyBorder="1" applyAlignment="1" applyProtection="1">
      <alignment horizontal="center"/>
      <protection/>
    </xf>
    <xf numFmtId="0" fontId="0" fillId="0" borderId="0" xfId="0" applyFont="1" applyAlignment="1" applyProtection="1">
      <alignment/>
      <protection/>
    </xf>
    <xf numFmtId="0" fontId="8" fillId="0" borderId="0" xfId="0" applyFont="1" applyAlignment="1" applyProtection="1">
      <alignment vertical="top"/>
      <protection/>
    </xf>
    <xf numFmtId="0" fontId="8" fillId="0" borderId="0" xfId="0" applyFont="1" applyAlignment="1" applyProtection="1">
      <alignment/>
      <protection/>
    </xf>
    <xf numFmtId="4" fontId="0" fillId="0" borderId="33" xfId="0" applyNumberFormat="1" applyFont="1" applyFill="1" applyBorder="1" applyAlignment="1" applyProtection="1">
      <alignment/>
      <protection/>
    </xf>
    <xf numFmtId="4" fontId="0" fillId="0" borderId="33" xfId="0" applyNumberFormat="1" applyFont="1" applyBorder="1" applyAlignment="1" applyProtection="1">
      <alignment/>
      <protection/>
    </xf>
    <xf numFmtId="0" fontId="13" fillId="48" borderId="34" xfId="0" applyFont="1" applyFill="1" applyBorder="1" applyAlignment="1" applyProtection="1">
      <alignment horizontal="center" vertical="top"/>
      <protection/>
    </xf>
    <xf numFmtId="0" fontId="7" fillId="0" borderId="35" xfId="0" applyFont="1" applyBorder="1" applyAlignment="1" applyProtection="1">
      <alignment/>
      <protection/>
    </xf>
    <xf numFmtId="4" fontId="0" fillId="0" borderId="35" xfId="0" applyNumberFormat="1" applyFont="1" applyBorder="1" applyAlignment="1" applyProtection="1">
      <alignment horizontal="center"/>
      <protection/>
    </xf>
    <xf numFmtId="4" fontId="6" fillId="0" borderId="36" xfId="0" applyNumberFormat="1" applyFont="1" applyFill="1" applyBorder="1" applyAlignment="1" applyProtection="1">
      <alignment/>
      <protection/>
    </xf>
    <xf numFmtId="4" fontId="7" fillId="0" borderId="35" xfId="0" applyNumberFormat="1" applyFont="1" applyBorder="1" applyAlignment="1" applyProtection="1">
      <alignment horizontal="right"/>
      <protection/>
    </xf>
    <xf numFmtId="4" fontId="7" fillId="0" borderId="36" xfId="0" applyNumberFormat="1" applyFont="1" applyBorder="1" applyAlignment="1" applyProtection="1">
      <alignment/>
      <protection/>
    </xf>
    <xf numFmtId="4" fontId="7" fillId="0" borderId="35" xfId="0" applyNumberFormat="1" applyFont="1" applyBorder="1" applyAlignment="1" applyProtection="1">
      <alignment horizontal="center"/>
      <protection/>
    </xf>
    <xf numFmtId="4" fontId="7" fillId="0" borderId="35" xfId="0" applyNumberFormat="1" applyFont="1" applyBorder="1" applyAlignment="1" applyProtection="1">
      <alignment horizontal="right"/>
      <protection/>
    </xf>
    <xf numFmtId="0" fontId="7" fillId="0" borderId="0" xfId="0" applyFont="1" applyAlignment="1" applyProtection="1">
      <alignment vertical="top"/>
      <protection/>
    </xf>
    <xf numFmtId="0" fontId="7" fillId="0" borderId="0" xfId="0" applyFont="1" applyAlignment="1" applyProtection="1">
      <alignment/>
      <protection/>
    </xf>
    <xf numFmtId="4" fontId="7" fillId="0" borderId="0" xfId="0" applyNumberFormat="1" applyFont="1" applyAlignment="1" applyProtection="1">
      <alignment horizontal="center"/>
      <protection/>
    </xf>
    <xf numFmtId="4" fontId="7" fillId="0" borderId="33" xfId="0" applyNumberFormat="1" applyFont="1" applyFill="1" applyBorder="1" applyAlignment="1" applyProtection="1">
      <alignment/>
      <protection/>
    </xf>
    <xf numFmtId="4" fontId="7" fillId="0" borderId="0" xfId="0" applyNumberFormat="1" applyFont="1" applyAlignment="1" applyProtection="1">
      <alignment horizontal="right"/>
      <protection/>
    </xf>
    <xf numFmtId="4" fontId="7" fillId="0" borderId="33" xfId="0" applyNumberFormat="1" applyFont="1" applyBorder="1" applyAlignment="1" applyProtection="1">
      <alignment/>
      <protection/>
    </xf>
    <xf numFmtId="0" fontId="13" fillId="48" borderId="0" xfId="0" applyFont="1" applyFill="1" applyAlignment="1" applyProtection="1">
      <alignment vertical="top"/>
      <protection/>
    </xf>
    <xf numFmtId="0" fontId="7" fillId="0" borderId="19" xfId="0" applyFont="1" applyBorder="1" applyAlignment="1" applyProtection="1">
      <alignment/>
      <protection/>
    </xf>
    <xf numFmtId="4" fontId="7" fillId="0" borderId="19" xfId="0" applyNumberFormat="1" applyFont="1" applyBorder="1" applyAlignment="1" applyProtection="1">
      <alignment horizontal="center"/>
      <protection/>
    </xf>
    <xf numFmtId="4" fontId="8" fillId="0" borderId="37" xfId="0" applyNumberFormat="1" applyFont="1" applyFill="1" applyBorder="1" applyAlignment="1" applyProtection="1">
      <alignment/>
      <protection/>
    </xf>
    <xf numFmtId="4" fontId="7" fillId="0" borderId="19" xfId="0" applyNumberFormat="1" applyFont="1" applyBorder="1" applyAlignment="1" applyProtection="1">
      <alignment horizontal="right"/>
      <protection/>
    </xf>
    <xf numFmtId="4" fontId="7" fillId="0" borderId="37" xfId="0" applyNumberFormat="1" applyFont="1" applyBorder="1" applyAlignment="1" applyProtection="1">
      <alignment/>
      <protection/>
    </xf>
    <xf numFmtId="4" fontId="6" fillId="0" borderId="0" xfId="0" applyNumberFormat="1" applyFont="1" applyAlignment="1" applyProtection="1">
      <alignment horizontal="center"/>
      <protection/>
    </xf>
    <xf numFmtId="4" fontId="6" fillId="0" borderId="33" xfId="0" applyNumberFormat="1" applyFont="1" applyFill="1" applyBorder="1" applyAlignment="1" applyProtection="1">
      <alignment/>
      <protection/>
    </xf>
    <xf numFmtId="4" fontId="6" fillId="0" borderId="0" xfId="0" applyNumberFormat="1" applyFont="1" applyAlignment="1" applyProtection="1">
      <alignment horizontal="right"/>
      <protection/>
    </xf>
    <xf numFmtId="4" fontId="6" fillId="0" borderId="33" xfId="0" applyNumberFormat="1" applyFont="1" applyBorder="1" applyAlignment="1" applyProtection="1">
      <alignment/>
      <protection/>
    </xf>
    <xf numFmtId="0" fontId="6" fillId="0" borderId="0" xfId="0" applyFont="1" applyAlignment="1" applyProtection="1">
      <alignment/>
      <protection/>
    </xf>
    <xf numFmtId="4" fontId="7" fillId="0" borderId="36" xfId="0" applyNumberFormat="1" applyFont="1" applyFill="1" applyBorder="1" applyAlignment="1" applyProtection="1">
      <alignment/>
      <protection/>
    </xf>
    <xf numFmtId="4" fontId="8" fillId="0" borderId="33" xfId="0" applyNumberFormat="1" applyFont="1" applyFill="1" applyBorder="1" applyAlignment="1" applyProtection="1">
      <alignment/>
      <protection/>
    </xf>
    <xf numFmtId="4" fontId="8" fillId="0" borderId="37" xfId="0" applyNumberFormat="1" applyFont="1" applyFill="1" applyBorder="1" applyAlignment="1" applyProtection="1">
      <alignment/>
      <protection/>
    </xf>
    <xf numFmtId="0" fontId="43" fillId="0" borderId="19" xfId="0" applyFont="1" applyBorder="1" applyAlignment="1" applyProtection="1">
      <alignment/>
      <protection/>
    </xf>
    <xf numFmtId="4" fontId="43" fillId="0" borderId="19" xfId="0" applyNumberFormat="1" applyFont="1" applyFill="1" applyBorder="1" applyAlignment="1" applyProtection="1">
      <alignment horizontal="center"/>
      <protection/>
    </xf>
    <xf numFmtId="4" fontId="44" fillId="0" borderId="37" xfId="0" applyNumberFormat="1" applyFont="1" applyFill="1" applyBorder="1" applyAlignment="1" applyProtection="1">
      <alignment/>
      <protection/>
    </xf>
    <xf numFmtId="4" fontId="43" fillId="0" borderId="19" xfId="0" applyNumberFormat="1" applyFont="1" applyBorder="1" applyAlignment="1" applyProtection="1">
      <alignment horizontal="right"/>
      <protection/>
    </xf>
    <xf numFmtId="4" fontId="43" fillId="0" borderId="37" xfId="0" applyNumberFormat="1" applyFont="1" applyFill="1" applyBorder="1" applyAlignment="1" applyProtection="1">
      <alignment/>
      <protection/>
    </xf>
    <xf numFmtId="0" fontId="7" fillId="0" borderId="0" xfId="0" applyFont="1" applyBorder="1" applyAlignment="1" applyProtection="1">
      <alignment/>
      <protection/>
    </xf>
    <xf numFmtId="4" fontId="7" fillId="0" borderId="0" xfId="0" applyNumberFormat="1" applyFont="1" applyBorder="1" applyAlignment="1" applyProtection="1">
      <alignment horizontal="center"/>
      <protection/>
    </xf>
    <xf numFmtId="4" fontId="7" fillId="0" borderId="0" xfId="0" applyNumberFormat="1" applyFont="1" applyBorder="1" applyAlignment="1" applyProtection="1">
      <alignment horizontal="right"/>
      <protection/>
    </xf>
    <xf numFmtId="0" fontId="44" fillId="0" borderId="0" xfId="0" applyFont="1" applyFill="1" applyAlignment="1" applyProtection="1">
      <alignment/>
      <protection/>
    </xf>
    <xf numFmtId="4" fontId="44" fillId="0" borderId="0" xfId="0" applyNumberFormat="1" applyFont="1" applyAlignment="1" applyProtection="1">
      <alignment horizontal="center"/>
      <protection/>
    </xf>
    <xf numFmtId="4" fontId="44" fillId="0" borderId="33" xfId="0" applyNumberFormat="1" applyFont="1" applyFill="1" applyBorder="1" applyAlignment="1" applyProtection="1">
      <alignment/>
      <protection/>
    </xf>
    <xf numFmtId="4" fontId="44" fillId="0" borderId="0" xfId="0" applyNumberFormat="1" applyFont="1" applyAlignment="1" applyProtection="1">
      <alignment horizontal="right"/>
      <protection/>
    </xf>
    <xf numFmtId="0" fontId="45" fillId="48" borderId="38" xfId="0" applyFont="1" applyFill="1" applyBorder="1" applyAlignment="1" applyProtection="1">
      <alignment/>
      <protection/>
    </xf>
    <xf numFmtId="4" fontId="45" fillId="48" borderId="38" xfId="0" applyNumberFormat="1" applyFont="1" applyFill="1" applyBorder="1" applyAlignment="1" applyProtection="1">
      <alignment horizontal="center"/>
      <protection/>
    </xf>
    <xf numFmtId="4" fontId="45" fillId="48" borderId="39" xfId="0" applyNumberFormat="1" applyFont="1" applyFill="1" applyBorder="1" applyAlignment="1" applyProtection="1">
      <alignment/>
      <protection/>
    </xf>
    <xf numFmtId="4" fontId="45" fillId="48" borderId="38" xfId="0" applyNumberFormat="1" applyFont="1" applyFill="1" applyBorder="1" applyAlignment="1" applyProtection="1">
      <alignment horizontal="right"/>
      <protection/>
    </xf>
    <xf numFmtId="0" fontId="7" fillId="0" borderId="40" xfId="0" applyFont="1" applyFill="1" applyBorder="1" applyAlignment="1" applyProtection="1">
      <alignment horizontal="justify"/>
      <protection/>
    </xf>
    <xf numFmtId="0" fontId="0" fillId="0" borderId="41" xfId="0" applyFont="1" applyFill="1" applyBorder="1" applyAlignment="1" applyProtection="1">
      <alignment/>
      <protection/>
    </xf>
    <xf numFmtId="4" fontId="0" fillId="0" borderId="42" xfId="0" applyNumberFormat="1" applyFont="1" applyFill="1" applyBorder="1" applyAlignment="1" applyProtection="1">
      <alignment/>
      <protection/>
    </xf>
    <xf numFmtId="0" fontId="7" fillId="0" borderId="43" xfId="0" applyFont="1" applyFill="1" applyBorder="1" applyAlignment="1" applyProtection="1">
      <alignment horizontal="justify"/>
      <protection/>
    </xf>
    <xf numFmtId="0" fontId="0" fillId="0" borderId="44" xfId="0" applyFont="1" applyFill="1" applyBorder="1" applyAlignment="1" applyProtection="1">
      <alignment/>
      <protection/>
    </xf>
    <xf numFmtId="4" fontId="0" fillId="0" borderId="45" xfId="0" applyNumberFormat="1" applyFont="1" applyFill="1" applyBorder="1" applyAlignment="1" applyProtection="1">
      <alignment/>
      <protection/>
    </xf>
    <xf numFmtId="0" fontId="0" fillId="0" borderId="31" xfId="0" applyFont="1" applyBorder="1" applyAlignment="1" applyProtection="1">
      <alignment vertical="center"/>
      <protection/>
    </xf>
    <xf numFmtId="0" fontId="0" fillId="0" borderId="21" xfId="0" applyFont="1" applyBorder="1" applyAlignment="1" applyProtection="1">
      <alignment vertical="center"/>
      <protection/>
    </xf>
    <xf numFmtId="4" fontId="0" fillId="0" borderId="21" xfId="0" applyNumberFormat="1" applyFont="1" applyBorder="1" applyAlignment="1" applyProtection="1">
      <alignment horizontal="center" vertical="center"/>
      <protection/>
    </xf>
    <xf numFmtId="4" fontId="0" fillId="0" borderId="21" xfId="0" applyNumberFormat="1" applyFont="1" applyFill="1" applyBorder="1" applyAlignment="1" applyProtection="1">
      <alignment horizontal="right" vertical="center"/>
      <protection/>
    </xf>
    <xf numFmtId="4" fontId="0" fillId="0" borderId="21" xfId="0" applyNumberFormat="1" applyFont="1" applyBorder="1" applyAlignment="1" applyProtection="1">
      <alignment horizontal="right" vertical="center"/>
      <protection/>
    </xf>
    <xf numFmtId="4" fontId="0" fillId="0" borderId="22" xfId="0" applyNumberFormat="1" applyFont="1" applyBorder="1" applyAlignment="1" applyProtection="1">
      <alignment horizontal="right" vertical="center"/>
      <protection/>
    </xf>
    <xf numFmtId="4" fontId="0" fillId="0" borderId="0" xfId="0" applyNumberFormat="1" applyFont="1" applyFill="1" applyAlignment="1" applyProtection="1">
      <alignment horizontal="right"/>
      <protection/>
    </xf>
    <xf numFmtId="0" fontId="12" fillId="0" borderId="0" xfId="0" applyFont="1" applyFill="1" applyAlignment="1" applyProtection="1">
      <alignment vertical="top"/>
      <protection/>
    </xf>
    <xf numFmtId="0" fontId="8" fillId="0" borderId="0" xfId="0" applyFont="1" applyFill="1" applyAlignment="1" applyProtection="1">
      <alignment/>
      <protection/>
    </xf>
    <xf numFmtId="4" fontId="6" fillId="0" borderId="0" xfId="0" applyNumberFormat="1" applyFont="1" applyFill="1" applyAlignment="1" applyProtection="1">
      <alignment/>
      <protection/>
    </xf>
    <xf numFmtId="4" fontId="6" fillId="0" borderId="0" xfId="0" applyNumberFormat="1" applyFont="1" applyAlignment="1" applyProtection="1">
      <alignment/>
      <protection/>
    </xf>
    <xf numFmtId="0" fontId="13" fillId="48" borderId="0" xfId="0" applyFont="1" applyFill="1" applyAlignment="1" applyProtection="1">
      <alignment vertical="top"/>
      <protection/>
    </xf>
    <xf numFmtId="0" fontId="7" fillId="0" borderId="0" xfId="0" applyFont="1" applyAlignment="1" applyProtection="1">
      <alignment/>
      <protection/>
    </xf>
    <xf numFmtId="0" fontId="7" fillId="0" borderId="0" xfId="0" applyFont="1" applyAlignment="1" applyProtection="1">
      <alignment wrapText="1"/>
      <protection/>
    </xf>
    <xf numFmtId="0" fontId="0" fillId="0" borderId="0" xfId="0" applyFont="1" applyAlignment="1" applyProtection="1">
      <alignment wrapText="1"/>
      <protection/>
    </xf>
    <xf numFmtId="0" fontId="13" fillId="48" borderId="0" xfId="0" applyFont="1" applyFill="1" applyAlignment="1" applyProtection="1">
      <alignment horizontal="center" vertical="top"/>
      <protection/>
    </xf>
    <xf numFmtId="0" fontId="7" fillId="0" borderId="0" xfId="0" applyFont="1" applyFill="1" applyAlignment="1" applyProtection="1">
      <alignment vertical="top" wrapText="1"/>
      <protection/>
    </xf>
    <xf numFmtId="0" fontId="7" fillId="0" borderId="0" xfId="0" applyFont="1" applyAlignment="1" applyProtection="1">
      <alignment vertical="top" wrapText="1"/>
      <protection/>
    </xf>
    <xf numFmtId="3" fontId="13" fillId="48" borderId="31" xfId="0" applyNumberFormat="1" applyFont="1" applyFill="1" applyBorder="1" applyAlignment="1" applyProtection="1">
      <alignment horizontal="left" vertical="top"/>
      <protection/>
    </xf>
    <xf numFmtId="0" fontId="10" fillId="0" borderId="21" xfId="196" applyFont="1" applyBorder="1" applyAlignment="1" applyProtection="1">
      <alignment horizontal="left" vertical="top" wrapText="1" shrinkToFit="1"/>
      <protection/>
    </xf>
    <xf numFmtId="0" fontId="10" fillId="0" borderId="21" xfId="196" applyFont="1" applyBorder="1" applyAlignment="1" applyProtection="1">
      <alignment horizontal="center"/>
      <protection/>
    </xf>
    <xf numFmtId="0" fontId="10" fillId="0" borderId="21" xfId="196" applyFont="1" applyBorder="1" applyAlignment="1" applyProtection="1">
      <alignment vertical="top" wrapText="1" shrinkToFit="1"/>
      <protection/>
    </xf>
    <xf numFmtId="3" fontId="13" fillId="48" borderId="46" xfId="0" applyNumberFormat="1" applyFont="1" applyFill="1" applyBorder="1" applyAlignment="1" applyProtection="1">
      <alignment horizontal="left" vertical="top"/>
      <protection/>
    </xf>
    <xf numFmtId="0" fontId="10" fillId="0" borderId="20" xfId="196" applyFont="1" applyBorder="1" applyAlignment="1" applyProtection="1">
      <alignment horizontal="left" vertical="top" wrapText="1" shrinkToFit="1"/>
      <protection/>
    </xf>
    <xf numFmtId="0" fontId="10" fillId="0" borderId="20" xfId="196" applyFont="1" applyBorder="1" applyAlignment="1" applyProtection="1">
      <alignment horizontal="center"/>
      <protection/>
    </xf>
    <xf numFmtId="4" fontId="0" fillId="0" borderId="47" xfId="0" applyNumberFormat="1" applyFont="1" applyBorder="1" applyAlignment="1" applyProtection="1">
      <alignment/>
      <protection/>
    </xf>
    <xf numFmtId="3" fontId="13" fillId="48" borderId="48" xfId="0" applyNumberFormat="1" applyFont="1" applyFill="1" applyBorder="1" applyAlignment="1" applyProtection="1">
      <alignment horizontal="right" vertical="top"/>
      <protection/>
    </xf>
    <xf numFmtId="0" fontId="0" fillId="0" borderId="23" xfId="0" applyFont="1" applyBorder="1" applyAlignment="1" applyProtection="1">
      <alignment horizontal="left" vertical="top" wrapText="1"/>
      <protection/>
    </xf>
    <xf numFmtId="4" fontId="0" fillId="0" borderId="23" xfId="0" applyNumberFormat="1" applyFont="1" applyBorder="1" applyAlignment="1" applyProtection="1">
      <alignment horizontal="center"/>
      <protection/>
    </xf>
    <xf numFmtId="4" fontId="0" fillId="0" borderId="29" xfId="0" applyNumberFormat="1" applyFont="1" applyBorder="1" applyAlignment="1" applyProtection="1">
      <alignment/>
      <protection/>
    </xf>
    <xf numFmtId="3" fontId="13" fillId="48" borderId="49" xfId="0" applyNumberFormat="1" applyFont="1" applyFill="1" applyBorder="1" applyAlignment="1" applyProtection="1">
      <alignment horizontal="right" vertical="top"/>
      <protection/>
    </xf>
    <xf numFmtId="0" fontId="0" fillId="0" borderId="24" xfId="0" applyFont="1" applyFill="1" applyBorder="1" applyAlignment="1" applyProtection="1">
      <alignment vertical="top" wrapText="1"/>
      <protection/>
    </xf>
    <xf numFmtId="0" fontId="10" fillId="0" borderId="20" xfId="196" applyFont="1" applyFill="1" applyBorder="1" applyAlignment="1" applyProtection="1">
      <alignment horizontal="left" vertical="top" wrapText="1" shrinkToFit="1"/>
      <protection/>
    </xf>
    <xf numFmtId="0" fontId="0" fillId="0" borderId="23"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top" wrapText="1"/>
      <protection/>
    </xf>
    <xf numFmtId="4" fontId="0" fillId="0" borderId="24" xfId="0" applyNumberFormat="1" applyFont="1" applyBorder="1" applyAlignment="1" applyProtection="1">
      <alignment horizontal="center"/>
      <protection/>
    </xf>
    <xf numFmtId="4" fontId="0" fillId="0" borderId="30" xfId="0" applyNumberFormat="1" applyFont="1" applyBorder="1" applyAlignment="1" applyProtection="1">
      <alignment/>
      <protection/>
    </xf>
    <xf numFmtId="0" fontId="10" fillId="0" borderId="21" xfId="196" applyFont="1" applyFill="1" applyBorder="1" applyAlignment="1" applyProtection="1">
      <alignment horizontal="left" vertical="top" wrapText="1" shrinkToFit="1"/>
      <protection/>
    </xf>
    <xf numFmtId="0" fontId="10" fillId="47" borderId="20" xfId="196" applyFont="1" applyFill="1" applyBorder="1" applyAlignment="1" applyProtection="1">
      <alignment horizontal="left" vertical="top" wrapText="1" shrinkToFit="1"/>
      <protection/>
    </xf>
    <xf numFmtId="0" fontId="10" fillId="47" borderId="20" xfId="196" applyFont="1" applyFill="1" applyBorder="1" applyAlignment="1" applyProtection="1">
      <alignment horizontal="center"/>
      <protection/>
    </xf>
    <xf numFmtId="4" fontId="0" fillId="47" borderId="47" xfId="0" applyNumberFormat="1" applyFont="1" applyFill="1" applyBorder="1" applyAlignment="1" applyProtection="1">
      <alignment/>
      <protection/>
    </xf>
    <xf numFmtId="4" fontId="0" fillId="47" borderId="0" xfId="0" applyNumberFormat="1" applyFont="1" applyFill="1" applyAlignment="1" applyProtection="1">
      <alignment/>
      <protection/>
    </xf>
    <xf numFmtId="0" fontId="6" fillId="47" borderId="0" xfId="0" applyFont="1" applyFill="1" applyAlignment="1" applyProtection="1">
      <alignment/>
      <protection/>
    </xf>
    <xf numFmtId="0" fontId="10" fillId="0" borderId="23" xfId="196" applyFont="1" applyBorder="1" applyAlignment="1" applyProtection="1">
      <alignment horizontal="left" vertical="top" wrapText="1" shrinkToFit="1"/>
      <protection/>
    </xf>
    <xf numFmtId="0" fontId="10" fillId="0" borderId="23" xfId="196" applyFont="1" applyBorder="1" applyAlignment="1" applyProtection="1">
      <alignment horizontal="center"/>
      <protection/>
    </xf>
    <xf numFmtId="0" fontId="10" fillId="0" borderId="23" xfId="196" applyFont="1" applyFill="1" applyBorder="1" applyAlignment="1" applyProtection="1">
      <alignment horizontal="left" vertical="top" wrapText="1" shrinkToFit="1"/>
      <protection/>
    </xf>
    <xf numFmtId="0" fontId="10" fillId="0" borderId="24" xfId="196" applyFont="1" applyBorder="1" applyAlignment="1" applyProtection="1">
      <alignment horizontal="left" vertical="top" wrapText="1" shrinkToFit="1"/>
      <protection/>
    </xf>
    <xf numFmtId="0" fontId="10" fillId="0" borderId="24" xfId="196" applyFont="1" applyBorder="1" applyAlignment="1" applyProtection="1">
      <alignment horizontal="center"/>
      <protection/>
    </xf>
    <xf numFmtId="0" fontId="10" fillId="0" borderId="20" xfId="196" applyFont="1" applyBorder="1" applyAlignment="1" applyProtection="1">
      <alignment vertical="top" wrapText="1" shrinkToFit="1"/>
      <protection/>
    </xf>
    <xf numFmtId="4" fontId="0" fillId="0" borderId="20" xfId="0" applyNumberFormat="1" applyFont="1" applyFill="1" applyBorder="1" applyAlignment="1" applyProtection="1">
      <alignment/>
      <protection/>
    </xf>
    <xf numFmtId="0" fontId="10" fillId="0" borderId="21" xfId="196" applyFont="1" applyFill="1" applyBorder="1" applyAlignment="1" applyProtection="1">
      <alignment vertical="top" wrapText="1" shrinkToFit="1"/>
      <protection/>
    </xf>
    <xf numFmtId="0" fontId="10" fillId="0" borderId="21" xfId="196" applyFont="1" applyFill="1" applyBorder="1" applyAlignment="1" applyProtection="1">
      <alignment horizontal="center"/>
      <protection/>
    </xf>
    <xf numFmtId="0" fontId="0" fillId="0" borderId="0" xfId="0" applyFont="1" applyFill="1" applyAlignment="1" applyProtection="1">
      <alignment vertical="top" wrapText="1"/>
      <protection/>
    </xf>
    <xf numFmtId="0" fontId="7" fillId="0" borderId="0" xfId="0" applyFont="1" applyAlignment="1" applyProtection="1">
      <alignment vertical="top" wrapText="1"/>
      <protection/>
    </xf>
    <xf numFmtId="4" fontId="7" fillId="0" borderId="0" xfId="0" applyNumberFormat="1" applyFont="1" applyFill="1" applyAlignment="1" applyProtection="1">
      <alignment/>
      <protection/>
    </xf>
    <xf numFmtId="4" fontId="7" fillId="0" borderId="0" xfId="0" applyNumberFormat="1" applyFont="1" applyAlignment="1" applyProtection="1">
      <alignment/>
      <protection/>
    </xf>
    <xf numFmtId="0" fontId="10" fillId="0" borderId="27" xfId="196" applyFont="1" applyBorder="1" applyAlignment="1" applyProtection="1">
      <alignment horizontal="left" vertical="top" wrapText="1" shrinkToFit="1"/>
      <protection/>
    </xf>
    <xf numFmtId="0" fontId="10" fillId="0" borderId="27" xfId="196" applyFont="1" applyBorder="1" applyAlignment="1" applyProtection="1">
      <alignment horizontal="center"/>
      <protection/>
    </xf>
    <xf numFmtId="4" fontId="0" fillId="0" borderId="50" xfId="0" applyNumberFormat="1" applyFont="1" applyBorder="1" applyAlignment="1" applyProtection="1">
      <alignment/>
      <protection/>
    </xf>
    <xf numFmtId="0" fontId="9" fillId="48" borderId="49" xfId="0" applyFont="1" applyFill="1" applyBorder="1" applyAlignment="1" applyProtection="1">
      <alignment horizontal="right" vertical="top"/>
      <protection/>
    </xf>
    <xf numFmtId="0" fontId="0" fillId="0" borderId="24" xfId="0" applyFont="1" applyBorder="1" applyAlignment="1" applyProtection="1">
      <alignment horizontal="left" vertical="top" wrapText="1"/>
      <protection/>
    </xf>
    <xf numFmtId="4" fontId="0" fillId="0" borderId="0" xfId="0" applyNumberFormat="1" applyFont="1" applyAlignment="1" applyProtection="1">
      <alignment horizontal="center"/>
      <protection/>
    </xf>
    <xf numFmtId="4" fontId="0" fillId="0" borderId="0" xfId="0" applyNumberFormat="1" applyFont="1" applyFill="1" applyAlignment="1" applyProtection="1">
      <alignment/>
      <protection/>
    </xf>
    <xf numFmtId="4" fontId="0" fillId="0" borderId="0" xfId="0" applyNumberFormat="1" applyFont="1" applyAlignment="1" applyProtection="1">
      <alignment/>
      <protection/>
    </xf>
    <xf numFmtId="0" fontId="0" fillId="0" borderId="0" xfId="0" applyFont="1" applyFill="1" applyAlignment="1" applyProtection="1">
      <alignment/>
      <protection/>
    </xf>
    <xf numFmtId="4" fontId="0" fillId="0" borderId="0" xfId="0" applyNumberFormat="1" applyFont="1" applyFill="1" applyAlignment="1" applyProtection="1">
      <alignment horizontal="center"/>
      <protection/>
    </xf>
    <xf numFmtId="0" fontId="0" fillId="0" borderId="0" xfId="0" applyFont="1" applyAlignment="1" applyProtection="1">
      <alignment/>
      <protection/>
    </xf>
    <xf numFmtId="0" fontId="7" fillId="0" borderId="19" xfId="0" applyFont="1" applyBorder="1" applyAlignment="1" applyProtection="1">
      <alignment vertical="center" wrapText="1"/>
      <protection/>
    </xf>
    <xf numFmtId="4" fontId="0" fillId="0" borderId="19" xfId="0" applyNumberFormat="1" applyFont="1" applyFill="1" applyBorder="1" applyAlignment="1" applyProtection="1">
      <alignment/>
      <protection/>
    </xf>
    <xf numFmtId="4" fontId="7" fillId="0" borderId="19" xfId="0" applyNumberFormat="1" applyFont="1" applyBorder="1" applyAlignment="1" applyProtection="1">
      <alignment/>
      <protection/>
    </xf>
    <xf numFmtId="4" fontId="7" fillId="0" borderId="19" xfId="0" applyNumberFormat="1" applyFont="1" applyBorder="1" applyAlignment="1" applyProtection="1">
      <alignment/>
      <protection/>
    </xf>
    <xf numFmtId="0" fontId="2" fillId="0" borderId="0" xfId="0" applyFont="1" applyFill="1" applyAlignment="1" applyProtection="1">
      <alignment vertical="top"/>
      <protection/>
    </xf>
    <xf numFmtId="4" fontId="0" fillId="0" borderId="0" xfId="0" applyNumberFormat="1" applyFont="1" applyBorder="1" applyAlignment="1" applyProtection="1">
      <alignment/>
      <protection/>
    </xf>
    <xf numFmtId="0" fontId="0" fillId="48" borderId="49" xfId="0" applyFont="1" applyFill="1" applyBorder="1" applyAlignment="1" applyProtection="1">
      <alignment vertical="top"/>
      <protection/>
    </xf>
    <xf numFmtId="3" fontId="13" fillId="48" borderId="51" xfId="0" applyNumberFormat="1" applyFont="1" applyFill="1" applyBorder="1" applyAlignment="1" applyProtection="1">
      <alignment horizontal="right" vertical="top"/>
      <protection/>
    </xf>
    <xf numFmtId="0" fontId="10" fillId="0" borderId="26" xfId="196" applyFont="1" applyBorder="1" applyAlignment="1" applyProtection="1">
      <alignment horizontal="left" vertical="top" wrapText="1" shrinkToFit="1"/>
      <protection/>
    </xf>
    <xf numFmtId="0" fontId="0" fillId="0" borderId="24" xfId="0" applyFont="1" applyBorder="1" applyAlignment="1" applyProtection="1">
      <alignment horizontal="left" vertical="top"/>
      <protection/>
    </xf>
    <xf numFmtId="3" fontId="0" fillId="0" borderId="0" xfId="0" applyNumberFormat="1" applyFont="1" applyFill="1" applyAlignment="1" applyProtection="1">
      <alignment horizontal="left" vertical="top"/>
      <protection/>
    </xf>
    <xf numFmtId="4" fontId="0" fillId="0" borderId="0" xfId="0" applyNumberFormat="1" applyFont="1" applyFill="1" applyAlignment="1" applyProtection="1">
      <alignment horizontal="center"/>
      <protection/>
    </xf>
    <xf numFmtId="3" fontId="13" fillId="0" borderId="46" xfId="0" applyNumberFormat="1" applyFont="1" applyFill="1" applyBorder="1" applyAlignment="1" applyProtection="1">
      <alignment horizontal="left" vertical="top"/>
      <protection/>
    </xf>
    <xf numFmtId="0" fontId="0" fillId="0" borderId="20" xfId="0" applyFont="1" applyFill="1" applyBorder="1" applyAlignment="1" applyProtection="1">
      <alignment/>
      <protection/>
    </xf>
    <xf numFmtId="4" fontId="0" fillId="0" borderId="47" xfId="0" applyNumberFormat="1" applyFont="1" applyFill="1" applyBorder="1" applyAlignment="1" applyProtection="1">
      <alignment/>
      <protection/>
    </xf>
    <xf numFmtId="3" fontId="13" fillId="0" borderId="48" xfId="0" applyNumberFormat="1" applyFont="1" applyFill="1" applyBorder="1" applyAlignment="1" applyProtection="1">
      <alignment horizontal="right" vertical="top"/>
      <protection/>
    </xf>
    <xf numFmtId="0" fontId="0" fillId="0" borderId="23" xfId="0" applyFont="1" applyFill="1" applyBorder="1" applyAlignment="1" applyProtection="1">
      <alignment vertical="top" wrapText="1"/>
      <protection/>
    </xf>
    <xf numFmtId="3" fontId="13" fillId="0" borderId="49" xfId="0" applyNumberFormat="1" applyFont="1" applyFill="1" applyBorder="1" applyAlignment="1" applyProtection="1">
      <alignment horizontal="right" vertical="top"/>
      <protection/>
    </xf>
    <xf numFmtId="3" fontId="13" fillId="0" borderId="31" xfId="0" applyNumberFormat="1" applyFont="1" applyFill="1" applyBorder="1" applyAlignment="1" applyProtection="1">
      <alignment horizontal="left" vertical="top"/>
      <protection/>
    </xf>
    <xf numFmtId="0" fontId="7" fillId="0" borderId="19" xfId="0" applyFont="1" applyFill="1" applyBorder="1" applyAlignment="1" applyProtection="1">
      <alignment vertical="center" wrapText="1"/>
      <protection/>
    </xf>
    <xf numFmtId="4" fontId="7" fillId="0" borderId="19" xfId="0" applyNumberFormat="1" applyFont="1" applyFill="1" applyBorder="1" applyAlignment="1" applyProtection="1">
      <alignment horizontal="center"/>
      <protection/>
    </xf>
    <xf numFmtId="0" fontId="7" fillId="0" borderId="0" xfId="0" applyFont="1" applyFill="1" applyAlignment="1" applyProtection="1">
      <alignment wrapText="1"/>
      <protection/>
    </xf>
    <xf numFmtId="4" fontId="7" fillId="0" borderId="0" xfId="0" applyNumberFormat="1" applyFont="1" applyFill="1" applyAlignment="1" applyProtection="1">
      <alignment horizontal="center"/>
      <protection/>
    </xf>
    <xf numFmtId="0" fontId="7" fillId="0" borderId="0" xfId="0" applyFont="1" applyFill="1" applyAlignment="1" applyProtection="1">
      <alignment/>
      <protection/>
    </xf>
    <xf numFmtId="0" fontId="10" fillId="0" borderId="27" xfId="196" applyFont="1" applyFill="1" applyBorder="1" applyAlignment="1" applyProtection="1">
      <alignment horizontal="left" vertical="top" wrapText="1" shrinkToFit="1"/>
      <protection/>
    </xf>
    <xf numFmtId="0" fontId="10" fillId="0" borderId="27" xfId="196" applyFont="1" applyFill="1" applyBorder="1" applyAlignment="1" applyProtection="1">
      <alignment horizontal="center"/>
      <protection/>
    </xf>
    <xf numFmtId="4" fontId="0" fillId="0" borderId="0" xfId="0" applyNumberFormat="1" applyFont="1" applyFill="1" applyBorder="1" applyAlignment="1" applyProtection="1">
      <alignment/>
      <protection/>
    </xf>
    <xf numFmtId="0" fontId="10" fillId="0" borderId="20" xfId="196" applyFont="1" applyFill="1" applyBorder="1" applyAlignment="1" applyProtection="1">
      <alignment horizontal="center"/>
      <protection/>
    </xf>
    <xf numFmtId="0" fontId="10" fillId="0" borderId="25" xfId="196" applyFont="1" applyFill="1" applyBorder="1" applyAlignment="1" applyProtection="1">
      <alignment horizontal="left" vertical="top" wrapText="1" shrinkToFit="1"/>
      <protection/>
    </xf>
    <xf numFmtId="0" fontId="10" fillId="0" borderId="25" xfId="196" applyFont="1" applyFill="1" applyBorder="1" applyAlignment="1" applyProtection="1">
      <alignment horizontal="center"/>
      <protection/>
    </xf>
    <xf numFmtId="4" fontId="0" fillId="0" borderId="52" xfId="0" applyNumberFormat="1" applyFont="1" applyBorder="1" applyAlignment="1" applyProtection="1">
      <alignment/>
      <protection/>
    </xf>
    <xf numFmtId="0" fontId="10" fillId="0" borderId="23" xfId="196" applyFont="1" applyFill="1" applyBorder="1" applyAlignment="1" applyProtection="1">
      <alignment horizontal="center"/>
      <protection/>
    </xf>
    <xf numFmtId="0" fontId="7" fillId="0" borderId="0" xfId="0" applyFont="1" applyFill="1" applyAlignment="1" applyProtection="1">
      <alignment vertical="top" wrapText="1"/>
      <protection/>
    </xf>
    <xf numFmtId="0" fontId="0" fillId="0" borderId="21" xfId="0" applyFill="1" applyBorder="1" applyAlignment="1" applyProtection="1">
      <alignment vertical="top" wrapText="1"/>
      <protection/>
    </xf>
    <xf numFmtId="0" fontId="10" fillId="0" borderId="21" xfId="196" applyFont="1" applyBorder="1" applyAlignment="1" applyProtection="1">
      <alignment horizontal="left" vertical="top"/>
      <protection/>
    </xf>
    <xf numFmtId="3" fontId="13" fillId="48" borderId="53" xfId="0" applyNumberFormat="1" applyFont="1" applyFill="1" applyBorder="1" applyAlignment="1" applyProtection="1">
      <alignment horizontal="right" vertical="top"/>
      <protection/>
    </xf>
    <xf numFmtId="0" fontId="10" fillId="0" borderId="25" xfId="196" applyFont="1" applyBorder="1" applyAlignment="1" applyProtection="1">
      <alignment horizontal="left" vertical="top" wrapText="1" shrinkToFit="1"/>
      <protection/>
    </xf>
    <xf numFmtId="0" fontId="10" fillId="0" borderId="25" xfId="196" applyFont="1" applyBorder="1" applyAlignment="1" applyProtection="1">
      <alignment horizontal="center"/>
      <protection/>
    </xf>
    <xf numFmtId="4" fontId="0" fillId="0" borderId="20" xfId="0" applyNumberFormat="1" applyFont="1" applyBorder="1" applyAlignment="1" applyProtection="1">
      <alignment horizontal="center"/>
      <protection/>
    </xf>
    <xf numFmtId="0" fontId="13" fillId="48" borderId="48" xfId="0" applyFont="1" applyFill="1" applyBorder="1" applyAlignment="1" applyProtection="1">
      <alignment horizontal="right" vertical="top"/>
      <protection/>
    </xf>
    <xf numFmtId="0" fontId="0" fillId="0" borderId="23" xfId="0" applyFont="1" applyFill="1" applyBorder="1" applyAlignment="1" applyProtection="1">
      <alignment vertical="top" wrapText="1"/>
      <protection/>
    </xf>
    <xf numFmtId="0" fontId="13" fillId="48" borderId="49" xfId="0" applyFont="1" applyFill="1" applyBorder="1" applyAlignment="1" applyProtection="1">
      <alignment horizontal="right" vertical="top"/>
      <protection/>
    </xf>
    <xf numFmtId="0" fontId="0" fillId="0" borderId="24" xfId="0" applyFont="1" applyFill="1" applyBorder="1" applyAlignment="1" applyProtection="1">
      <alignment vertical="top" wrapText="1"/>
      <protection/>
    </xf>
    <xf numFmtId="0" fontId="0" fillId="0" borderId="24" xfId="0" applyFill="1" applyBorder="1" applyAlignment="1" applyProtection="1">
      <alignment vertical="top" wrapText="1"/>
      <protection/>
    </xf>
    <xf numFmtId="0" fontId="13" fillId="0" borderId="0" xfId="0" applyFont="1" applyFill="1" applyBorder="1" applyAlignment="1" applyProtection="1">
      <alignment horizontal="right" vertical="top"/>
      <protection/>
    </xf>
    <xf numFmtId="0" fontId="0" fillId="0" borderId="0" xfId="0" applyFont="1" applyFill="1" applyBorder="1" applyAlignment="1" applyProtection="1">
      <alignment vertical="top" wrapText="1"/>
      <protection/>
    </xf>
    <xf numFmtId="4" fontId="0" fillId="0" borderId="0" xfId="0" applyNumberFormat="1" applyFont="1" applyBorder="1" applyAlignment="1" applyProtection="1">
      <alignment horizontal="center"/>
      <protection/>
    </xf>
    <xf numFmtId="0" fontId="7" fillId="0" borderId="0" xfId="0" applyFont="1" applyAlignment="1" applyProtection="1">
      <alignment/>
      <protection/>
    </xf>
    <xf numFmtId="3" fontId="9" fillId="48" borderId="48" xfId="0" applyNumberFormat="1" applyFont="1" applyFill="1" applyBorder="1" applyAlignment="1" applyProtection="1">
      <alignment horizontal="right" vertical="top"/>
      <protection/>
    </xf>
    <xf numFmtId="0" fontId="9" fillId="48" borderId="49" xfId="0" applyFont="1" applyFill="1" applyBorder="1" applyAlignment="1" applyProtection="1">
      <alignment horizontal="right" vertical="top"/>
      <protection/>
    </xf>
    <xf numFmtId="0" fontId="10" fillId="0" borderId="26" xfId="196" applyFont="1" applyBorder="1" applyAlignment="1" applyProtection="1">
      <alignment horizontal="center"/>
      <protection/>
    </xf>
    <xf numFmtId="4" fontId="0" fillId="0" borderId="54" xfId="0" applyNumberFormat="1" applyFont="1" applyBorder="1" applyAlignment="1" applyProtection="1">
      <alignment/>
      <protection/>
    </xf>
    <xf numFmtId="0" fontId="0" fillId="0" borderId="20" xfId="197" applyFont="1" applyFill="1" applyBorder="1" applyAlignment="1" applyProtection="1">
      <alignment vertical="top" wrapText="1"/>
      <protection/>
    </xf>
    <xf numFmtId="4" fontId="0" fillId="0" borderId="20" xfId="197" applyNumberFormat="1" applyFont="1" applyBorder="1" applyAlignment="1" applyProtection="1">
      <alignment horizontal="center"/>
      <protection/>
    </xf>
    <xf numFmtId="4" fontId="0" fillId="0" borderId="20" xfId="197" applyNumberFormat="1" applyFont="1" applyFill="1" applyBorder="1" applyProtection="1">
      <alignment/>
      <protection/>
    </xf>
    <xf numFmtId="0" fontId="10" fillId="0" borderId="24" xfId="196" applyFont="1" applyFill="1" applyBorder="1" applyAlignment="1" applyProtection="1">
      <alignment horizontal="left" vertical="top" wrapText="1" shrinkToFit="1"/>
      <protection/>
    </xf>
    <xf numFmtId="0" fontId="10" fillId="0" borderId="24" xfId="196" applyFont="1" applyFill="1" applyBorder="1" applyAlignment="1" applyProtection="1">
      <alignment horizontal="center"/>
      <protection/>
    </xf>
    <xf numFmtId="3" fontId="13" fillId="48" borderId="55" xfId="0" applyNumberFormat="1" applyFont="1" applyFill="1" applyBorder="1" applyAlignment="1" applyProtection="1">
      <alignment horizontal="left" vertical="top"/>
      <protection/>
    </xf>
    <xf numFmtId="0" fontId="0" fillId="0" borderId="56" xfId="0" applyBorder="1" applyAlignment="1" applyProtection="1">
      <alignment vertical="top" wrapText="1"/>
      <protection/>
    </xf>
    <xf numFmtId="4" fontId="0" fillId="0" borderId="56" xfId="0" applyNumberFormat="1" applyFont="1" applyBorder="1" applyAlignment="1" applyProtection="1">
      <alignment horizontal="center"/>
      <protection/>
    </xf>
    <xf numFmtId="4" fontId="0" fillId="0" borderId="56" xfId="0" applyNumberFormat="1" applyFont="1" applyFill="1" applyBorder="1" applyAlignment="1" applyProtection="1">
      <alignment/>
      <protection/>
    </xf>
    <xf numFmtId="4" fontId="0" fillId="0" borderId="57" xfId="0" applyNumberFormat="1" applyFont="1" applyBorder="1" applyAlignment="1" applyProtection="1">
      <alignment/>
      <protection/>
    </xf>
    <xf numFmtId="3" fontId="13" fillId="48" borderId="58" xfId="0" applyNumberFormat="1" applyFont="1" applyFill="1" applyBorder="1" applyAlignment="1" applyProtection="1">
      <alignment horizontal="left" vertical="top"/>
      <protection/>
    </xf>
    <xf numFmtId="0" fontId="0" fillId="0" borderId="27" xfId="0" applyBorder="1" applyAlignment="1" applyProtection="1">
      <alignment vertical="top" wrapText="1"/>
      <protection/>
    </xf>
    <xf numFmtId="4" fontId="0" fillId="0" borderId="27" xfId="0" applyNumberFormat="1" applyFont="1" applyBorder="1" applyAlignment="1" applyProtection="1">
      <alignment horizontal="center"/>
      <protection/>
    </xf>
    <xf numFmtId="4" fontId="0" fillId="0" borderId="27" xfId="0" applyNumberFormat="1" applyFont="1" applyFill="1" applyBorder="1" applyAlignment="1" applyProtection="1">
      <alignment/>
      <protection/>
    </xf>
    <xf numFmtId="3" fontId="13" fillId="48" borderId="59" xfId="0" applyNumberFormat="1" applyFont="1" applyFill="1" applyBorder="1" applyAlignment="1" applyProtection="1">
      <alignment horizontal="left" vertical="top"/>
      <protection/>
    </xf>
    <xf numFmtId="0" fontId="10" fillId="0" borderId="28" xfId="196" applyFont="1" applyBorder="1" applyAlignment="1" applyProtection="1">
      <alignment horizontal="left" vertical="top" wrapText="1" shrinkToFit="1"/>
      <protection/>
    </xf>
    <xf numFmtId="0" fontId="10" fillId="0" borderId="28" xfId="196" applyFont="1" applyBorder="1" applyAlignment="1" applyProtection="1">
      <alignment horizontal="center"/>
      <protection/>
    </xf>
    <xf numFmtId="4" fontId="0" fillId="0" borderId="60" xfId="0" applyNumberFormat="1" applyFont="1" applyBorder="1" applyAlignment="1" applyProtection="1">
      <alignment/>
      <protection/>
    </xf>
    <xf numFmtId="0" fontId="41" fillId="0" borderId="25" xfId="196" applyFont="1" applyBorder="1" applyAlignment="1" applyProtection="1">
      <alignment horizontal="left" vertical="top" wrapText="1" shrinkToFit="1"/>
      <protection/>
    </xf>
    <xf numFmtId="0" fontId="9" fillId="48" borderId="53" xfId="0" applyFont="1" applyFill="1" applyBorder="1" applyAlignment="1" applyProtection="1">
      <alignment horizontal="right" vertical="top"/>
      <protection/>
    </xf>
    <xf numFmtId="0" fontId="0" fillId="0" borderId="25" xfId="0" applyFont="1" applyFill="1" applyBorder="1" applyAlignment="1" applyProtection="1">
      <alignment horizontal="left" vertical="top" wrapText="1"/>
      <protection/>
    </xf>
    <xf numFmtId="4" fontId="0" fillId="0" borderId="25" xfId="0" applyNumberFormat="1" applyFont="1" applyBorder="1" applyAlignment="1" applyProtection="1">
      <alignment horizontal="center"/>
      <protection/>
    </xf>
    <xf numFmtId="0" fontId="10" fillId="0" borderId="23" xfId="196" applyFont="1" applyBorder="1" applyAlignment="1" applyProtection="1">
      <alignment horizontal="left" vertical="top" wrapText="1" shrinkToFit="1"/>
      <protection/>
    </xf>
    <xf numFmtId="0" fontId="10" fillId="0" borderId="24" xfId="196" applyFont="1" applyBorder="1" applyAlignment="1" applyProtection="1">
      <alignment horizontal="left" vertical="top" wrapText="1" shrinkToFit="1"/>
      <protection/>
    </xf>
    <xf numFmtId="0" fontId="13" fillId="48" borderId="31" xfId="0" applyFont="1" applyFill="1" applyBorder="1" applyAlignment="1" applyProtection="1">
      <alignment horizontal="left" vertical="top"/>
      <protection/>
    </xf>
    <xf numFmtId="0" fontId="13" fillId="48" borderId="46" xfId="0" applyFont="1" applyFill="1" applyBorder="1" applyAlignment="1" applyProtection="1">
      <alignment horizontal="left" vertical="top"/>
      <protection/>
    </xf>
    <xf numFmtId="0" fontId="0" fillId="0" borderId="25" xfId="0" applyFont="1" applyBorder="1" applyAlignment="1" applyProtection="1">
      <alignment vertical="top" wrapText="1"/>
      <protection/>
    </xf>
    <xf numFmtId="4" fontId="0" fillId="0" borderId="25" xfId="0" applyNumberFormat="1" applyFont="1" applyFill="1" applyBorder="1" applyAlignment="1" applyProtection="1">
      <alignment/>
      <protection/>
    </xf>
    <xf numFmtId="49" fontId="10" fillId="0" borderId="23" xfId="152" applyNumberFormat="1" applyFont="1" applyFill="1" applyBorder="1" applyAlignment="1" applyProtection="1">
      <alignment horizontal="justify" vertical="top" wrapText="1"/>
      <protection/>
    </xf>
    <xf numFmtId="0" fontId="10" fillId="0" borderId="23" xfId="152" applyFont="1" applyFill="1" applyBorder="1" applyAlignment="1" applyProtection="1">
      <alignment horizontal="center"/>
      <protection/>
    </xf>
    <xf numFmtId="4" fontId="10" fillId="0" borderId="23" xfId="152" applyNumberFormat="1" applyFont="1" applyFill="1" applyBorder="1" applyAlignment="1" applyProtection="1">
      <alignment horizontal="right"/>
      <protection/>
    </xf>
    <xf numFmtId="0" fontId="9" fillId="48" borderId="48" xfId="0" applyFont="1" applyFill="1" applyBorder="1" applyAlignment="1" applyProtection="1">
      <alignment horizontal="right" vertical="top"/>
      <protection/>
    </xf>
    <xf numFmtId="49" fontId="10" fillId="0" borderId="23" xfId="152" applyNumberFormat="1" applyFont="1" applyBorder="1" applyAlignment="1" applyProtection="1">
      <alignment horizontal="justify" vertical="top" wrapText="1"/>
      <protection/>
    </xf>
    <xf numFmtId="0" fontId="10" fillId="0" borderId="23" xfId="152" applyFont="1" applyBorder="1" applyAlignment="1" applyProtection="1">
      <alignment horizontal="center"/>
      <protection/>
    </xf>
    <xf numFmtId="49" fontId="10" fillId="0" borderId="24" xfId="152" applyNumberFormat="1" applyFont="1" applyBorder="1" applyAlignment="1" applyProtection="1">
      <alignment horizontal="justify" vertical="top" wrapText="1"/>
      <protection/>
    </xf>
    <xf numFmtId="0" fontId="10" fillId="0" borderId="24" xfId="152" applyFont="1" applyBorder="1" applyAlignment="1" applyProtection="1">
      <alignment horizontal="center"/>
      <protection/>
    </xf>
    <xf numFmtId="4" fontId="10" fillId="0" borderId="24" xfId="152" applyNumberFormat="1" applyFont="1" applyFill="1" applyBorder="1" applyAlignment="1" applyProtection="1">
      <alignment horizontal="right"/>
      <protection/>
    </xf>
    <xf numFmtId="0" fontId="9" fillId="0" borderId="41" xfId="0" applyFont="1" applyFill="1" applyBorder="1" applyAlignment="1" applyProtection="1">
      <alignment horizontal="right" vertical="top"/>
      <protection/>
    </xf>
    <xf numFmtId="4" fontId="0" fillId="0" borderId="20" xfId="0" applyNumberFormat="1" applyFont="1" applyFill="1" applyBorder="1" applyAlignment="1" applyProtection="1">
      <alignment horizontal="center"/>
      <protection/>
    </xf>
    <xf numFmtId="4" fontId="9" fillId="0" borderId="20" xfId="0" applyNumberFormat="1" applyFont="1" applyFill="1" applyBorder="1" applyAlignment="1" applyProtection="1">
      <alignment/>
      <protection/>
    </xf>
    <xf numFmtId="4" fontId="0" fillId="0" borderId="42" xfId="0" applyNumberFormat="1" applyFont="1" applyBorder="1" applyAlignment="1" applyProtection="1">
      <alignment/>
      <protection/>
    </xf>
    <xf numFmtId="0" fontId="13" fillId="48" borderId="48" xfId="0" applyFont="1" applyFill="1" applyBorder="1" applyAlignment="1" applyProtection="1">
      <alignment horizontal="center"/>
      <protection/>
    </xf>
    <xf numFmtId="0" fontId="0" fillId="0" borderId="23" xfId="0" applyFont="1" applyBorder="1" applyAlignment="1" applyProtection="1">
      <alignment vertical="top" wrapText="1"/>
      <protection/>
    </xf>
    <xf numFmtId="0" fontId="13" fillId="48" borderId="49" xfId="0" applyFont="1" applyFill="1" applyBorder="1" applyAlignment="1" applyProtection="1">
      <alignment horizontal="center"/>
      <protection/>
    </xf>
    <xf numFmtId="0" fontId="0" fillId="0" borderId="24" xfId="0" applyFont="1" applyBorder="1" applyAlignment="1" applyProtection="1">
      <alignment vertical="top" wrapText="1"/>
      <protection/>
    </xf>
    <xf numFmtId="4" fontId="7" fillId="0" borderId="19" xfId="0" applyNumberFormat="1" applyFont="1" applyBorder="1" applyAlignment="1" applyProtection="1">
      <alignment vertical="center"/>
      <protection/>
    </xf>
    <xf numFmtId="0" fontId="7" fillId="0" borderId="0" xfId="0" applyFont="1" applyBorder="1" applyAlignment="1" applyProtection="1">
      <alignment wrapText="1"/>
      <protection/>
    </xf>
    <xf numFmtId="0" fontId="13" fillId="48" borderId="0" xfId="197" applyFont="1" applyFill="1" applyAlignment="1" applyProtection="1">
      <alignment horizontal="center" vertical="top"/>
      <protection/>
    </xf>
    <xf numFmtId="0" fontId="7" fillId="0" borderId="0" xfId="197" applyFont="1" applyFill="1" applyAlignment="1" applyProtection="1">
      <alignment horizontal="left" vertical="top" wrapText="1"/>
      <protection/>
    </xf>
    <xf numFmtId="0" fontId="0" fillId="0" borderId="20" xfId="197" applyFont="1" applyBorder="1" applyAlignment="1" applyProtection="1">
      <alignment horizontal="left" vertical="top" wrapText="1"/>
      <protection/>
    </xf>
    <xf numFmtId="0" fontId="0" fillId="0" borderId="20" xfId="197" applyFont="1" applyBorder="1" applyAlignment="1" applyProtection="1">
      <alignment horizontal="center"/>
      <protection/>
    </xf>
    <xf numFmtId="4" fontId="0" fillId="0" borderId="20" xfId="197" applyNumberFormat="1" applyFont="1" applyFill="1" applyBorder="1" applyAlignment="1" applyProtection="1">
      <alignment horizontal="right"/>
      <protection/>
    </xf>
    <xf numFmtId="4" fontId="0" fillId="0" borderId="47" xfId="197" applyNumberFormat="1" applyFont="1" applyFill="1" applyBorder="1" applyProtection="1">
      <alignment/>
      <protection/>
    </xf>
    <xf numFmtId="0" fontId="13" fillId="48" borderId="48" xfId="197" applyFont="1" applyFill="1" applyBorder="1" applyAlignment="1" applyProtection="1">
      <alignment horizontal="right" vertical="top"/>
      <protection/>
    </xf>
    <xf numFmtId="0" fontId="0" fillId="0" borderId="23" xfId="197" applyFont="1" applyFill="1" applyBorder="1" applyAlignment="1" applyProtection="1">
      <alignment horizontal="left" vertical="top" wrapText="1"/>
      <protection/>
    </xf>
    <xf numFmtId="0" fontId="0" fillId="0" borderId="23" xfId="197" applyFont="1" applyFill="1" applyBorder="1" applyAlignment="1" applyProtection="1">
      <alignment horizontal="center"/>
      <protection/>
    </xf>
    <xf numFmtId="4" fontId="0" fillId="0" borderId="23" xfId="197" applyNumberFormat="1" applyFont="1" applyFill="1" applyBorder="1" applyAlignment="1" applyProtection="1">
      <alignment horizontal="right"/>
      <protection/>
    </xf>
    <xf numFmtId="0" fontId="13" fillId="48" borderId="49" xfId="197" applyFont="1" applyFill="1" applyBorder="1" applyAlignment="1" applyProtection="1">
      <alignment horizontal="right" vertical="top"/>
      <protection/>
    </xf>
    <xf numFmtId="0" fontId="0" fillId="0" borderId="24" xfId="197" applyFont="1" applyFill="1" applyBorder="1" applyAlignment="1" applyProtection="1">
      <alignment horizontal="left" vertical="top" wrapText="1"/>
      <protection/>
    </xf>
    <xf numFmtId="0" fontId="0" fillId="0" borderId="24" xfId="197" applyFont="1" applyBorder="1" applyAlignment="1" applyProtection="1">
      <alignment horizontal="center"/>
      <protection/>
    </xf>
    <xf numFmtId="4" fontId="0" fillId="0" borderId="24" xfId="197" applyNumberFormat="1" applyFont="1" applyFill="1" applyBorder="1" applyAlignment="1" applyProtection="1">
      <alignment horizontal="right"/>
      <protection/>
    </xf>
    <xf numFmtId="0" fontId="13" fillId="48" borderId="51" xfId="197" applyFont="1" applyFill="1" applyBorder="1" applyAlignment="1" applyProtection="1">
      <alignment horizontal="right" vertical="top"/>
      <protection/>
    </xf>
    <xf numFmtId="0" fontId="0" fillId="0" borderId="26" xfId="197" applyFont="1" applyFill="1" applyBorder="1" applyAlignment="1" applyProtection="1">
      <alignment horizontal="left" vertical="top" wrapText="1"/>
      <protection/>
    </xf>
    <xf numFmtId="0" fontId="0" fillId="0" borderId="26" xfId="197" applyFont="1" applyFill="1" applyBorder="1" applyAlignment="1" applyProtection="1">
      <alignment horizontal="center"/>
      <protection/>
    </xf>
    <xf numFmtId="4" fontId="0" fillId="0" borderId="26" xfId="197" applyNumberFormat="1" applyFont="1" applyFill="1" applyBorder="1" applyAlignment="1" applyProtection="1">
      <alignment horizontal="right"/>
      <protection/>
    </xf>
    <xf numFmtId="0" fontId="0" fillId="0" borderId="24" xfId="197" applyFont="1" applyFill="1" applyBorder="1" applyAlignment="1" applyProtection="1">
      <alignment horizontal="center"/>
      <protection/>
    </xf>
    <xf numFmtId="0" fontId="13" fillId="0" borderId="0" xfId="197" applyFont="1" applyFill="1" applyAlignment="1" applyProtection="1">
      <alignment horizontal="center"/>
      <protection/>
    </xf>
    <xf numFmtId="0" fontId="0" fillId="0" borderId="0" xfId="197" applyFont="1" applyAlignment="1" applyProtection="1">
      <alignment horizontal="left" vertical="top" wrapText="1"/>
      <protection/>
    </xf>
    <xf numFmtId="0" fontId="0" fillId="0" borderId="0" xfId="197" applyFont="1" applyAlignment="1" applyProtection="1">
      <alignment horizontal="center"/>
      <protection/>
    </xf>
    <xf numFmtId="4" fontId="17" fillId="0" borderId="0" xfId="197" applyNumberFormat="1" applyFont="1" applyFill="1" applyAlignment="1" applyProtection="1">
      <alignment horizontal="right"/>
      <protection/>
    </xf>
    <xf numFmtId="4" fontId="0" fillId="0" borderId="0" xfId="197" applyNumberFormat="1" applyFont="1" applyFill="1" applyBorder="1" applyProtection="1">
      <alignment/>
      <protection/>
    </xf>
    <xf numFmtId="0" fontId="0" fillId="0" borderId="20" xfId="197" applyFont="1" applyFill="1" applyBorder="1" applyAlignment="1" applyProtection="1">
      <alignment horizontal="center"/>
      <protection/>
    </xf>
    <xf numFmtId="4" fontId="0" fillId="0" borderId="0" xfId="0" applyNumberFormat="1" applyFont="1" applyAlignment="1" applyProtection="1">
      <alignment wrapText="1"/>
      <protection/>
    </xf>
    <xf numFmtId="0" fontId="0" fillId="0" borderId="21" xfId="197" applyFont="1" applyBorder="1" applyAlignment="1" applyProtection="1">
      <alignment horizontal="left" vertical="top" wrapText="1"/>
      <protection/>
    </xf>
    <xf numFmtId="0" fontId="0" fillId="0" borderId="21" xfId="197" applyFont="1" applyBorder="1" applyAlignment="1" applyProtection="1">
      <alignment horizontal="center"/>
      <protection/>
    </xf>
    <xf numFmtId="0" fontId="0" fillId="0" borderId="20" xfId="195" applyFont="1" applyBorder="1" applyAlignment="1" applyProtection="1">
      <alignment horizontal="left" vertical="top" wrapText="1"/>
      <protection/>
    </xf>
    <xf numFmtId="0" fontId="0" fillId="0" borderId="26" xfId="0" applyFont="1" applyBorder="1" applyAlignment="1" applyProtection="1">
      <alignment vertical="top" wrapText="1"/>
      <protection/>
    </xf>
    <xf numFmtId="4" fontId="0" fillId="0" borderId="26" xfId="0" applyNumberFormat="1" applyFont="1" applyBorder="1" applyAlignment="1" applyProtection="1">
      <alignment horizontal="center"/>
      <protection/>
    </xf>
    <xf numFmtId="4" fontId="0" fillId="0" borderId="26" xfId="0" applyNumberFormat="1" applyFont="1" applyFill="1" applyBorder="1" applyAlignment="1" applyProtection="1">
      <alignment/>
      <protection/>
    </xf>
    <xf numFmtId="0" fontId="7" fillId="0" borderId="19" xfId="0" applyFont="1" applyBorder="1" applyAlignment="1" applyProtection="1">
      <alignment vertical="top" wrapText="1"/>
      <protection/>
    </xf>
    <xf numFmtId="0" fontId="7" fillId="0" borderId="0" xfId="0" applyFont="1" applyAlignment="1" applyProtection="1">
      <alignment horizontal="left" wrapText="1"/>
      <protection/>
    </xf>
    <xf numFmtId="0" fontId="17" fillId="0" borderId="0" xfId="0" applyFont="1" applyAlignment="1" applyProtection="1">
      <alignment vertical="top"/>
      <protection/>
    </xf>
    <xf numFmtId="4" fontId="17" fillId="0" borderId="0" xfId="0" applyNumberFormat="1" applyFont="1" applyFill="1" applyAlignment="1" applyProtection="1">
      <alignment/>
      <protection/>
    </xf>
    <xf numFmtId="172" fontId="11" fillId="0" borderId="0" xfId="0" applyNumberFormat="1" applyFont="1" applyAlignment="1" applyProtection="1">
      <alignment/>
      <protection/>
    </xf>
    <xf numFmtId="0" fontId="0" fillId="0" borderId="0" xfId="0" applyFont="1" applyFill="1" applyAlignment="1" applyProtection="1">
      <alignment vertical="top"/>
      <protection/>
    </xf>
    <xf numFmtId="0" fontId="7" fillId="0" borderId="0" xfId="0" applyFont="1" applyBorder="1" applyAlignment="1" applyProtection="1">
      <alignment vertical="top" wrapText="1"/>
      <protection/>
    </xf>
    <xf numFmtId="4" fontId="7" fillId="0" borderId="0" xfId="0" applyNumberFormat="1" applyFont="1" applyBorder="1" applyAlignment="1" applyProtection="1">
      <alignment/>
      <protection/>
    </xf>
    <xf numFmtId="0" fontId="10" fillId="0" borderId="0" xfId="150" applyProtection="1">
      <alignment/>
      <protection/>
    </xf>
    <xf numFmtId="0" fontId="0" fillId="0" borderId="21" xfId="0" applyBorder="1" applyAlignment="1" applyProtection="1">
      <alignment vertical="top" wrapText="1"/>
      <protection/>
    </xf>
    <xf numFmtId="0" fontId="7" fillId="0" borderId="21" xfId="0" applyFont="1" applyBorder="1" applyAlignment="1" applyProtection="1">
      <alignment vertical="top" wrapText="1"/>
      <protection/>
    </xf>
    <xf numFmtId="4" fontId="0" fillId="0" borderId="21" xfId="0" applyNumberFormat="1" applyFont="1" applyBorder="1" applyAlignment="1" applyProtection="1">
      <alignment horizontal="center"/>
      <protection/>
    </xf>
    <xf numFmtId="4" fontId="0" fillId="0" borderId="21" xfId="0" applyNumberFormat="1" applyFont="1" applyFill="1" applyBorder="1" applyAlignment="1" applyProtection="1">
      <alignment/>
      <protection/>
    </xf>
    <xf numFmtId="4" fontId="0" fillId="0" borderId="22" xfId="0" applyNumberFormat="1" applyFont="1" applyBorder="1" applyAlignment="1" applyProtection="1">
      <alignment/>
      <protection/>
    </xf>
    <xf numFmtId="49" fontId="7" fillId="0" borderId="21" xfId="152" applyNumberFormat="1" applyFont="1" applyFill="1" applyBorder="1" applyAlignment="1" applyProtection="1">
      <alignment horizontal="left" vertical="top" wrapText="1"/>
      <protection/>
    </xf>
    <xf numFmtId="4" fontId="0" fillId="0" borderId="21" xfId="152" applyNumberFormat="1" applyFont="1" applyFill="1" applyBorder="1" applyAlignment="1" applyProtection="1">
      <alignment horizontal="right"/>
      <protection/>
    </xf>
    <xf numFmtId="4" fontId="0" fillId="0" borderId="22" xfId="152" applyNumberFormat="1" applyFont="1" applyBorder="1" applyAlignment="1" applyProtection="1">
      <alignment/>
      <protection/>
    </xf>
    <xf numFmtId="0" fontId="7" fillId="0" borderId="21" xfId="148" applyFont="1" applyBorder="1" applyAlignment="1" applyProtection="1">
      <alignment horizontal="left" vertical="top" wrapText="1"/>
      <protection/>
    </xf>
    <xf numFmtId="0" fontId="7" fillId="0" borderId="21" xfId="148" applyFont="1" applyFill="1" applyBorder="1" applyAlignment="1" applyProtection="1">
      <alignment horizontal="left" vertical="top" wrapText="1"/>
      <protection/>
    </xf>
    <xf numFmtId="0" fontId="0" fillId="0" borderId="0" xfId="0" applyFont="1" applyBorder="1" applyAlignment="1" applyProtection="1">
      <alignment vertical="top"/>
      <protection/>
    </xf>
    <xf numFmtId="0" fontId="0" fillId="0" borderId="0" xfId="0" applyFont="1" applyBorder="1" applyAlignment="1" applyProtection="1">
      <alignment vertical="top" wrapText="1"/>
      <protection/>
    </xf>
    <xf numFmtId="0" fontId="7" fillId="0" borderId="0" xfId="215" applyFont="1" applyAlignment="1" applyProtection="1">
      <alignment vertical="top" wrapText="1"/>
      <protection/>
    </xf>
    <xf numFmtId="49" fontId="0" fillId="0" borderId="21" xfId="152" applyNumberFormat="1" applyFont="1" applyFill="1" applyBorder="1" applyAlignment="1" applyProtection="1">
      <alignment vertical="top" wrapText="1"/>
      <protection/>
    </xf>
    <xf numFmtId="0" fontId="0" fillId="0" borderId="21" xfId="152" applyFont="1" applyFill="1" applyBorder="1" applyAlignment="1" applyProtection="1">
      <alignment horizontal="center"/>
      <protection/>
    </xf>
    <xf numFmtId="4" fontId="0" fillId="0" borderId="22" xfId="150" applyNumberFormat="1" applyFont="1" applyFill="1" applyBorder="1" applyAlignment="1" applyProtection="1">
      <alignment horizontal="right"/>
      <protection/>
    </xf>
    <xf numFmtId="0" fontId="0" fillId="0" borderId="20" xfId="150" applyFont="1" applyBorder="1" applyAlignment="1" applyProtection="1">
      <alignment horizontal="center"/>
      <protection/>
    </xf>
    <xf numFmtId="4" fontId="0" fillId="0" borderId="20" xfId="150" applyNumberFormat="1" applyFont="1" applyFill="1" applyBorder="1" applyAlignment="1" applyProtection="1">
      <alignment horizontal="right"/>
      <protection/>
    </xf>
    <xf numFmtId="4" fontId="0" fillId="0" borderId="47" xfId="150" applyNumberFormat="1" applyFont="1" applyBorder="1" applyAlignment="1" applyProtection="1">
      <alignment horizontal="right"/>
      <protection/>
    </xf>
    <xf numFmtId="0" fontId="13" fillId="48" borderId="49" xfId="152" applyNumberFormat="1" applyFont="1" applyFill="1" applyBorder="1" applyAlignment="1" applyProtection="1">
      <alignment horizontal="right" vertical="top"/>
      <protection/>
    </xf>
    <xf numFmtId="49" fontId="0" fillId="0" borderId="25" xfId="150" applyNumberFormat="1" applyFont="1" applyBorder="1" applyAlignment="1" applyProtection="1">
      <alignment vertical="top" wrapText="1"/>
      <protection/>
    </xf>
    <xf numFmtId="0" fontId="0" fillId="0" borderId="24" xfId="215" applyFont="1" applyBorder="1" applyAlignment="1" applyProtection="1">
      <alignment horizontal="center"/>
      <protection/>
    </xf>
    <xf numFmtId="4" fontId="0" fillId="0" borderId="24" xfId="215" applyNumberFormat="1" applyFont="1" applyFill="1" applyBorder="1" applyAlignment="1" applyProtection="1">
      <alignment horizontal="right"/>
      <protection/>
    </xf>
    <xf numFmtId="4" fontId="0" fillId="0" borderId="30" xfId="215" applyNumberFormat="1" applyFont="1" applyBorder="1" applyAlignment="1" applyProtection="1">
      <alignment horizontal="right"/>
      <protection/>
    </xf>
    <xf numFmtId="49" fontId="0" fillId="0" borderId="20" xfId="150" applyNumberFormat="1" applyFont="1" applyBorder="1" applyAlignment="1" applyProtection="1">
      <alignment vertical="top" wrapText="1"/>
      <protection/>
    </xf>
    <xf numFmtId="0" fontId="13" fillId="48" borderId="48" xfId="152" applyNumberFormat="1" applyFont="1" applyFill="1" applyBorder="1" applyAlignment="1" applyProtection="1">
      <alignment horizontal="right" vertical="top"/>
      <protection/>
    </xf>
    <xf numFmtId="49" fontId="0" fillId="0" borderId="23" xfId="150" applyNumberFormat="1" applyFont="1" applyBorder="1" applyAlignment="1" applyProtection="1">
      <alignment vertical="top" wrapText="1"/>
      <protection/>
    </xf>
    <xf numFmtId="0" fontId="0" fillId="0" borderId="23" xfId="215" applyFont="1" applyBorder="1" applyAlignment="1" applyProtection="1">
      <alignment horizontal="center"/>
      <protection/>
    </xf>
    <xf numFmtId="4" fontId="0" fillId="0" borderId="23" xfId="215" applyNumberFormat="1" applyFont="1" applyFill="1" applyBorder="1" applyAlignment="1" applyProtection="1">
      <alignment horizontal="right"/>
      <protection/>
    </xf>
    <xf numFmtId="4" fontId="0" fillId="0" borderId="29" xfId="215" applyNumberFormat="1" applyFont="1" applyBorder="1" applyAlignment="1" applyProtection="1">
      <alignment horizontal="right"/>
      <protection/>
    </xf>
    <xf numFmtId="49" fontId="0" fillId="0" borderId="24" xfId="150" applyNumberFormat="1" applyFont="1" applyBorder="1" applyAlignment="1" applyProtection="1">
      <alignment vertical="top" wrapText="1"/>
      <protection/>
    </xf>
    <xf numFmtId="0" fontId="13" fillId="48" borderId="46" xfId="152" applyNumberFormat="1" applyFont="1" applyFill="1" applyBorder="1" applyAlignment="1" applyProtection="1">
      <alignment horizontal="left" vertical="top"/>
      <protection/>
    </xf>
    <xf numFmtId="0" fontId="10" fillId="0" borderId="20" xfId="215" applyFont="1" applyFill="1" applyBorder="1" applyAlignment="1" applyProtection="1">
      <alignment horizontal="left" vertical="top" wrapText="1"/>
      <protection/>
    </xf>
    <xf numFmtId="0" fontId="10" fillId="0" borderId="20" xfId="215" applyFont="1" applyFill="1" applyBorder="1" applyAlignment="1" applyProtection="1">
      <alignment horizontal="center"/>
      <protection/>
    </xf>
    <xf numFmtId="4" fontId="0" fillId="0" borderId="20" xfId="215" applyNumberFormat="1" applyFont="1" applyFill="1" applyBorder="1" applyAlignment="1" applyProtection="1">
      <alignment horizontal="right"/>
      <protection/>
    </xf>
    <xf numFmtId="4" fontId="10" fillId="0" borderId="47" xfId="215" applyNumberFormat="1" applyFont="1" applyBorder="1" applyAlignment="1" applyProtection="1">
      <alignment/>
      <protection/>
    </xf>
    <xf numFmtId="49" fontId="0" fillId="0" borderId="23" xfId="152" applyNumberFormat="1" applyFont="1" applyFill="1" applyBorder="1" applyAlignment="1" applyProtection="1">
      <alignment horizontal="left" vertical="top" wrapText="1"/>
      <protection/>
    </xf>
    <xf numFmtId="0" fontId="10" fillId="0" borderId="23" xfId="150" applyFont="1" applyFill="1" applyBorder="1" applyAlignment="1" applyProtection="1">
      <alignment horizontal="center"/>
      <protection/>
    </xf>
    <xf numFmtId="4" fontId="10" fillId="0" borderId="23" xfId="150" applyNumberFormat="1" applyFill="1" applyBorder="1" applyProtection="1">
      <alignment/>
      <protection/>
    </xf>
    <xf numFmtId="4" fontId="10" fillId="0" borderId="29" xfId="150" applyNumberFormat="1" applyBorder="1" applyProtection="1">
      <alignment/>
      <protection/>
    </xf>
    <xf numFmtId="0" fontId="0" fillId="0" borderId="27" xfId="148" applyFont="1" applyFill="1" applyBorder="1" applyAlignment="1" applyProtection="1">
      <alignment horizontal="left" vertical="top" wrapText="1"/>
      <protection/>
    </xf>
    <xf numFmtId="0" fontId="10" fillId="0" borderId="23" xfId="215" applyFont="1" applyFill="1" applyBorder="1" applyAlignment="1" applyProtection="1">
      <alignment horizontal="center"/>
      <protection/>
    </xf>
    <xf numFmtId="4" fontId="10" fillId="0" borderId="29" xfId="215" applyNumberFormat="1" applyFont="1" applyBorder="1" applyAlignment="1" applyProtection="1">
      <alignment/>
      <protection/>
    </xf>
    <xf numFmtId="0" fontId="0" fillId="0" borderId="24" xfId="148" applyFont="1" applyFill="1" applyBorder="1" applyAlignment="1" applyProtection="1">
      <alignment horizontal="left" vertical="top" wrapText="1"/>
      <protection/>
    </xf>
    <xf numFmtId="0" fontId="10" fillId="0" borderId="24" xfId="215" applyFont="1" applyFill="1" applyBorder="1" applyAlignment="1" applyProtection="1">
      <alignment horizontal="center"/>
      <protection/>
    </xf>
    <xf numFmtId="4" fontId="10" fillId="0" borderId="30" xfId="215" applyNumberFormat="1" applyFont="1" applyBorder="1" applyAlignment="1" applyProtection="1">
      <alignment/>
      <protection/>
    </xf>
    <xf numFmtId="0" fontId="10" fillId="0" borderId="20" xfId="215" applyFont="1" applyFill="1" applyBorder="1" applyAlignment="1" applyProtection="1">
      <alignment horizontal="left" vertical="top" wrapText="1"/>
      <protection/>
    </xf>
    <xf numFmtId="0" fontId="0" fillId="0" borderId="23" xfId="148" applyFont="1" applyFill="1" applyBorder="1" applyAlignment="1" applyProtection="1">
      <alignment horizontal="left" vertical="top" wrapText="1"/>
      <protection/>
    </xf>
    <xf numFmtId="0" fontId="13" fillId="48" borderId="0" xfId="152" applyFont="1" applyFill="1" applyAlignment="1" applyProtection="1">
      <alignment horizontal="left" vertical="top"/>
      <protection/>
    </xf>
    <xf numFmtId="49" fontId="7" fillId="0" borderId="0" xfId="152" applyNumberFormat="1" applyFont="1" applyAlignment="1" applyProtection="1">
      <alignment horizontal="left" vertical="top"/>
      <protection/>
    </xf>
    <xf numFmtId="0" fontId="10" fillId="0" borderId="0" xfId="152" applyFont="1" applyAlignment="1" applyProtection="1">
      <alignment horizontal="center"/>
      <protection/>
    </xf>
    <xf numFmtId="4" fontId="0" fillId="0" borderId="0" xfId="152" applyNumberFormat="1" applyFont="1" applyFill="1" applyAlignment="1" applyProtection="1">
      <alignment horizontal="right"/>
      <protection/>
    </xf>
    <xf numFmtId="4" fontId="10" fillId="0" borderId="0" xfId="152" applyNumberFormat="1" applyFont="1" applyBorder="1" applyAlignment="1" applyProtection="1">
      <alignment/>
      <protection/>
    </xf>
    <xf numFmtId="0" fontId="0" fillId="0" borderId="0" xfId="152" applyFont="1" applyAlignment="1" applyProtection="1">
      <alignment horizontal="left" vertical="top"/>
      <protection/>
    </xf>
    <xf numFmtId="49" fontId="0" fillId="0" borderId="0" xfId="152" applyNumberFormat="1" applyFont="1" applyAlignment="1" applyProtection="1" quotePrefix="1">
      <alignment horizontal="left" vertical="top" wrapText="1"/>
      <protection/>
    </xf>
    <xf numFmtId="3" fontId="13" fillId="48" borderId="55" xfId="152" applyNumberFormat="1" applyFont="1" applyFill="1" applyBorder="1" applyAlignment="1" applyProtection="1">
      <alignment horizontal="left" vertical="top"/>
      <protection/>
    </xf>
    <xf numFmtId="49" fontId="0" fillId="0" borderId="56" xfId="215" applyNumberFormat="1" applyFont="1" applyBorder="1" applyAlignment="1" applyProtection="1">
      <alignment horizontal="left" vertical="top" wrapText="1"/>
      <protection/>
    </xf>
    <xf numFmtId="0" fontId="10" fillId="0" borderId="56" xfId="215" applyFont="1" applyBorder="1" applyAlignment="1" applyProtection="1">
      <alignment horizontal="center"/>
      <protection/>
    </xf>
    <xf numFmtId="4" fontId="0" fillId="0" borderId="56" xfId="215" applyNumberFormat="1" applyFont="1" applyFill="1" applyBorder="1" applyAlignment="1" applyProtection="1">
      <alignment horizontal="right"/>
      <protection/>
    </xf>
    <xf numFmtId="4" fontId="10" fillId="0" borderId="57" xfId="215" applyNumberFormat="1" applyFont="1" applyBorder="1" applyAlignment="1" applyProtection="1">
      <alignment/>
      <protection/>
    </xf>
    <xf numFmtId="0" fontId="13" fillId="48" borderId="58" xfId="152" applyNumberFormat="1" applyFont="1" applyFill="1" applyBorder="1" applyAlignment="1" applyProtection="1">
      <alignment horizontal="right" vertical="top"/>
      <protection/>
    </xf>
    <xf numFmtId="0" fontId="10" fillId="0" borderId="27" xfId="215" applyFont="1" applyBorder="1" applyAlignment="1" applyProtection="1">
      <alignment horizontal="left" vertical="top" wrapText="1"/>
      <protection/>
    </xf>
    <xf numFmtId="0" fontId="10" fillId="0" borderId="27" xfId="215" applyFont="1" applyBorder="1" applyAlignment="1" applyProtection="1">
      <alignment horizontal="center"/>
      <protection/>
    </xf>
    <xf numFmtId="4" fontId="0" fillId="0" borderId="27" xfId="215" applyNumberFormat="1" applyFont="1" applyFill="1" applyBorder="1" applyAlignment="1" applyProtection="1">
      <alignment horizontal="right"/>
      <protection/>
    </xf>
    <xf numFmtId="4" fontId="10" fillId="0" borderId="50" xfId="215" applyNumberFormat="1" applyFont="1" applyBorder="1" applyAlignment="1" applyProtection="1">
      <alignment/>
      <protection/>
    </xf>
    <xf numFmtId="0" fontId="13" fillId="48" borderId="59" xfId="152" applyNumberFormat="1" applyFont="1" applyFill="1" applyBorder="1" applyAlignment="1" applyProtection="1">
      <alignment horizontal="right" vertical="top"/>
      <protection/>
    </xf>
    <xf numFmtId="49" fontId="0" fillId="0" borderId="28" xfId="152" applyNumberFormat="1" applyFont="1" applyBorder="1" applyAlignment="1" applyProtection="1">
      <alignment horizontal="left" wrapText="1"/>
      <protection/>
    </xf>
    <xf numFmtId="0" fontId="10" fillId="0" borderId="28" xfId="150" applyBorder="1" applyAlignment="1" applyProtection="1">
      <alignment horizontal="center"/>
      <protection/>
    </xf>
    <xf numFmtId="4" fontId="10" fillId="0" borderId="28" xfId="150" applyNumberFormat="1" applyFill="1" applyBorder="1" applyProtection="1">
      <alignment/>
      <protection/>
    </xf>
    <xf numFmtId="4" fontId="10" fillId="0" borderId="60" xfId="150" applyNumberFormat="1" applyBorder="1" applyProtection="1">
      <alignment/>
      <protection/>
    </xf>
    <xf numFmtId="49" fontId="0" fillId="0" borderId="23" xfId="152" applyNumberFormat="1" applyFont="1" applyBorder="1" applyAlignment="1" applyProtection="1">
      <alignment horizontal="left" vertical="top" wrapText="1"/>
      <protection/>
    </xf>
    <xf numFmtId="0" fontId="10" fillId="0" borderId="23" xfId="215" applyFont="1" applyBorder="1" applyAlignment="1" applyProtection="1">
      <alignment horizontal="center"/>
      <protection/>
    </xf>
    <xf numFmtId="49" fontId="0" fillId="0" borderId="24" xfId="152" applyNumberFormat="1" applyFont="1" applyBorder="1" applyAlignment="1" applyProtection="1">
      <alignment horizontal="left" vertical="top" wrapText="1"/>
      <protection/>
    </xf>
    <xf numFmtId="0" fontId="10" fillId="0" borderId="24" xfId="215" applyFont="1" applyBorder="1" applyAlignment="1" applyProtection="1">
      <alignment horizontal="center"/>
      <protection/>
    </xf>
    <xf numFmtId="0" fontId="0" fillId="0" borderId="0" xfId="152" applyNumberFormat="1" applyFont="1" applyAlignment="1" applyProtection="1" quotePrefix="1">
      <alignment horizontal="left" vertical="top"/>
      <protection/>
    </xf>
    <xf numFmtId="49" fontId="0" fillId="0" borderId="0" xfId="152" applyNumberFormat="1" applyFont="1" applyAlignment="1" applyProtection="1">
      <alignment horizontal="left" wrapText="1"/>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left" vertical="top" wrapText="1"/>
      <protection/>
    </xf>
    <xf numFmtId="4" fontId="0" fillId="0" borderId="0" xfId="0" applyNumberFormat="1" applyFont="1" applyFill="1" applyBorder="1" applyAlignment="1" applyProtection="1">
      <alignment horizontal="center"/>
      <protection/>
    </xf>
    <xf numFmtId="0" fontId="10" fillId="0" borderId="56" xfId="215" applyFont="1" applyFill="1" applyBorder="1" applyAlignment="1" applyProtection="1">
      <alignment horizontal="left" vertical="top" wrapText="1"/>
      <protection/>
    </xf>
    <xf numFmtId="0" fontId="10" fillId="0" borderId="56" xfId="152" applyFont="1" applyBorder="1" applyAlignment="1" applyProtection="1">
      <alignment horizontal="center"/>
      <protection/>
    </xf>
    <xf numFmtId="4" fontId="0" fillId="0" borderId="56" xfId="152" applyNumberFormat="1" applyFont="1" applyFill="1" applyBorder="1" applyAlignment="1" applyProtection="1">
      <alignment horizontal="right"/>
      <protection/>
    </xf>
    <xf numFmtId="4" fontId="10" fillId="0" borderId="57" xfId="152" applyNumberFormat="1" applyFont="1" applyBorder="1" applyAlignment="1" applyProtection="1">
      <alignment/>
      <protection/>
    </xf>
    <xf numFmtId="0" fontId="13" fillId="48" borderId="58" xfId="152" applyNumberFormat="1" applyFont="1" applyFill="1" applyBorder="1" applyAlignment="1" applyProtection="1">
      <alignment horizontal="left" vertical="top"/>
      <protection/>
    </xf>
    <xf numFmtId="0" fontId="10" fillId="0" borderId="27" xfId="215" applyFont="1" applyFill="1" applyBorder="1" applyAlignment="1" applyProtection="1">
      <alignment horizontal="left" vertical="top" wrapText="1"/>
      <protection/>
    </xf>
    <xf numFmtId="0" fontId="10" fillId="0" borderId="27" xfId="152" applyFont="1" applyBorder="1" applyAlignment="1" applyProtection="1">
      <alignment horizontal="center"/>
      <protection/>
    </xf>
    <xf numFmtId="4" fontId="0" fillId="0" borderId="27" xfId="152" applyNumberFormat="1" applyFont="1" applyFill="1" applyBorder="1" applyAlignment="1" applyProtection="1">
      <alignment horizontal="right"/>
      <protection/>
    </xf>
    <xf numFmtId="4" fontId="10" fillId="0" borderId="50" xfId="152" applyNumberFormat="1" applyFont="1" applyBorder="1" applyAlignment="1" applyProtection="1">
      <alignment/>
      <protection/>
    </xf>
    <xf numFmtId="0" fontId="13" fillId="48" borderId="59" xfId="152" applyNumberFormat="1" applyFont="1" applyFill="1" applyBorder="1" applyAlignment="1" applyProtection="1" quotePrefix="1">
      <alignment horizontal="left" vertical="top"/>
      <protection/>
    </xf>
    <xf numFmtId="0" fontId="10" fillId="0" borderId="28" xfId="152" applyFont="1" applyBorder="1" applyAlignment="1" applyProtection="1">
      <alignment horizontal="center"/>
      <protection/>
    </xf>
    <xf numFmtId="4" fontId="0" fillId="0" borderId="28" xfId="152" applyNumberFormat="1" applyFont="1" applyFill="1" applyBorder="1" applyAlignment="1" applyProtection="1">
      <alignment horizontal="right"/>
      <protection/>
    </xf>
    <xf numFmtId="4" fontId="10" fillId="0" borderId="60" xfId="152" applyNumberFormat="1" applyFont="1" applyBorder="1" applyAlignment="1" applyProtection="1">
      <alignment/>
      <protection/>
    </xf>
    <xf numFmtId="0" fontId="13" fillId="48" borderId="48" xfId="215" applyNumberFormat="1" applyFont="1" applyFill="1" applyBorder="1" applyAlignment="1" applyProtection="1">
      <alignment horizontal="right" vertical="top"/>
      <protection/>
    </xf>
    <xf numFmtId="0" fontId="10" fillId="0" borderId="23" xfId="215" applyFont="1" applyFill="1" applyBorder="1" applyAlignment="1" applyProtection="1">
      <alignment horizontal="left" vertical="top" wrapText="1"/>
      <protection/>
    </xf>
    <xf numFmtId="0" fontId="10" fillId="0" borderId="23" xfId="152" applyFont="1" applyBorder="1" applyAlignment="1" applyProtection="1">
      <alignment horizontal="center"/>
      <protection/>
    </xf>
    <xf numFmtId="4" fontId="0" fillId="0" borderId="23" xfId="152" applyNumberFormat="1" applyFont="1" applyFill="1" applyBorder="1" applyAlignment="1" applyProtection="1">
      <alignment horizontal="right"/>
      <protection/>
    </xf>
    <xf numFmtId="4" fontId="10" fillId="0" borderId="29" xfId="152" applyNumberFormat="1" applyFont="1" applyBorder="1" applyAlignment="1" applyProtection="1">
      <alignment/>
      <protection/>
    </xf>
    <xf numFmtId="0" fontId="13" fillId="48" borderId="49" xfId="215" applyNumberFormat="1" applyFont="1" applyFill="1" applyBorder="1" applyAlignment="1" applyProtection="1">
      <alignment horizontal="right" vertical="top"/>
      <protection/>
    </xf>
    <xf numFmtId="0" fontId="10" fillId="0" borderId="24" xfId="215" applyFont="1" applyFill="1" applyBorder="1" applyAlignment="1" applyProtection="1">
      <alignment horizontal="left" vertical="top" wrapText="1"/>
      <protection/>
    </xf>
    <xf numFmtId="0" fontId="10" fillId="0" borderId="24" xfId="152" applyFont="1" applyBorder="1" applyAlignment="1" applyProtection="1">
      <alignment horizontal="center"/>
      <protection/>
    </xf>
    <xf numFmtId="4" fontId="0" fillId="0" borderId="24" xfId="152" applyNumberFormat="1" applyFont="1" applyFill="1" applyBorder="1" applyAlignment="1" applyProtection="1">
      <alignment horizontal="right"/>
      <protection/>
    </xf>
    <xf numFmtId="4" fontId="10" fillId="0" borderId="30" xfId="152" applyNumberFormat="1" applyFont="1" applyBorder="1" applyAlignment="1" applyProtection="1">
      <alignment/>
      <protection/>
    </xf>
    <xf numFmtId="0" fontId="13" fillId="48" borderId="0" xfId="152" applyNumberFormat="1" applyFont="1" applyFill="1" applyAlignment="1" applyProtection="1">
      <alignment horizontal="left" vertical="top"/>
      <protection/>
    </xf>
    <xf numFmtId="49" fontId="7" fillId="0" borderId="0" xfId="152" applyNumberFormat="1" applyFont="1" applyAlignment="1" applyProtection="1">
      <alignment horizontal="left" wrapText="1"/>
      <protection/>
    </xf>
    <xf numFmtId="49" fontId="0" fillId="0" borderId="56" xfId="152" applyNumberFormat="1" applyFont="1" applyBorder="1" applyAlignment="1" applyProtection="1">
      <alignment horizontal="left" vertical="top" wrapText="1"/>
      <protection/>
    </xf>
    <xf numFmtId="0" fontId="13" fillId="48" borderId="58" xfId="148" applyNumberFormat="1" applyFont="1" applyFill="1" applyBorder="1" applyAlignment="1" applyProtection="1">
      <alignment horizontal="right" vertical="top"/>
      <protection/>
    </xf>
    <xf numFmtId="0" fontId="0" fillId="0" borderId="27" xfId="148" applyFont="1" applyBorder="1" applyAlignment="1" applyProtection="1">
      <alignment horizontal="left" vertical="top" wrapText="1"/>
      <protection/>
    </xf>
    <xf numFmtId="0" fontId="13" fillId="48" borderId="53" xfId="152" applyNumberFormat="1" applyFont="1" applyFill="1" applyBorder="1" applyAlignment="1" applyProtection="1" quotePrefix="1">
      <alignment horizontal="left" vertical="top"/>
      <protection/>
    </xf>
    <xf numFmtId="49" fontId="0" fillId="0" borderId="25" xfId="152" applyNumberFormat="1" applyFont="1" applyBorder="1" applyAlignment="1" applyProtection="1">
      <alignment horizontal="left" vertical="top" wrapText="1"/>
      <protection/>
    </xf>
    <xf numFmtId="0" fontId="10" fillId="0" borderId="25" xfId="152" applyFont="1" applyBorder="1" applyAlignment="1" applyProtection="1">
      <alignment horizontal="center"/>
      <protection/>
    </xf>
    <xf numFmtId="4" fontId="0" fillId="0" borderId="25" xfId="152" applyNumberFormat="1" applyFont="1" applyFill="1" applyBorder="1" applyAlignment="1" applyProtection="1">
      <alignment horizontal="right"/>
      <protection/>
    </xf>
    <xf numFmtId="4" fontId="10" fillId="0" borderId="52" xfId="152" applyNumberFormat="1" applyFont="1" applyBorder="1" applyAlignment="1" applyProtection="1">
      <alignment/>
      <protection/>
    </xf>
    <xf numFmtId="49" fontId="0" fillId="0" borderId="0" xfId="152" applyNumberFormat="1" applyFont="1" applyAlignment="1" applyProtection="1">
      <alignment horizontal="left" vertical="top" wrapText="1"/>
      <protection/>
    </xf>
    <xf numFmtId="0" fontId="0" fillId="0" borderId="0" xfId="152" applyNumberFormat="1" applyFont="1" applyAlignment="1" applyProtection="1">
      <alignment horizontal="right" vertical="top"/>
      <protection/>
    </xf>
    <xf numFmtId="3" fontId="13" fillId="48" borderId="55" xfId="148" applyNumberFormat="1" applyFont="1" applyFill="1" applyBorder="1" applyAlignment="1" applyProtection="1">
      <alignment horizontal="left" vertical="top"/>
      <protection/>
    </xf>
    <xf numFmtId="49" fontId="0" fillId="0" borderId="56" xfId="148" applyNumberFormat="1" applyFont="1" applyBorder="1" applyAlignment="1" applyProtection="1">
      <alignment horizontal="left" vertical="top" wrapText="1"/>
      <protection/>
    </xf>
    <xf numFmtId="0" fontId="10" fillId="0" borderId="56" xfId="148" applyFont="1" applyBorder="1" applyAlignment="1" applyProtection="1">
      <alignment horizontal="center"/>
      <protection/>
    </xf>
    <xf numFmtId="4" fontId="0" fillId="0" borderId="56" xfId="148" applyNumberFormat="1" applyFont="1" applyFill="1" applyBorder="1" applyAlignment="1" applyProtection="1">
      <alignment horizontal="right"/>
      <protection/>
    </xf>
    <xf numFmtId="4" fontId="10" fillId="0" borderId="57" xfId="148" applyNumberFormat="1" applyFont="1" applyBorder="1" applyAlignment="1" applyProtection="1">
      <alignment/>
      <protection/>
    </xf>
    <xf numFmtId="0" fontId="0" fillId="0" borderId="27" xfId="148" applyFont="1" applyBorder="1" applyAlignment="1" applyProtection="1">
      <alignment horizontal="left" wrapText="1"/>
      <protection/>
    </xf>
    <xf numFmtId="0" fontId="10" fillId="0" borderId="27" xfId="148" applyFont="1" applyBorder="1" applyAlignment="1" applyProtection="1">
      <alignment horizontal="center"/>
      <protection/>
    </xf>
    <xf numFmtId="4" fontId="0" fillId="0" borderId="27" xfId="148" applyNumberFormat="1" applyFont="1" applyFill="1" applyBorder="1" applyAlignment="1" applyProtection="1">
      <alignment horizontal="right"/>
      <protection/>
    </xf>
    <xf numFmtId="4" fontId="10" fillId="0" borderId="50" xfId="148" applyNumberFormat="1" applyFont="1" applyBorder="1" applyAlignment="1" applyProtection="1">
      <alignment/>
      <protection/>
    </xf>
    <xf numFmtId="0" fontId="13" fillId="48" borderId="59" xfId="148" applyNumberFormat="1" applyFont="1" applyFill="1" applyBorder="1" applyAlignment="1" applyProtection="1">
      <alignment horizontal="right" vertical="top"/>
      <protection/>
    </xf>
    <xf numFmtId="49" fontId="0" fillId="0" borderId="28" xfId="152" applyNumberFormat="1" applyFont="1" applyBorder="1" applyAlignment="1" applyProtection="1">
      <alignment horizontal="left" vertical="top" wrapText="1"/>
      <protection/>
    </xf>
    <xf numFmtId="0" fontId="10" fillId="0" borderId="28" xfId="148" applyFont="1" applyBorder="1" applyAlignment="1" applyProtection="1">
      <alignment horizontal="center"/>
      <protection/>
    </xf>
    <xf numFmtId="4" fontId="0" fillId="0" borderId="28" xfId="148" applyNumberFormat="1" applyFont="1" applyFill="1" applyBorder="1" applyAlignment="1" applyProtection="1">
      <alignment horizontal="right"/>
      <protection/>
    </xf>
    <xf numFmtId="4" fontId="10" fillId="0" borderId="60" xfId="148" applyNumberFormat="1" applyFont="1" applyBorder="1" applyAlignment="1" applyProtection="1">
      <alignment/>
      <protection/>
    </xf>
    <xf numFmtId="0" fontId="10" fillId="0" borderId="23" xfId="148" applyFont="1" applyBorder="1" applyAlignment="1" applyProtection="1">
      <alignment horizontal="center"/>
      <protection/>
    </xf>
    <xf numFmtId="4" fontId="0" fillId="0" borderId="23" xfId="148" applyNumberFormat="1" applyFont="1" applyFill="1" applyBorder="1" applyAlignment="1" applyProtection="1">
      <alignment horizontal="right"/>
      <protection/>
    </xf>
    <xf numFmtId="4" fontId="10" fillId="0" borderId="29" xfId="148" applyNumberFormat="1" applyFont="1" applyBorder="1" applyAlignment="1" applyProtection="1">
      <alignment/>
      <protection/>
    </xf>
    <xf numFmtId="4" fontId="0" fillId="0" borderId="24" xfId="148" applyNumberFormat="1" applyFont="1" applyFill="1" applyBorder="1" applyAlignment="1" applyProtection="1">
      <alignment horizontal="right"/>
      <protection/>
    </xf>
    <xf numFmtId="4" fontId="10" fillId="0" borderId="30" xfId="148" applyNumberFormat="1" applyFont="1" applyBorder="1" applyAlignment="1" applyProtection="1">
      <alignment/>
      <protection/>
    </xf>
    <xf numFmtId="0" fontId="0" fillId="0" borderId="27" xfId="148" applyFont="1" applyBorder="1" applyAlignment="1" applyProtection="1">
      <alignment horizontal="left"/>
      <protection/>
    </xf>
    <xf numFmtId="49" fontId="0" fillId="0" borderId="27" xfId="152" applyNumberFormat="1" applyFont="1" applyBorder="1" applyAlignment="1" applyProtection="1">
      <alignment horizontal="left" vertical="top" wrapText="1"/>
      <protection/>
    </xf>
    <xf numFmtId="0" fontId="13" fillId="48" borderId="58" xfId="152" applyNumberFormat="1" applyFont="1" applyFill="1" applyBorder="1" applyAlignment="1" applyProtection="1" quotePrefix="1">
      <alignment horizontal="left" vertical="top"/>
      <protection/>
    </xf>
    <xf numFmtId="0" fontId="10" fillId="0" borderId="25" xfId="148" applyFont="1" applyBorder="1" applyAlignment="1" applyProtection="1">
      <alignment horizontal="center"/>
      <protection/>
    </xf>
    <xf numFmtId="4" fontId="0" fillId="0" borderId="25" xfId="148" applyNumberFormat="1" applyFont="1" applyFill="1" applyBorder="1" applyAlignment="1" applyProtection="1">
      <alignment horizontal="right"/>
      <protection/>
    </xf>
    <xf numFmtId="4" fontId="10" fillId="0" borderId="52" xfId="148" applyNumberFormat="1" applyFont="1" applyBorder="1" applyAlignment="1" applyProtection="1">
      <alignment/>
      <protection/>
    </xf>
    <xf numFmtId="3" fontId="13" fillId="48" borderId="46" xfId="152" applyNumberFormat="1" applyFont="1" applyFill="1" applyBorder="1" applyAlignment="1" applyProtection="1">
      <alignment horizontal="left" vertical="top"/>
      <protection/>
    </xf>
    <xf numFmtId="49" fontId="0" fillId="0" borderId="20" xfId="152" applyNumberFormat="1" applyFont="1" applyBorder="1" applyAlignment="1" applyProtection="1">
      <alignment horizontal="left" vertical="top" wrapText="1"/>
      <protection/>
    </xf>
    <xf numFmtId="0" fontId="10" fillId="0" borderId="20" xfId="152" applyFont="1" applyBorder="1" applyAlignment="1" applyProtection="1">
      <alignment horizontal="center"/>
      <protection/>
    </xf>
    <xf numFmtId="4" fontId="0" fillId="0" borderId="20" xfId="152" applyNumberFormat="1" applyFont="1" applyFill="1" applyBorder="1" applyAlignment="1" applyProtection="1">
      <alignment horizontal="right"/>
      <protection/>
    </xf>
    <xf numFmtId="4" fontId="10" fillId="0" borderId="47" xfId="152" applyNumberFormat="1" applyFont="1" applyBorder="1" applyAlignment="1" applyProtection="1">
      <alignment/>
      <protection/>
    </xf>
    <xf numFmtId="49" fontId="0" fillId="0" borderId="23" xfId="152" applyNumberFormat="1" applyFont="1" applyBorder="1" applyAlignment="1" applyProtection="1">
      <alignment horizontal="left" wrapText="1"/>
      <protection/>
    </xf>
    <xf numFmtId="49" fontId="0" fillId="0" borderId="23" xfId="152" applyNumberFormat="1" applyFont="1" applyBorder="1" applyAlignment="1" applyProtection="1">
      <alignment horizontal="left" vertical="top"/>
      <protection/>
    </xf>
    <xf numFmtId="49" fontId="0" fillId="0" borderId="24" xfId="152" applyNumberFormat="1" applyFont="1" applyBorder="1" applyAlignment="1" applyProtection="1">
      <alignment horizontal="left" wrapText="1"/>
      <protection/>
    </xf>
    <xf numFmtId="3" fontId="13" fillId="48" borderId="31" xfId="152" applyNumberFormat="1" applyFont="1" applyFill="1" applyBorder="1" applyAlignment="1" applyProtection="1">
      <alignment horizontal="left" vertical="top"/>
      <protection/>
    </xf>
    <xf numFmtId="49" fontId="0" fillId="0" borderId="21" xfId="152" applyNumberFormat="1" applyFont="1" applyBorder="1" applyAlignment="1" applyProtection="1">
      <alignment horizontal="left" vertical="top" wrapText="1"/>
      <protection/>
    </xf>
    <xf numFmtId="0" fontId="10" fillId="0" borderId="21" xfId="152" applyFont="1" applyBorder="1" applyAlignment="1" applyProtection="1">
      <alignment horizontal="center"/>
      <protection/>
    </xf>
    <xf numFmtId="4" fontId="10" fillId="0" borderId="22" xfId="152" applyNumberFormat="1" applyFont="1" applyBorder="1" applyAlignment="1" applyProtection="1">
      <alignment/>
      <protection/>
    </xf>
    <xf numFmtId="0" fontId="0" fillId="0" borderId="24" xfId="148" applyFont="1" applyBorder="1" applyAlignment="1" applyProtection="1">
      <alignment horizontal="left" vertical="top" wrapText="1"/>
      <protection/>
    </xf>
    <xf numFmtId="0" fontId="13" fillId="0" borderId="0" xfId="0" applyFont="1" applyFill="1" applyAlignment="1" applyProtection="1">
      <alignment horizontal="center" vertical="top"/>
      <protection/>
    </xf>
    <xf numFmtId="0" fontId="13" fillId="48" borderId="46" xfId="152" applyFont="1" applyFill="1" applyBorder="1" applyAlignment="1" applyProtection="1">
      <alignment horizontal="left" vertical="top"/>
      <protection/>
    </xf>
    <xf numFmtId="0" fontId="0" fillId="0" borderId="20" xfId="152" applyFont="1" applyBorder="1" applyAlignment="1" applyProtection="1">
      <alignment horizontal="right"/>
      <protection/>
    </xf>
    <xf numFmtId="0" fontId="0" fillId="0" borderId="20" xfId="152" applyFont="1" applyFill="1" applyBorder="1" applyAlignment="1" applyProtection="1">
      <alignment horizontal="right"/>
      <protection/>
    </xf>
    <xf numFmtId="4" fontId="0" fillId="0" borderId="47" xfId="152" applyNumberFormat="1" applyFont="1" applyBorder="1" applyAlignment="1" applyProtection="1">
      <alignment/>
      <protection/>
    </xf>
    <xf numFmtId="0" fontId="13" fillId="48" borderId="48" xfId="152" applyFont="1" applyFill="1" applyBorder="1" applyAlignment="1" applyProtection="1">
      <alignment horizontal="left" vertical="top"/>
      <protection/>
    </xf>
    <xf numFmtId="0" fontId="0" fillId="0" borderId="23" xfId="152" applyFont="1" applyBorder="1" applyAlignment="1" applyProtection="1">
      <alignment horizontal="right"/>
      <protection/>
    </xf>
    <xf numFmtId="0" fontId="0" fillId="0" borderId="23" xfId="152" applyFont="1" applyFill="1" applyBorder="1" applyAlignment="1" applyProtection="1">
      <alignment horizontal="right"/>
      <protection/>
    </xf>
    <xf numFmtId="4" fontId="0" fillId="0" borderId="29" xfId="152" applyNumberFormat="1" applyFont="1" applyBorder="1" applyAlignment="1" applyProtection="1">
      <alignment/>
      <protection/>
    </xf>
    <xf numFmtId="49" fontId="0" fillId="0" borderId="23" xfId="152" applyNumberFormat="1" applyFont="1" applyBorder="1" applyAlignment="1" applyProtection="1">
      <alignment horizontal="left" vertical="top" wrapText="1"/>
      <protection/>
    </xf>
    <xf numFmtId="0" fontId="13" fillId="48" borderId="48" xfId="152" applyFont="1" applyFill="1" applyBorder="1" applyAlignment="1" applyProtection="1">
      <alignment horizontal="right" vertical="top"/>
      <protection/>
    </xf>
    <xf numFmtId="49" fontId="0" fillId="0" borderId="23" xfId="152" applyNumberFormat="1" applyFont="1" applyFill="1" applyBorder="1" applyAlignment="1" applyProtection="1">
      <alignment horizontal="left" vertical="top" wrapText="1"/>
      <protection/>
    </xf>
    <xf numFmtId="0" fontId="0" fillId="0" borderId="23" xfId="153" applyFont="1" applyBorder="1" applyAlignment="1" applyProtection="1">
      <alignment horizontal="center"/>
      <protection/>
    </xf>
    <xf numFmtId="4" fontId="0" fillId="0" borderId="23" xfId="153" applyNumberFormat="1" applyFont="1" applyFill="1" applyBorder="1" applyAlignment="1" applyProtection="1">
      <alignment horizontal="right"/>
      <protection/>
    </xf>
    <xf numFmtId="4" fontId="0" fillId="0" borderId="29" xfId="153" applyNumberFormat="1" applyFont="1" applyBorder="1" applyAlignment="1" applyProtection="1">
      <alignment horizontal="right"/>
      <protection/>
    </xf>
    <xf numFmtId="0" fontId="13" fillId="48" borderId="49" xfId="152" applyFont="1" applyFill="1" applyBorder="1" applyAlignment="1" applyProtection="1">
      <alignment horizontal="right" vertical="top"/>
      <protection/>
    </xf>
    <xf numFmtId="49" fontId="0" fillId="0" borderId="24" xfId="152" applyNumberFormat="1" applyFont="1" applyBorder="1" applyAlignment="1" applyProtection="1">
      <alignment horizontal="left" vertical="top" wrapText="1"/>
      <protection/>
    </xf>
    <xf numFmtId="0" fontId="0" fillId="0" borderId="24" xfId="153" applyFont="1" applyBorder="1" applyAlignment="1" applyProtection="1">
      <alignment horizontal="center"/>
      <protection/>
    </xf>
    <xf numFmtId="4" fontId="0" fillId="0" borderId="24" xfId="153" applyNumberFormat="1" applyFont="1" applyFill="1" applyBorder="1" applyAlignment="1" applyProtection="1">
      <alignment horizontal="right"/>
      <protection/>
    </xf>
    <xf numFmtId="4" fontId="0" fillId="0" borderId="30" xfId="153" applyNumberFormat="1" applyFont="1" applyBorder="1" applyAlignment="1" applyProtection="1">
      <alignment horizontal="right"/>
      <protection/>
    </xf>
    <xf numFmtId="49" fontId="0" fillId="0" borderId="0" xfId="152" applyNumberFormat="1" applyFont="1" applyAlignment="1" applyProtection="1">
      <alignment horizontal="left" vertical="top" wrapText="1"/>
      <protection/>
    </xf>
    <xf numFmtId="0" fontId="0" fillId="0" borderId="0" xfId="152" applyFont="1" applyAlignment="1" applyProtection="1">
      <alignment horizontal="center"/>
      <protection/>
    </xf>
    <xf numFmtId="0" fontId="0" fillId="0" borderId="0" xfId="152" applyFont="1" applyFill="1" applyAlignment="1" applyProtection="1">
      <alignment horizontal="right"/>
      <protection/>
    </xf>
    <xf numFmtId="4" fontId="0" fillId="0" borderId="0" xfId="152" applyNumberFormat="1" applyFont="1" applyBorder="1" applyAlignment="1" applyProtection="1">
      <alignment/>
      <protection/>
    </xf>
    <xf numFmtId="0" fontId="13" fillId="48" borderId="55" xfId="152" applyFont="1" applyFill="1" applyBorder="1" applyAlignment="1" applyProtection="1">
      <alignment horizontal="left" vertical="top"/>
      <protection/>
    </xf>
    <xf numFmtId="0" fontId="0" fillId="0" borderId="56" xfId="152" applyFont="1" applyBorder="1" applyAlignment="1" applyProtection="1">
      <alignment horizontal="center"/>
      <protection/>
    </xf>
    <xf numFmtId="0" fontId="0" fillId="0" borderId="56" xfId="152" applyFont="1" applyFill="1" applyBorder="1" applyAlignment="1" applyProtection="1">
      <alignment horizontal="right"/>
      <protection/>
    </xf>
    <xf numFmtId="4" fontId="0" fillId="0" borderId="57" xfId="152" applyNumberFormat="1" applyFont="1" applyBorder="1" applyAlignment="1" applyProtection="1">
      <alignment/>
      <protection/>
    </xf>
    <xf numFmtId="0" fontId="13" fillId="48" borderId="58" xfId="152" applyFont="1" applyFill="1" applyBorder="1" applyAlignment="1" applyProtection="1">
      <alignment horizontal="left" vertical="top"/>
      <protection/>
    </xf>
    <xf numFmtId="0" fontId="0" fillId="0" borderId="27" xfId="152" applyFont="1" applyBorder="1" applyAlignment="1" applyProtection="1">
      <alignment horizontal="center"/>
      <protection/>
    </xf>
    <xf numFmtId="0" fontId="0" fillId="0" borderId="27" xfId="152" applyFont="1" applyFill="1" applyBorder="1" applyAlignment="1" applyProtection="1">
      <alignment horizontal="right"/>
      <protection/>
    </xf>
    <xf numFmtId="4" fontId="0" fillId="0" borderId="50" xfId="152" applyNumberFormat="1" applyFont="1" applyBorder="1" applyAlignment="1" applyProtection="1">
      <alignment/>
      <protection/>
    </xf>
    <xf numFmtId="49" fontId="0" fillId="0" borderId="27" xfId="152" applyNumberFormat="1" applyFont="1" applyBorder="1" applyAlignment="1" applyProtection="1">
      <alignment horizontal="left" vertical="top" wrapText="1"/>
      <protection/>
    </xf>
    <xf numFmtId="0" fontId="13" fillId="48" borderId="59" xfId="152" applyFont="1" applyFill="1" applyBorder="1" applyAlignment="1" applyProtection="1">
      <alignment horizontal="left" vertical="top"/>
      <protection/>
    </xf>
    <xf numFmtId="49" fontId="0" fillId="0" borderId="28" xfId="152" applyNumberFormat="1" applyFont="1" applyBorder="1" applyAlignment="1" applyProtection="1">
      <alignment horizontal="left" vertical="top" wrapText="1"/>
      <protection/>
    </xf>
    <xf numFmtId="0" fontId="0" fillId="0" borderId="28" xfId="152" applyFont="1" applyBorder="1" applyAlignment="1" applyProtection="1">
      <alignment horizontal="center"/>
      <protection/>
    </xf>
    <xf numFmtId="0" fontId="0" fillId="0" borderId="28" xfId="152" applyFont="1" applyFill="1" applyBorder="1" applyAlignment="1" applyProtection="1">
      <alignment horizontal="right"/>
      <protection/>
    </xf>
    <xf numFmtId="4" fontId="0" fillId="0" borderId="60" xfId="152" applyNumberFormat="1" applyFont="1" applyBorder="1" applyAlignment="1" applyProtection="1">
      <alignment/>
      <protection/>
    </xf>
    <xf numFmtId="49" fontId="0" fillId="0" borderId="0" xfId="152" applyNumberFormat="1" applyFont="1" applyBorder="1" applyAlignment="1" applyProtection="1">
      <alignment horizontal="right" vertical="top" wrapText="1"/>
      <protection/>
    </xf>
    <xf numFmtId="4" fontId="0" fillId="0" borderId="0" xfId="153" applyNumberFormat="1" applyFont="1" applyFill="1" applyAlignment="1" applyProtection="1">
      <alignment horizontal="right"/>
      <protection/>
    </xf>
    <xf numFmtId="4" fontId="0" fillId="0" borderId="0" xfId="153" applyNumberFormat="1" applyFont="1" applyBorder="1" applyAlignment="1" applyProtection="1">
      <alignment horizontal="right"/>
      <protection/>
    </xf>
    <xf numFmtId="0" fontId="13" fillId="48" borderId="31" xfId="152" applyFont="1" applyFill="1" applyBorder="1" applyAlignment="1" applyProtection="1">
      <alignment horizontal="left" vertical="top"/>
      <protection/>
    </xf>
    <xf numFmtId="49" fontId="10" fillId="0" borderId="21" xfId="152" applyNumberFormat="1" applyFont="1" applyBorder="1" applyAlignment="1" applyProtection="1">
      <alignment horizontal="left" vertical="top" wrapText="1"/>
      <protection/>
    </xf>
    <xf numFmtId="0" fontId="10" fillId="0" borderId="21" xfId="152" applyFont="1" applyBorder="1" applyAlignment="1" applyProtection="1">
      <alignment horizontal="center"/>
      <protection/>
    </xf>
    <xf numFmtId="4" fontId="10" fillId="0" borderId="21" xfId="152" applyNumberFormat="1" applyFont="1" applyFill="1" applyBorder="1" applyAlignment="1" applyProtection="1">
      <alignment horizontal="right"/>
      <protection/>
    </xf>
    <xf numFmtId="4" fontId="10" fillId="0" borderId="22" xfId="152" applyNumberFormat="1" applyFont="1" applyBorder="1" applyAlignment="1" applyProtection="1">
      <alignment horizontal="right"/>
      <protection/>
    </xf>
    <xf numFmtId="3" fontId="13" fillId="48" borderId="31" xfId="152" applyNumberFormat="1" applyFont="1" applyFill="1" applyBorder="1" applyAlignment="1" applyProtection="1">
      <alignment horizontal="left" vertical="top"/>
      <protection/>
    </xf>
    <xf numFmtId="3" fontId="13" fillId="48" borderId="46" xfId="152" applyNumberFormat="1" applyFont="1" applyFill="1" applyBorder="1" applyAlignment="1" applyProtection="1">
      <alignment horizontal="left" vertical="top"/>
      <protection/>
    </xf>
    <xf numFmtId="0" fontId="0" fillId="0" borderId="20" xfId="152" applyFont="1" applyBorder="1" applyAlignment="1" applyProtection="1">
      <alignment horizontal="left" vertical="top" wrapText="1"/>
      <protection/>
    </xf>
    <xf numFmtId="0" fontId="23" fillId="48" borderId="48" xfId="150" applyFont="1" applyFill="1" applyBorder="1" applyAlignment="1" applyProtection="1">
      <alignment horizontal="right" vertical="top"/>
      <protection/>
    </xf>
    <xf numFmtId="0" fontId="0" fillId="0" borderId="23" xfId="152" applyFont="1" applyBorder="1" applyAlignment="1" applyProtection="1">
      <alignment horizontal="center"/>
      <protection/>
    </xf>
    <xf numFmtId="4" fontId="0" fillId="0" borderId="23" xfId="152" applyNumberFormat="1" applyFont="1" applyFill="1" applyBorder="1" applyAlignment="1" applyProtection="1">
      <alignment horizontal="right"/>
      <protection/>
    </xf>
    <xf numFmtId="4" fontId="0" fillId="0" borderId="29" xfId="152" applyNumberFormat="1" applyFont="1" applyBorder="1" applyAlignment="1" applyProtection="1">
      <alignment/>
      <protection/>
    </xf>
    <xf numFmtId="0" fontId="23" fillId="48" borderId="51" xfId="150" applyFont="1" applyFill="1" applyBorder="1" applyAlignment="1" applyProtection="1">
      <alignment horizontal="right" vertical="top"/>
      <protection/>
    </xf>
    <xf numFmtId="0" fontId="0" fillId="0" borderId="26" xfId="0" applyFont="1" applyFill="1" applyBorder="1" applyAlignment="1" applyProtection="1">
      <alignment vertical="top" wrapText="1"/>
      <protection/>
    </xf>
    <xf numFmtId="0" fontId="0" fillId="0" borderId="26" xfId="152" applyFont="1" applyBorder="1" applyAlignment="1" applyProtection="1">
      <alignment horizontal="center"/>
      <protection/>
    </xf>
    <xf numFmtId="4" fontId="0" fillId="0" borderId="26" xfId="152" applyNumberFormat="1" applyFont="1" applyFill="1" applyBorder="1" applyAlignment="1" applyProtection="1">
      <alignment horizontal="right"/>
      <protection/>
    </xf>
    <xf numFmtId="0" fontId="23" fillId="48" borderId="49" xfId="150" applyFont="1" applyFill="1" applyBorder="1" applyAlignment="1" applyProtection="1">
      <alignment horizontal="right" vertical="top"/>
      <protection/>
    </xf>
    <xf numFmtId="0" fontId="0" fillId="0" borderId="24" xfId="152" applyFont="1" applyBorder="1" applyAlignment="1" applyProtection="1">
      <alignment horizontal="center"/>
      <protection/>
    </xf>
    <xf numFmtId="4" fontId="0" fillId="0" borderId="24" xfId="152" applyNumberFormat="1" applyFont="1" applyFill="1" applyBorder="1" applyAlignment="1" applyProtection="1">
      <alignment horizontal="right"/>
      <protection/>
    </xf>
    <xf numFmtId="4" fontId="0" fillId="0" borderId="30" xfId="152" applyNumberFormat="1" applyFont="1" applyBorder="1" applyAlignment="1" applyProtection="1">
      <alignment/>
      <protection/>
    </xf>
    <xf numFmtId="3" fontId="13" fillId="48" borderId="55" xfId="152" applyNumberFormat="1" applyFont="1" applyFill="1" applyBorder="1" applyAlignment="1" applyProtection="1">
      <alignment horizontal="left" vertical="top"/>
      <protection/>
    </xf>
    <xf numFmtId="0" fontId="0" fillId="0" borderId="56" xfId="152" applyFont="1" applyFill="1" applyBorder="1" applyAlignment="1" applyProtection="1">
      <alignment horizontal="left" vertical="top" wrapText="1"/>
      <protection/>
    </xf>
    <xf numFmtId="4" fontId="0" fillId="0" borderId="56" xfId="0" applyNumberFormat="1" applyFont="1" applyFill="1" applyBorder="1" applyAlignment="1" applyProtection="1">
      <alignment horizontal="center"/>
      <protection/>
    </xf>
    <xf numFmtId="4" fontId="0" fillId="0" borderId="57" xfId="0" applyNumberFormat="1" applyFont="1" applyFill="1" applyBorder="1" applyAlignment="1" applyProtection="1">
      <alignment/>
      <protection/>
    </xf>
    <xf numFmtId="0" fontId="13" fillId="48" borderId="58" xfId="152" applyFont="1" applyFill="1" applyBorder="1" applyAlignment="1" applyProtection="1">
      <alignment horizontal="left" vertical="top"/>
      <protection/>
    </xf>
    <xf numFmtId="0" fontId="0" fillId="0" borderId="27" xfId="0" applyFont="1" applyFill="1" applyBorder="1" applyAlignment="1" applyProtection="1">
      <alignment vertical="top" wrapText="1"/>
      <protection/>
    </xf>
    <xf numFmtId="4" fontId="0" fillId="0" borderId="27" xfId="0" applyNumberFormat="1" applyFont="1" applyFill="1" applyBorder="1" applyAlignment="1" applyProtection="1">
      <alignment horizontal="center"/>
      <protection/>
    </xf>
    <xf numFmtId="4" fontId="0" fillId="0" borderId="50" xfId="0" applyNumberFormat="1" applyFont="1" applyFill="1" applyBorder="1" applyAlignment="1" applyProtection="1">
      <alignment/>
      <protection/>
    </xf>
    <xf numFmtId="0" fontId="13" fillId="48" borderId="59" xfId="152" applyFont="1" applyFill="1" applyBorder="1" applyAlignment="1" applyProtection="1">
      <alignment horizontal="left" vertical="top"/>
      <protection/>
    </xf>
    <xf numFmtId="49" fontId="0" fillId="0" borderId="28" xfId="152" applyNumberFormat="1" applyFont="1" applyFill="1" applyBorder="1" applyAlignment="1" applyProtection="1">
      <alignment horizontal="left" vertical="top" wrapText="1"/>
      <protection/>
    </xf>
    <xf numFmtId="4" fontId="0" fillId="0" borderId="28" xfId="0" applyNumberFormat="1" applyFont="1" applyFill="1" applyBorder="1" applyAlignment="1" applyProtection="1">
      <alignment horizontal="center"/>
      <protection/>
    </xf>
    <xf numFmtId="4" fontId="0" fillId="0" borderId="28" xfId="0" applyNumberFormat="1" applyFont="1" applyFill="1" applyBorder="1" applyAlignment="1" applyProtection="1">
      <alignment/>
      <protection/>
    </xf>
    <xf numFmtId="4" fontId="0" fillId="0" borderId="60" xfId="0" applyNumberFormat="1" applyFont="1" applyFill="1" applyBorder="1" applyAlignment="1" applyProtection="1">
      <alignment/>
      <protection/>
    </xf>
    <xf numFmtId="0" fontId="0" fillId="0" borderId="21" xfId="152" applyFont="1" applyBorder="1" applyAlignment="1" applyProtection="1">
      <alignment horizontal="left" vertical="top" wrapText="1"/>
      <protection/>
    </xf>
    <xf numFmtId="0" fontId="0" fillId="0" borderId="21" xfId="152" applyFont="1" applyBorder="1" applyAlignment="1" applyProtection="1">
      <alignment horizontal="center"/>
      <protection/>
    </xf>
    <xf numFmtId="4" fontId="0" fillId="0" borderId="21" xfId="152" applyNumberFormat="1" applyFont="1" applyFill="1" applyBorder="1" applyAlignment="1" applyProtection="1">
      <alignment horizontal="right"/>
      <protection/>
    </xf>
    <xf numFmtId="4" fontId="0" fillId="0" borderId="22" xfId="152" applyNumberFormat="1" applyFont="1" applyBorder="1" applyAlignment="1" applyProtection="1">
      <alignment/>
      <protection/>
    </xf>
    <xf numFmtId="0" fontId="0" fillId="0" borderId="21" xfId="152" applyFont="1" applyFill="1" applyBorder="1" applyAlignment="1" applyProtection="1">
      <alignment horizontal="left" vertical="top" wrapText="1"/>
      <protection/>
    </xf>
    <xf numFmtId="0" fontId="0" fillId="0" borderId="21" xfId="152" applyFont="1" applyFill="1" applyBorder="1" applyAlignment="1" applyProtection="1">
      <alignment horizontal="center"/>
      <protection/>
    </xf>
    <xf numFmtId="0" fontId="7" fillId="0" borderId="19" xfId="0" applyFont="1" applyFill="1" applyBorder="1" applyAlignment="1" applyProtection="1">
      <alignment vertical="top" wrapText="1"/>
      <protection/>
    </xf>
    <xf numFmtId="4" fontId="7" fillId="0" borderId="19" xfId="0" applyNumberFormat="1" applyFont="1" applyFill="1" applyBorder="1" applyAlignment="1" applyProtection="1">
      <alignment/>
      <protection/>
    </xf>
    <xf numFmtId="0" fontId="10" fillId="0" borderId="56" xfId="196" applyFont="1" applyBorder="1" applyAlignment="1" applyProtection="1">
      <alignment horizontal="left" vertical="top" wrapText="1" shrinkToFit="1"/>
      <protection/>
    </xf>
    <xf numFmtId="0" fontId="0" fillId="0" borderId="56" xfId="153" applyFont="1" applyBorder="1" applyAlignment="1" applyProtection="1">
      <alignment horizontal="right"/>
      <protection/>
    </xf>
    <xf numFmtId="4" fontId="0" fillId="0" borderId="56" xfId="153" applyNumberFormat="1" applyFont="1" applyFill="1" applyBorder="1" applyAlignment="1" applyProtection="1">
      <alignment horizontal="right"/>
      <protection/>
    </xf>
    <xf numFmtId="0" fontId="0" fillId="48" borderId="58" xfId="0" applyFont="1" applyFill="1" applyBorder="1" applyAlignment="1" applyProtection="1">
      <alignment vertical="top"/>
      <protection/>
    </xf>
    <xf numFmtId="0" fontId="0" fillId="0" borderId="27" xfId="215" applyFont="1" applyBorder="1" applyAlignment="1" applyProtection="1">
      <alignment horizontal="left" vertical="top" wrapText="1"/>
      <protection/>
    </xf>
    <xf numFmtId="0" fontId="0" fillId="0" borderId="27" xfId="152" applyFont="1" applyBorder="1" applyAlignment="1" applyProtection="1">
      <alignment horizontal="right"/>
      <protection/>
    </xf>
    <xf numFmtId="4" fontId="0" fillId="0" borderId="27" xfId="152" applyNumberFormat="1" applyFont="1" applyFill="1" applyBorder="1" applyAlignment="1" applyProtection="1">
      <alignment horizontal="right"/>
      <protection/>
    </xf>
    <xf numFmtId="0" fontId="0" fillId="48" borderId="59" xfId="0" applyFont="1" applyFill="1" applyBorder="1" applyAlignment="1" applyProtection="1">
      <alignment vertical="top"/>
      <protection/>
    </xf>
    <xf numFmtId="0" fontId="0" fillId="0" borderId="28" xfId="152" applyFont="1" applyBorder="1" applyAlignment="1" applyProtection="1">
      <alignment horizontal="right"/>
      <protection/>
    </xf>
    <xf numFmtId="4" fontId="0" fillId="0" borderId="28" xfId="152" applyNumberFormat="1" applyFont="1" applyFill="1" applyBorder="1" applyAlignment="1" applyProtection="1">
      <alignment horizontal="right"/>
      <protection/>
    </xf>
    <xf numFmtId="0" fontId="0" fillId="48" borderId="48" xfId="0" applyFont="1" applyFill="1" applyBorder="1" applyAlignment="1" applyProtection="1">
      <alignment vertical="top"/>
      <protection/>
    </xf>
    <xf numFmtId="0" fontId="10" fillId="0" borderId="23" xfId="150" applyFont="1" applyBorder="1" applyAlignment="1" applyProtection="1">
      <alignment horizontal="left" vertical="top" wrapText="1"/>
      <protection/>
    </xf>
    <xf numFmtId="0" fontId="0" fillId="0" borderId="23" xfId="152" applyFont="1" applyBorder="1" applyAlignment="1" applyProtection="1">
      <alignment horizontal="right"/>
      <protection/>
    </xf>
    <xf numFmtId="0" fontId="10" fillId="0" borderId="24" xfId="150" applyFont="1" applyBorder="1" applyAlignment="1" applyProtection="1">
      <alignment horizontal="left" vertical="top" wrapText="1"/>
      <protection/>
    </xf>
    <xf numFmtId="0" fontId="0" fillId="0" borderId="24" xfId="152" applyFont="1" applyBorder="1" applyAlignment="1" applyProtection="1">
      <alignment horizontal="right"/>
      <protection/>
    </xf>
    <xf numFmtId="0" fontId="13" fillId="0" borderId="0" xfId="0" applyFont="1" applyAlignment="1" applyProtection="1">
      <alignment horizontal="right" vertical="top"/>
      <protection/>
    </xf>
    <xf numFmtId="0" fontId="0" fillId="0" borderId="0" xfId="152" applyFont="1" applyAlignment="1" applyProtection="1">
      <alignment horizontal="right"/>
      <protection/>
    </xf>
    <xf numFmtId="4" fontId="0" fillId="0" borderId="0" xfId="152" applyNumberFormat="1" applyFont="1" applyFill="1" applyAlignment="1" applyProtection="1">
      <alignment horizontal="right"/>
      <protection/>
    </xf>
    <xf numFmtId="0" fontId="13" fillId="48" borderId="51" xfId="0" applyFont="1" applyFill="1" applyBorder="1" applyAlignment="1" applyProtection="1">
      <alignment horizontal="right" vertical="top"/>
      <protection/>
    </xf>
    <xf numFmtId="49" fontId="0" fillId="0" borderId="0" xfId="0" applyNumberFormat="1" applyFont="1" applyAlignment="1" applyProtection="1">
      <alignment vertical="top" wrapText="1"/>
      <protection/>
    </xf>
    <xf numFmtId="0" fontId="0" fillId="0" borderId="0" xfId="0" applyFont="1" applyAlignment="1" applyProtection="1">
      <alignment horizontal="left" vertical="top" wrapText="1"/>
      <protection/>
    </xf>
    <xf numFmtId="2" fontId="0" fillId="0" borderId="21" xfId="0" applyNumberFormat="1" applyFont="1" applyFill="1" applyBorder="1" applyAlignment="1" applyProtection="1">
      <alignment horizontal="left" vertical="top" wrapText="1"/>
      <protection/>
    </xf>
    <xf numFmtId="0" fontId="7" fillId="0" borderId="0" xfId="0" applyFont="1" applyAlignment="1" applyProtection="1">
      <alignment vertical="top"/>
      <protection/>
    </xf>
    <xf numFmtId="0" fontId="0" fillId="0" borderId="56" xfId="151" applyFont="1" applyFill="1" applyBorder="1" applyAlignment="1" applyProtection="1">
      <alignment vertical="top" wrapText="1"/>
      <protection/>
    </xf>
    <xf numFmtId="3" fontId="13" fillId="48" borderId="58" xfId="0" applyNumberFormat="1" applyFont="1" applyFill="1" applyBorder="1" applyAlignment="1" applyProtection="1">
      <alignment horizontal="right" vertical="top"/>
      <protection/>
    </xf>
    <xf numFmtId="49" fontId="0" fillId="0" borderId="27" xfId="0" applyNumberFormat="1" applyFont="1" applyBorder="1" applyAlignment="1" applyProtection="1">
      <alignment horizontal="left" vertical="top" wrapText="1"/>
      <protection/>
    </xf>
    <xf numFmtId="0" fontId="0" fillId="48" borderId="53" xfId="0" applyFont="1" applyFill="1" applyBorder="1" applyAlignment="1" applyProtection="1">
      <alignment vertical="top"/>
      <protection/>
    </xf>
    <xf numFmtId="49" fontId="0" fillId="0" borderId="25" xfId="149" applyNumberFormat="1" applyFont="1" applyFill="1" applyBorder="1" applyAlignment="1" applyProtection="1">
      <alignment horizontal="left" vertical="top" wrapText="1"/>
      <protection/>
    </xf>
    <xf numFmtId="49" fontId="0" fillId="0" borderId="56" xfId="0" applyNumberFormat="1" applyFont="1" applyBorder="1" applyAlignment="1" applyProtection="1">
      <alignment horizontal="left" vertical="top" wrapText="1"/>
      <protection/>
    </xf>
    <xf numFmtId="0" fontId="0" fillId="0" borderId="56" xfId="149" applyFill="1" applyBorder="1" applyAlignment="1" applyProtection="1">
      <alignment horizontal="right"/>
      <protection/>
    </xf>
    <xf numFmtId="4" fontId="0" fillId="0" borderId="56" xfId="149" applyNumberFormat="1" applyFill="1" applyBorder="1" applyProtection="1">
      <alignment/>
      <protection/>
    </xf>
    <xf numFmtId="4" fontId="0" fillId="0" borderId="57" xfId="149" applyNumberFormat="1" applyFill="1" applyBorder="1" applyProtection="1">
      <alignment/>
      <protection/>
    </xf>
    <xf numFmtId="0" fontId="0" fillId="0" borderId="27" xfId="149" applyFill="1" applyBorder="1" applyAlignment="1" applyProtection="1">
      <alignment horizontal="right"/>
      <protection/>
    </xf>
    <xf numFmtId="4" fontId="0" fillId="0" borderId="27" xfId="149" applyNumberFormat="1" applyFill="1" applyBorder="1" applyProtection="1">
      <alignment/>
      <protection/>
    </xf>
    <xf numFmtId="4" fontId="0" fillId="0" borderId="50" xfId="149" applyNumberFormat="1" applyFill="1" applyBorder="1" applyProtection="1">
      <alignment/>
      <protection/>
    </xf>
    <xf numFmtId="49" fontId="0" fillId="0" borderId="25" xfId="149" applyNumberFormat="1" applyFont="1" applyFill="1" applyBorder="1" applyAlignment="1" applyProtection="1">
      <alignment horizontal="justify" vertical="top" wrapText="1"/>
      <protection/>
    </xf>
    <xf numFmtId="0" fontId="0" fillId="0" borderId="25" xfId="149" applyFont="1" applyFill="1" applyBorder="1" applyAlignment="1" applyProtection="1">
      <alignment horizontal="center"/>
      <protection/>
    </xf>
    <xf numFmtId="4" fontId="0" fillId="0" borderId="52" xfId="149" applyNumberFormat="1" applyFill="1" applyBorder="1" applyProtection="1">
      <alignment/>
      <protection/>
    </xf>
    <xf numFmtId="4" fontId="0" fillId="0" borderId="21" xfId="196" applyNumberFormat="1" applyFont="1" applyBorder="1" applyAlignment="1" applyProtection="1">
      <alignment horizontal="right"/>
      <protection locked="0"/>
    </xf>
    <xf numFmtId="4" fontId="0" fillId="0" borderId="20" xfId="196" applyNumberFormat="1" applyFont="1" applyBorder="1" applyAlignment="1" applyProtection="1">
      <alignment horizontal="right"/>
      <protection locked="0"/>
    </xf>
    <xf numFmtId="4" fontId="0" fillId="0" borderId="23" xfId="196" applyNumberFormat="1" applyFont="1" applyBorder="1" applyAlignment="1" applyProtection="1">
      <alignment horizontal="right"/>
      <protection locked="0"/>
    </xf>
    <xf numFmtId="4" fontId="0" fillId="0" borderId="24" xfId="196" applyNumberFormat="1" applyFont="1" applyBorder="1" applyAlignment="1" applyProtection="1">
      <alignment horizontal="right"/>
      <protection locked="0"/>
    </xf>
    <xf numFmtId="4" fontId="0" fillId="47" borderId="20" xfId="196" applyNumberFormat="1" applyFont="1" applyFill="1" applyBorder="1" applyAlignment="1" applyProtection="1">
      <alignment horizontal="right"/>
      <protection locked="0"/>
    </xf>
    <xf numFmtId="4" fontId="0" fillId="0" borderId="21" xfId="196" applyNumberFormat="1" applyFont="1" applyFill="1" applyBorder="1" applyAlignment="1" applyProtection="1">
      <alignment horizontal="right"/>
      <protection locked="0"/>
    </xf>
    <xf numFmtId="4" fontId="7" fillId="0" borderId="0" xfId="0" applyNumberFormat="1" applyFont="1" applyAlignment="1" applyProtection="1">
      <alignment/>
      <protection locked="0"/>
    </xf>
    <xf numFmtId="4" fontId="0" fillId="0" borderId="0" xfId="0" applyNumberFormat="1" applyFont="1" applyAlignment="1" applyProtection="1">
      <alignment horizontal="right"/>
      <protection locked="0"/>
    </xf>
    <xf numFmtId="4" fontId="0" fillId="0" borderId="27" xfId="196" applyNumberFormat="1" applyFont="1" applyBorder="1" applyAlignment="1" applyProtection="1">
      <alignment horizontal="right"/>
      <protection locked="0"/>
    </xf>
    <xf numFmtId="4" fontId="0" fillId="0" borderId="0" xfId="0" applyNumberFormat="1" applyFont="1" applyAlignment="1" applyProtection="1">
      <alignment/>
      <protection locked="0"/>
    </xf>
    <xf numFmtId="4" fontId="0" fillId="0" borderId="0" xfId="0" applyNumberFormat="1" applyFont="1" applyFill="1" applyAlignment="1" applyProtection="1">
      <alignment/>
      <protection locked="0"/>
    </xf>
    <xf numFmtId="4" fontId="7" fillId="0" borderId="19" xfId="0" applyNumberFormat="1" applyFont="1" applyBorder="1" applyAlignment="1" applyProtection="1">
      <alignment/>
      <protection locked="0"/>
    </xf>
    <xf numFmtId="4" fontId="2" fillId="0" borderId="0" xfId="0" applyNumberFormat="1" applyFont="1" applyAlignment="1" applyProtection="1">
      <alignment/>
      <protection locked="0"/>
    </xf>
    <xf numFmtId="0" fontId="0" fillId="0" borderId="20" xfId="0" applyFont="1" applyFill="1" applyBorder="1" applyAlignment="1" applyProtection="1">
      <alignment/>
      <protection locked="0"/>
    </xf>
    <xf numFmtId="4" fontId="0" fillId="0" borderId="0" xfId="0" applyNumberFormat="1" applyFont="1" applyFill="1" applyAlignment="1" applyProtection="1">
      <alignment/>
      <protection locked="0"/>
    </xf>
    <xf numFmtId="4" fontId="0" fillId="0" borderId="27" xfId="196" applyNumberFormat="1" applyFont="1" applyFill="1" applyBorder="1" applyAlignment="1" applyProtection="1">
      <alignment horizontal="right"/>
      <protection locked="0"/>
    </xf>
    <xf numFmtId="4" fontId="0" fillId="0" borderId="24" xfId="196" applyNumberFormat="1" applyFont="1" applyFill="1" applyBorder="1" applyAlignment="1" applyProtection="1">
      <alignment horizontal="right"/>
      <protection locked="0"/>
    </xf>
    <xf numFmtId="4" fontId="0" fillId="0" borderId="20" xfId="196" applyNumberFormat="1" applyFont="1" applyFill="1" applyBorder="1" applyAlignment="1" applyProtection="1">
      <alignment horizontal="right"/>
      <protection locked="0"/>
    </xf>
    <xf numFmtId="4" fontId="0" fillId="0" borderId="25" xfId="196" applyNumberFormat="1" applyFont="1" applyFill="1" applyBorder="1" applyAlignment="1" applyProtection="1">
      <alignment horizontal="right"/>
      <protection locked="0"/>
    </xf>
    <xf numFmtId="4" fontId="0" fillId="0" borderId="23" xfId="196" applyNumberFormat="1" applyFont="1" applyFill="1" applyBorder="1" applyAlignment="1" applyProtection="1">
      <alignment horizontal="right"/>
      <protection locked="0"/>
    </xf>
    <xf numFmtId="4" fontId="0" fillId="0" borderId="25" xfId="196" applyNumberFormat="1" applyFont="1" applyBorder="1" applyAlignment="1" applyProtection="1">
      <alignment horizontal="right"/>
      <protection locked="0"/>
    </xf>
    <xf numFmtId="4" fontId="0" fillId="0" borderId="20"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24" xfId="0" applyNumberFormat="1" applyFont="1" applyBorder="1" applyAlignment="1" applyProtection="1">
      <alignment/>
      <protection locked="0"/>
    </xf>
    <xf numFmtId="4" fontId="0" fillId="0" borderId="26" xfId="196" applyNumberFormat="1" applyFont="1" applyBorder="1" applyAlignment="1" applyProtection="1">
      <alignment horizontal="right"/>
      <protection locked="0"/>
    </xf>
    <xf numFmtId="4" fontId="0" fillId="0" borderId="56" xfId="0" applyNumberFormat="1" applyFont="1" applyBorder="1" applyAlignment="1" applyProtection="1">
      <alignment/>
      <protection locked="0"/>
    </xf>
    <xf numFmtId="4" fontId="0" fillId="0" borderId="27" xfId="0" applyNumberFormat="1" applyFont="1" applyBorder="1" applyAlignment="1" applyProtection="1">
      <alignment/>
      <protection locked="0"/>
    </xf>
    <xf numFmtId="4" fontId="0" fillId="0" borderId="28" xfId="196" applyNumberFormat="1" applyFont="1" applyBorder="1" applyAlignment="1" applyProtection="1">
      <alignment horizontal="right"/>
      <protection locked="0"/>
    </xf>
    <xf numFmtId="4" fontId="0" fillId="0" borderId="20" xfId="0" applyNumberFormat="1" applyFont="1" applyFill="1" applyBorder="1" applyAlignment="1" applyProtection="1">
      <alignment/>
      <protection locked="0"/>
    </xf>
    <xf numFmtId="4" fontId="0" fillId="0" borderId="25" xfId="0" applyNumberFormat="1" applyFont="1" applyBorder="1" applyAlignment="1" applyProtection="1">
      <alignment/>
      <protection locked="0"/>
    </xf>
    <xf numFmtId="4" fontId="10" fillId="0" borderId="23" xfId="152" applyNumberFormat="1" applyFont="1" applyFill="1" applyBorder="1" applyAlignment="1" applyProtection="1">
      <alignment horizontal="right"/>
      <protection locked="0"/>
    </xf>
    <xf numFmtId="4" fontId="10" fillId="0" borderId="23" xfId="152" applyNumberFormat="1" applyFont="1" applyBorder="1" applyAlignment="1" applyProtection="1">
      <alignment horizontal="right"/>
      <protection locked="0"/>
    </xf>
    <xf numFmtId="4" fontId="10" fillId="0" borderId="24" xfId="152" applyNumberFormat="1" applyFont="1" applyBorder="1" applyAlignment="1" applyProtection="1">
      <alignment horizontal="right"/>
      <protection locked="0"/>
    </xf>
    <xf numFmtId="0" fontId="0" fillId="0" borderId="0" xfId="0" applyFont="1" applyAlignment="1" applyProtection="1">
      <alignment/>
      <protection locked="0"/>
    </xf>
    <xf numFmtId="4" fontId="0" fillId="0" borderId="26" xfId="0" applyNumberFormat="1" applyFont="1" applyBorder="1" applyAlignment="1" applyProtection="1">
      <alignment/>
      <protection locked="0"/>
    </xf>
    <xf numFmtId="4" fontId="6" fillId="0" borderId="0" xfId="0" applyNumberFormat="1" applyFont="1" applyAlignment="1" applyProtection="1">
      <alignment/>
      <protection locked="0"/>
    </xf>
    <xf numFmtId="4" fontId="7" fillId="0" borderId="0" xfId="0" applyNumberFormat="1" applyFont="1" applyBorder="1" applyAlignment="1" applyProtection="1">
      <alignment/>
      <protection locked="0"/>
    </xf>
    <xf numFmtId="4" fontId="0" fillId="0" borderId="21" xfId="0" applyNumberFormat="1" applyFont="1" applyBorder="1" applyAlignment="1" applyProtection="1">
      <alignment/>
      <protection locked="0"/>
    </xf>
    <xf numFmtId="4" fontId="0" fillId="0" borderId="21" xfId="152" applyNumberFormat="1" applyFont="1" applyBorder="1" applyAlignment="1" applyProtection="1">
      <alignment horizontal="right"/>
      <protection locked="0"/>
    </xf>
    <xf numFmtId="4" fontId="0" fillId="0" borderId="21" xfId="152" applyNumberFormat="1" applyFont="1" applyFill="1" applyBorder="1" applyAlignment="1" applyProtection="1">
      <alignment horizontal="right"/>
      <protection locked="0"/>
    </xf>
    <xf numFmtId="4" fontId="0" fillId="0" borderId="21" xfId="150" applyNumberFormat="1" applyFont="1" applyFill="1" applyBorder="1" applyAlignment="1" applyProtection="1">
      <alignment horizontal="right"/>
      <protection locked="0"/>
    </xf>
    <xf numFmtId="4" fontId="0" fillId="0" borderId="20" xfId="150" applyNumberFormat="1" applyFont="1" applyBorder="1" applyAlignment="1" applyProtection="1">
      <alignment horizontal="right"/>
      <protection locked="0"/>
    </xf>
    <xf numFmtId="4" fontId="0" fillId="0" borderId="24" xfId="215" applyNumberFormat="1" applyFont="1" applyBorder="1" applyAlignment="1" applyProtection="1">
      <alignment horizontal="right"/>
      <protection locked="0"/>
    </xf>
    <xf numFmtId="4" fontId="0" fillId="0" borderId="23" xfId="215" applyNumberFormat="1" applyFont="1" applyBorder="1" applyAlignment="1" applyProtection="1">
      <alignment horizontal="right"/>
      <protection locked="0"/>
    </xf>
    <xf numFmtId="4" fontId="7" fillId="0" borderId="0" xfId="0" applyNumberFormat="1" applyFont="1" applyBorder="1" applyAlignment="1" applyProtection="1">
      <alignment/>
      <protection locked="0"/>
    </xf>
    <xf numFmtId="4" fontId="10" fillId="0" borderId="20" xfId="215" applyNumberFormat="1" applyFont="1" applyFill="1" applyBorder="1" applyAlignment="1" applyProtection="1">
      <alignment horizontal="right"/>
      <protection locked="0"/>
    </xf>
    <xf numFmtId="4" fontId="10" fillId="0" borderId="23" xfId="150" applyNumberFormat="1" applyFill="1" applyBorder="1" applyProtection="1">
      <alignment/>
      <protection locked="0"/>
    </xf>
    <xf numFmtId="4" fontId="10" fillId="0" borderId="23" xfId="215" applyNumberFormat="1" applyFont="1" applyFill="1" applyBorder="1" applyAlignment="1" applyProtection="1">
      <alignment horizontal="right"/>
      <protection locked="0"/>
    </xf>
    <xf numFmtId="4" fontId="10" fillId="0" borderId="24" xfId="215" applyNumberFormat="1" applyFont="1" applyFill="1" applyBorder="1" applyAlignment="1" applyProtection="1">
      <alignment horizontal="right"/>
      <protection locked="0"/>
    </xf>
    <xf numFmtId="4" fontId="10" fillId="0" borderId="0" xfId="152" applyNumberFormat="1" applyFont="1" applyBorder="1" applyAlignment="1" applyProtection="1">
      <alignment horizontal="right"/>
      <protection locked="0"/>
    </xf>
    <xf numFmtId="4" fontId="10" fillId="0" borderId="56" xfId="215" applyNumberFormat="1" applyFont="1" applyBorder="1" applyAlignment="1" applyProtection="1">
      <alignment horizontal="right"/>
      <protection locked="0"/>
    </xf>
    <xf numFmtId="4" fontId="10" fillId="0" borderId="27" xfId="215" applyNumberFormat="1" applyFont="1" applyBorder="1" applyAlignment="1" applyProtection="1">
      <alignment horizontal="right"/>
      <protection locked="0"/>
    </xf>
    <xf numFmtId="4" fontId="10" fillId="0" borderId="28" xfId="150" applyNumberFormat="1" applyBorder="1" applyProtection="1">
      <alignment/>
      <protection locked="0"/>
    </xf>
    <xf numFmtId="4" fontId="10" fillId="0" borderId="23" xfId="215" applyNumberFormat="1" applyFont="1" applyBorder="1" applyAlignment="1" applyProtection="1">
      <alignment horizontal="right"/>
      <protection locked="0"/>
    </xf>
    <xf numFmtId="4" fontId="10" fillId="0" borderId="24" xfId="215" applyNumberFormat="1" applyFont="1" applyBorder="1" applyAlignment="1" applyProtection="1">
      <alignment horizontal="right"/>
      <protection locked="0"/>
    </xf>
    <xf numFmtId="4" fontId="0" fillId="0" borderId="0" xfId="196" applyNumberFormat="1" applyFont="1" applyBorder="1" applyAlignment="1" applyProtection="1">
      <alignment horizontal="right"/>
      <protection locked="0"/>
    </xf>
    <xf numFmtId="4" fontId="10" fillId="0" borderId="56" xfId="152" applyNumberFormat="1" applyFont="1" applyBorder="1" applyAlignment="1" applyProtection="1">
      <alignment horizontal="right"/>
      <protection locked="0"/>
    </xf>
    <xf numFmtId="4" fontId="10" fillId="0" borderId="27" xfId="152" applyNumberFormat="1" applyFont="1" applyBorder="1" applyAlignment="1" applyProtection="1">
      <alignment horizontal="right"/>
      <protection locked="0"/>
    </xf>
    <xf numFmtId="4" fontId="10" fillId="0" borderId="28" xfId="152" applyNumberFormat="1" applyFont="1" applyBorder="1" applyAlignment="1" applyProtection="1">
      <alignment horizontal="right"/>
      <protection locked="0"/>
    </xf>
    <xf numFmtId="4" fontId="10" fillId="0" borderId="23" xfId="152" applyNumberFormat="1" applyFont="1" applyBorder="1" applyAlignment="1" applyProtection="1">
      <alignment horizontal="right"/>
      <protection locked="0"/>
    </xf>
    <xf numFmtId="4" fontId="10" fillId="0" borderId="24" xfId="152" applyNumberFormat="1" applyFont="1" applyBorder="1" applyAlignment="1" applyProtection="1">
      <alignment horizontal="right"/>
      <protection locked="0"/>
    </xf>
    <xf numFmtId="4" fontId="10" fillId="0" borderId="25" xfId="152" applyNumberFormat="1" applyFont="1" applyBorder="1" applyAlignment="1" applyProtection="1">
      <alignment horizontal="right"/>
      <protection locked="0"/>
    </xf>
    <xf numFmtId="4" fontId="10" fillId="0" borderId="56" xfId="148" applyNumberFormat="1" applyFont="1" applyBorder="1" applyAlignment="1" applyProtection="1">
      <alignment horizontal="right"/>
      <protection locked="0"/>
    </xf>
    <xf numFmtId="4" fontId="10" fillId="0" borderId="27" xfId="148" applyNumberFormat="1" applyFont="1" applyBorder="1" applyAlignment="1" applyProtection="1">
      <alignment horizontal="right"/>
      <protection locked="0"/>
    </xf>
    <xf numFmtId="4" fontId="10" fillId="0" borderId="28" xfId="148" applyNumberFormat="1" applyFont="1" applyBorder="1" applyAlignment="1" applyProtection="1">
      <alignment horizontal="right"/>
      <protection locked="0"/>
    </xf>
    <xf numFmtId="4" fontId="10" fillId="0" borderId="23" xfId="148" applyNumberFormat="1" applyFont="1" applyBorder="1" applyAlignment="1" applyProtection="1">
      <alignment horizontal="right"/>
      <protection locked="0"/>
    </xf>
    <xf numFmtId="4" fontId="10" fillId="0" borderId="24" xfId="148" applyNumberFormat="1" applyFont="1" applyBorder="1" applyAlignment="1" applyProtection="1">
      <alignment horizontal="right"/>
      <protection locked="0"/>
    </xf>
    <xf numFmtId="4" fontId="10" fillId="0" borderId="25" xfId="148" applyNumberFormat="1" applyFont="1" applyBorder="1" applyAlignment="1" applyProtection="1">
      <alignment horizontal="right"/>
      <protection locked="0"/>
    </xf>
    <xf numFmtId="4" fontId="10" fillId="0" borderId="20" xfId="152" applyNumberFormat="1" applyFont="1" applyBorder="1" applyAlignment="1" applyProtection="1">
      <alignment horizontal="right"/>
      <protection locked="0"/>
    </xf>
    <xf numFmtId="4" fontId="10" fillId="0" borderId="21" xfId="152" applyNumberFormat="1" applyFont="1" applyBorder="1" applyAlignment="1" applyProtection="1">
      <alignment horizontal="right"/>
      <protection locked="0"/>
    </xf>
    <xf numFmtId="0" fontId="0" fillId="0" borderId="20" xfId="152" applyFont="1" applyBorder="1" applyAlignment="1" applyProtection="1">
      <alignment horizontal="right"/>
      <protection locked="0"/>
    </xf>
    <xf numFmtId="0" fontId="0" fillId="0" borderId="23" xfId="152" applyFont="1" applyBorder="1" applyAlignment="1" applyProtection="1">
      <alignment horizontal="right"/>
      <protection locked="0"/>
    </xf>
    <xf numFmtId="4" fontId="0" fillId="0" borderId="23" xfId="153" applyNumberFormat="1" applyFont="1" applyBorder="1" applyAlignment="1" applyProtection="1">
      <alignment horizontal="right"/>
      <protection locked="0"/>
    </xf>
    <xf numFmtId="4" fontId="0" fillId="0" borderId="24" xfId="153" applyNumberFormat="1" applyFont="1" applyBorder="1" applyAlignment="1" applyProtection="1">
      <alignment horizontal="right"/>
      <protection locked="0"/>
    </xf>
    <xf numFmtId="0" fontId="0" fillId="0" borderId="0" xfId="152" applyFont="1" applyBorder="1" applyAlignment="1" applyProtection="1">
      <alignment horizontal="right"/>
      <protection locked="0"/>
    </xf>
    <xf numFmtId="0" fontId="0" fillId="0" borderId="56" xfId="152" applyFont="1" applyBorder="1" applyAlignment="1" applyProtection="1">
      <alignment horizontal="right"/>
      <protection locked="0"/>
    </xf>
    <xf numFmtId="0" fontId="0" fillId="0" borderId="27" xfId="152" applyFont="1" applyBorder="1" applyAlignment="1" applyProtection="1">
      <alignment horizontal="right"/>
      <protection locked="0"/>
    </xf>
    <xf numFmtId="0" fontId="0" fillId="0" borderId="28" xfId="152" applyFont="1" applyBorder="1" applyAlignment="1" applyProtection="1">
      <alignment horizontal="right"/>
      <protection locked="0"/>
    </xf>
    <xf numFmtId="4" fontId="0" fillId="0" borderId="0" xfId="153" applyNumberFormat="1" applyFont="1" applyBorder="1" applyAlignment="1" applyProtection="1">
      <alignment horizontal="right"/>
      <protection locked="0"/>
    </xf>
    <xf numFmtId="4" fontId="10" fillId="0" borderId="21" xfId="152" applyNumberFormat="1" applyFont="1" applyBorder="1" applyAlignment="1" applyProtection="1">
      <alignment horizontal="right"/>
      <protection locked="0"/>
    </xf>
    <xf numFmtId="4" fontId="0" fillId="0" borderId="23" xfId="152" applyNumberFormat="1" applyFont="1" applyBorder="1" applyAlignment="1" applyProtection="1">
      <alignment horizontal="right"/>
      <protection locked="0"/>
    </xf>
    <xf numFmtId="4" fontId="0" fillId="0" borderId="26" xfId="152" applyNumberFormat="1" applyFont="1" applyBorder="1" applyAlignment="1" applyProtection="1">
      <alignment horizontal="right"/>
      <protection locked="0"/>
    </xf>
    <xf numFmtId="4" fontId="0" fillId="0" borderId="24" xfId="152" applyNumberFormat="1" applyFont="1" applyBorder="1" applyAlignment="1" applyProtection="1">
      <alignment horizontal="right"/>
      <protection locked="0"/>
    </xf>
    <xf numFmtId="4" fontId="0" fillId="0" borderId="56"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4" fontId="0" fillId="0" borderId="28" xfId="0" applyNumberFormat="1" applyFont="1" applyFill="1" applyBorder="1" applyAlignment="1" applyProtection="1">
      <alignment/>
      <protection locked="0"/>
    </xf>
    <xf numFmtId="4" fontId="0" fillId="0" borderId="21" xfId="152" applyNumberFormat="1" applyFont="1" applyBorder="1" applyAlignment="1" applyProtection="1">
      <alignment horizontal="right"/>
      <protection locked="0"/>
    </xf>
    <xf numFmtId="4" fontId="0" fillId="0" borderId="21" xfId="152" applyNumberFormat="1" applyFont="1" applyFill="1" applyBorder="1" applyAlignment="1" applyProtection="1">
      <alignment horizontal="right"/>
      <protection locked="0"/>
    </xf>
    <xf numFmtId="4" fontId="7" fillId="0" borderId="19" xfId="0" applyNumberFormat="1" applyFont="1" applyFill="1" applyBorder="1" applyAlignment="1" applyProtection="1">
      <alignment/>
      <protection locked="0"/>
    </xf>
    <xf numFmtId="4" fontId="0" fillId="0" borderId="0" xfId="0" applyNumberFormat="1" applyFont="1" applyFill="1" applyAlignment="1" applyProtection="1">
      <alignment horizontal="right"/>
      <protection locked="0"/>
    </xf>
    <xf numFmtId="4" fontId="0" fillId="0" borderId="28" xfId="0" applyNumberFormat="1" applyFont="1" applyBorder="1" applyAlignment="1" applyProtection="1">
      <alignment/>
      <protection locked="0"/>
    </xf>
    <xf numFmtId="0" fontId="0" fillId="0" borderId="20" xfId="0" applyFont="1" applyBorder="1" applyAlignment="1" applyProtection="1">
      <alignment/>
      <protection locked="0"/>
    </xf>
    <xf numFmtId="4" fontId="0" fillId="0" borderId="56" xfId="149" applyNumberFormat="1" applyFill="1" applyBorder="1" applyProtection="1">
      <alignment/>
      <protection locked="0"/>
    </xf>
    <xf numFmtId="4" fontId="0" fillId="0" borderId="27" xfId="149" applyNumberFormat="1" applyFill="1" applyBorder="1" applyProtection="1">
      <alignment/>
      <protection locked="0"/>
    </xf>
    <xf numFmtId="4" fontId="0" fillId="0" borderId="25" xfId="149" applyNumberFormat="1" applyFill="1" applyBorder="1" applyProtection="1">
      <alignment/>
      <protection locked="0"/>
    </xf>
    <xf numFmtId="0" fontId="0" fillId="0" borderId="61"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62" xfId="0" applyFill="1" applyBorder="1" applyAlignment="1" applyProtection="1">
      <alignment horizontal="left" wrapText="1"/>
      <protection/>
    </xf>
    <xf numFmtId="0" fontId="0" fillId="0" borderId="61" xfId="0" applyFill="1" applyBorder="1" applyAlignment="1" applyProtection="1">
      <alignment horizontal="left" wrapText="1"/>
      <protection/>
    </xf>
    <xf numFmtId="0" fontId="14" fillId="48" borderId="21" xfId="0" applyFont="1" applyFill="1" applyBorder="1" applyAlignment="1" applyProtection="1">
      <alignment horizontal="left" vertical="center"/>
      <protection/>
    </xf>
    <xf numFmtId="4" fontId="13" fillId="48" borderId="21" xfId="0" applyNumberFormat="1" applyFont="1" applyFill="1" applyBorder="1" applyAlignment="1" applyProtection="1">
      <alignment vertical="center"/>
      <protection/>
    </xf>
    <xf numFmtId="4" fontId="13" fillId="48" borderId="22" xfId="0" applyNumberFormat="1" applyFont="1" applyFill="1" applyBorder="1" applyAlignment="1" applyProtection="1">
      <alignment vertical="center"/>
      <protection/>
    </xf>
    <xf numFmtId="4" fontId="3" fillId="0" borderId="63" xfId="0" applyNumberFormat="1" applyFont="1" applyFill="1" applyBorder="1" applyAlignment="1" applyProtection="1">
      <alignment horizontal="center" vertical="center"/>
      <protection/>
    </xf>
    <xf numFmtId="4" fontId="3" fillId="0" borderId="64" xfId="0" applyNumberFormat="1" applyFont="1" applyFill="1" applyBorder="1" applyAlignment="1" applyProtection="1">
      <alignment horizontal="center" vertical="center"/>
      <protection/>
    </xf>
    <xf numFmtId="4" fontId="3" fillId="0" borderId="65" xfId="0" applyNumberFormat="1" applyFont="1" applyFill="1" applyBorder="1" applyAlignment="1" applyProtection="1">
      <alignment horizontal="center" vertical="center"/>
      <protection/>
    </xf>
    <xf numFmtId="4" fontId="3" fillId="0" borderId="66" xfId="0" applyNumberFormat="1" applyFont="1" applyFill="1" applyBorder="1" applyAlignment="1" applyProtection="1">
      <alignment horizontal="center" vertical="center"/>
      <protection/>
    </xf>
    <xf numFmtId="4" fontId="3" fillId="0" borderId="67" xfId="0" applyNumberFormat="1" applyFont="1" applyFill="1" applyBorder="1" applyAlignment="1" applyProtection="1">
      <alignment horizontal="center" vertical="center"/>
      <protection/>
    </xf>
    <xf numFmtId="4" fontId="3" fillId="0" borderId="68" xfId="0" applyNumberFormat="1" applyFont="1" applyFill="1" applyBorder="1" applyAlignment="1" applyProtection="1">
      <alignment horizontal="center" vertical="center"/>
      <protection/>
    </xf>
    <xf numFmtId="0" fontId="7" fillId="0" borderId="61" xfId="0" applyFont="1" applyFill="1" applyBorder="1" applyAlignment="1" applyProtection="1">
      <alignment horizontal="justify"/>
      <protection/>
    </xf>
    <xf numFmtId="0" fontId="0" fillId="0" borderId="0" xfId="0" applyFont="1" applyFill="1" applyBorder="1" applyAlignment="1" applyProtection="1">
      <alignment/>
      <protection/>
    </xf>
    <xf numFmtId="0" fontId="0" fillId="0" borderId="62" xfId="0" applyFont="1" applyFill="1" applyBorder="1" applyAlignment="1" applyProtection="1">
      <alignment/>
      <protection/>
    </xf>
    <xf numFmtId="0" fontId="7" fillId="0" borderId="0" xfId="0" applyFont="1" applyFill="1" applyAlignment="1" applyProtection="1">
      <alignment horizontal="justify"/>
      <protection/>
    </xf>
    <xf numFmtId="0" fontId="0" fillId="0" borderId="0" xfId="0" applyFont="1" applyFill="1" applyAlignment="1" applyProtection="1">
      <alignment/>
      <protection/>
    </xf>
  </cellXfs>
  <cellStyles count="213">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10" xfId="60"/>
    <cellStyle name="Comma 11" xfId="61"/>
    <cellStyle name="Comma 12" xfId="62"/>
    <cellStyle name="Comma 13" xfId="63"/>
    <cellStyle name="Comma 14" xfId="64"/>
    <cellStyle name="Comma 15" xfId="65"/>
    <cellStyle name="Comma 16" xfId="66"/>
    <cellStyle name="Comma 17" xfId="67"/>
    <cellStyle name="Comma 18" xfId="68"/>
    <cellStyle name="Comma 19" xfId="69"/>
    <cellStyle name="Comma 2" xfId="70"/>
    <cellStyle name="Comma 20" xfId="71"/>
    <cellStyle name="Comma 21" xfId="72"/>
    <cellStyle name="Comma 22" xfId="73"/>
    <cellStyle name="Comma 23" xfId="74"/>
    <cellStyle name="Comma 24" xfId="75"/>
    <cellStyle name="Comma 25" xfId="76"/>
    <cellStyle name="Comma 26" xfId="77"/>
    <cellStyle name="Comma 27" xfId="78"/>
    <cellStyle name="Comma 28" xfId="79"/>
    <cellStyle name="Comma 29" xfId="80"/>
    <cellStyle name="Comma 3" xfId="81"/>
    <cellStyle name="Comma 30" xfId="82"/>
    <cellStyle name="Comma 31" xfId="83"/>
    <cellStyle name="Comma 32" xfId="84"/>
    <cellStyle name="Comma 33" xfId="85"/>
    <cellStyle name="Comma 34" xfId="86"/>
    <cellStyle name="Comma 35" xfId="87"/>
    <cellStyle name="Comma 36" xfId="88"/>
    <cellStyle name="Comma 37" xfId="89"/>
    <cellStyle name="Comma 38" xfId="90"/>
    <cellStyle name="Comma 39" xfId="91"/>
    <cellStyle name="Comma 4" xfId="92"/>
    <cellStyle name="Comma 40" xfId="93"/>
    <cellStyle name="Comma 5" xfId="94"/>
    <cellStyle name="Comma 6" xfId="95"/>
    <cellStyle name="Comma 7" xfId="96"/>
    <cellStyle name="Comma 8" xfId="97"/>
    <cellStyle name="Comma 9" xfId="98"/>
    <cellStyle name="Currency 10" xfId="99"/>
    <cellStyle name="Currency 11" xfId="100"/>
    <cellStyle name="Currency 12" xfId="101"/>
    <cellStyle name="Currency 13" xfId="102"/>
    <cellStyle name="Currency 14" xfId="103"/>
    <cellStyle name="Currency 15" xfId="104"/>
    <cellStyle name="Currency 16" xfId="105"/>
    <cellStyle name="Currency 17" xfId="106"/>
    <cellStyle name="Currency 18" xfId="107"/>
    <cellStyle name="Currency 19" xfId="108"/>
    <cellStyle name="Currency 2" xfId="109"/>
    <cellStyle name="Currency 20" xfId="110"/>
    <cellStyle name="Currency 21" xfId="111"/>
    <cellStyle name="Currency 22" xfId="112"/>
    <cellStyle name="Currency 23" xfId="113"/>
    <cellStyle name="Currency 24" xfId="114"/>
    <cellStyle name="Currency 25" xfId="115"/>
    <cellStyle name="Currency 26" xfId="116"/>
    <cellStyle name="Currency 27" xfId="117"/>
    <cellStyle name="Currency 28" xfId="118"/>
    <cellStyle name="Currency 29" xfId="119"/>
    <cellStyle name="Currency 3" xfId="120"/>
    <cellStyle name="Currency 30" xfId="121"/>
    <cellStyle name="Currency 31" xfId="122"/>
    <cellStyle name="Currency 4" xfId="123"/>
    <cellStyle name="Currency 5" xfId="124"/>
    <cellStyle name="Currency 6" xfId="125"/>
    <cellStyle name="Currency 7" xfId="126"/>
    <cellStyle name="Currency 8" xfId="127"/>
    <cellStyle name="Currency 9" xfId="128"/>
    <cellStyle name="Dobro" xfId="129"/>
    <cellStyle name="Euro" xfId="130"/>
    <cellStyle name="Explanatory Text" xfId="131"/>
    <cellStyle name="Good" xfId="132"/>
    <cellStyle name="Heading 1" xfId="133"/>
    <cellStyle name="Heading 2" xfId="134"/>
    <cellStyle name="Heading 3" xfId="135"/>
    <cellStyle name="Heading 4" xfId="136"/>
    <cellStyle name="Input" xfId="137"/>
    <cellStyle name="Izhod" xfId="138"/>
    <cellStyle name="Linked Cell" xfId="139"/>
    <cellStyle name="Naslov" xfId="140"/>
    <cellStyle name="Naslov 1" xfId="141"/>
    <cellStyle name="Naslov 2" xfId="142"/>
    <cellStyle name="Naslov 3" xfId="143"/>
    <cellStyle name="Naslov 4" xfId="144"/>
    <cellStyle name="Navadno 2 2" xfId="145"/>
    <cellStyle name="Navadno 3" xfId="146"/>
    <cellStyle name="Navadno 5" xfId="147"/>
    <cellStyle name="Navadno_2_Lavric_Sulman_popis.PZI_2faza" xfId="148"/>
    <cellStyle name="Navadno_Kino Siska_pop_GD" xfId="149"/>
    <cellStyle name="Navadno_Kino_Siska_PZI_predracun_OD_p1" xfId="150"/>
    <cellStyle name="Navadno_OBJEKT_GO_PREDRAČUN" xfId="151"/>
    <cellStyle name="Navadno_SBRadovljica" xfId="152"/>
    <cellStyle name="Navadno_SLOizola" xfId="153"/>
    <cellStyle name="Neutral" xfId="154"/>
    <cellStyle name="Nevtralno" xfId="155"/>
    <cellStyle name="Normal 10" xfId="156"/>
    <cellStyle name="Normal 11" xfId="157"/>
    <cellStyle name="Normal 12" xfId="158"/>
    <cellStyle name="Normal 13" xfId="159"/>
    <cellStyle name="Normal 14" xfId="160"/>
    <cellStyle name="Normal 15" xfId="161"/>
    <cellStyle name="Normal 16" xfId="162"/>
    <cellStyle name="Normal 17" xfId="163"/>
    <cellStyle name="Normal 18" xfId="164"/>
    <cellStyle name="Normal 19" xfId="165"/>
    <cellStyle name="normal 2" xfId="166"/>
    <cellStyle name="Normal 20" xfId="167"/>
    <cellStyle name="Normal 21" xfId="168"/>
    <cellStyle name="Normal 22" xfId="169"/>
    <cellStyle name="Normal 23" xfId="170"/>
    <cellStyle name="Normal 24" xfId="171"/>
    <cellStyle name="Normal 25" xfId="172"/>
    <cellStyle name="Normal 26" xfId="173"/>
    <cellStyle name="Normal 27" xfId="174"/>
    <cellStyle name="Normal 28" xfId="175"/>
    <cellStyle name="Normal 29" xfId="176"/>
    <cellStyle name="Normal 3" xfId="177"/>
    <cellStyle name="Normal 30" xfId="178"/>
    <cellStyle name="Normal 31" xfId="179"/>
    <cellStyle name="Normal 32" xfId="180"/>
    <cellStyle name="Normal 33" xfId="181"/>
    <cellStyle name="Normal 34" xfId="182"/>
    <cellStyle name="Normal 35" xfId="183"/>
    <cellStyle name="Normal 36" xfId="184"/>
    <cellStyle name="Normal 37" xfId="185"/>
    <cellStyle name="Normal 38" xfId="186"/>
    <cellStyle name="Normal 39" xfId="187"/>
    <cellStyle name="Normal 4" xfId="188"/>
    <cellStyle name="Normal 40" xfId="189"/>
    <cellStyle name="Normal 5" xfId="190"/>
    <cellStyle name="Normal 6" xfId="191"/>
    <cellStyle name="Normal 7" xfId="192"/>
    <cellStyle name="Normal 8" xfId="193"/>
    <cellStyle name="Normal 9" xfId="194"/>
    <cellStyle name="Normal_OBJEKT_GO_PREDRAČUN" xfId="195"/>
    <cellStyle name="Normal_PREDRAČUN" xfId="196"/>
    <cellStyle name="Normal_PREDRAČUN_1" xfId="197"/>
    <cellStyle name="Note" xfId="198"/>
    <cellStyle name="Percent" xfId="199"/>
    <cellStyle name="oft Excel]&#13;&#10;Comment=The open=/f lines load custom functions into the Paste Function list.&#13;&#10;Maximized=3&#13;&#10;Basics=1&#13;&#10;A" xfId="200"/>
    <cellStyle name="Opomba" xfId="201"/>
    <cellStyle name="Opozorilo" xfId="202"/>
    <cellStyle name="Output" xfId="203"/>
    <cellStyle name="Pojasnjevalno besedilo" xfId="204"/>
    <cellStyle name="Poudarek1" xfId="205"/>
    <cellStyle name="Poudarek2" xfId="206"/>
    <cellStyle name="Poudarek3" xfId="207"/>
    <cellStyle name="Poudarek4" xfId="208"/>
    <cellStyle name="Poudarek5" xfId="209"/>
    <cellStyle name="Poudarek6" xfId="210"/>
    <cellStyle name="Povezana celica" xfId="211"/>
    <cellStyle name="Preveri celico" xfId="212"/>
    <cellStyle name="Računanje" xfId="213"/>
    <cellStyle name="Slabo" xfId="214"/>
    <cellStyle name="Slog 1" xfId="215"/>
    <cellStyle name="ţ_x001D_đB_x000C_ęţ_x0012_&#13;ÝţU_x0001_X_x0005_•_x0006__x0007__x0001__x0001_" xfId="216"/>
    <cellStyle name="Title" xfId="217"/>
    <cellStyle name="Total" xfId="218"/>
    <cellStyle name="Currency" xfId="219"/>
    <cellStyle name="Currency [0]" xfId="220"/>
    <cellStyle name="Comma" xfId="221"/>
    <cellStyle name="Comma [0]" xfId="222"/>
    <cellStyle name="Vejica 2 2" xfId="223"/>
    <cellStyle name="Vnos" xfId="224"/>
    <cellStyle name="Vsota" xfId="225"/>
    <cellStyle name="Warning Text"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0</xdr:row>
      <xdr:rowOff>0</xdr:rowOff>
    </xdr:from>
    <xdr:to>
      <xdr:col>5</xdr:col>
      <xdr:colOff>1200150</xdr:colOff>
      <xdr:row>0</xdr:row>
      <xdr:rowOff>0</xdr:rowOff>
    </xdr:to>
    <xdr:pic>
      <xdr:nvPicPr>
        <xdr:cNvPr id="1" name="Picture 1" descr="elea"/>
        <xdr:cNvPicPr preferRelativeResize="1">
          <a:picLocks noChangeAspect="1"/>
        </xdr:cNvPicPr>
      </xdr:nvPicPr>
      <xdr:blipFill>
        <a:blip r:embed="rId1"/>
        <a:stretch>
          <a:fillRect/>
        </a:stretch>
      </xdr:blipFill>
      <xdr:spPr>
        <a:xfrm>
          <a:off x="6296025" y="0"/>
          <a:ext cx="8382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4"/>
  </sheetPr>
  <dimension ref="A1:G1488"/>
  <sheetViews>
    <sheetView tabSelected="1" zoomScaleSheetLayoutView="100" workbookViewId="0" topLeftCell="A76">
      <selection activeCell="E81" sqref="E81"/>
    </sheetView>
  </sheetViews>
  <sheetFormatPr defaultColWidth="9.00390625" defaultRowHeight="12.75"/>
  <cols>
    <col min="1" max="1" width="4.25390625" style="56" customWidth="1"/>
    <col min="2" max="2" width="42.75390625" style="55" customWidth="1"/>
    <col min="3" max="3" width="6.75390625" style="62" customWidth="1"/>
    <col min="4" max="4" width="11.375" style="60" customWidth="1"/>
    <col min="5" max="5" width="12.75390625" style="61" customWidth="1"/>
    <col min="6" max="6" width="15.75390625" style="61" customWidth="1"/>
    <col min="7" max="16384" width="9.125" style="55" customWidth="1"/>
  </cols>
  <sheetData>
    <row r="1" spans="1:6" ht="21" customHeight="1">
      <c r="A1" s="53"/>
      <c r="B1" s="54"/>
      <c r="C1" s="54"/>
      <c r="D1" s="6"/>
      <c r="E1" s="6"/>
      <c r="F1" s="6"/>
    </row>
    <row r="2" spans="2:6" ht="28.5" customHeight="1">
      <c r="B2" s="57" t="s">
        <v>655</v>
      </c>
      <c r="C2" s="706" t="s">
        <v>627</v>
      </c>
      <c r="D2" s="707"/>
      <c r="E2" s="707"/>
      <c r="F2" s="708"/>
    </row>
    <row r="3" spans="2:3" ht="17.25" customHeight="1">
      <c r="B3" s="58"/>
      <c r="C3" s="59"/>
    </row>
    <row r="4" ht="13.5" customHeight="1"/>
    <row r="5" ht="13.5" customHeight="1"/>
    <row r="6" ht="13.5" customHeight="1" thickBot="1"/>
    <row r="7" spans="2:6" ht="20.25" customHeight="1" thickTop="1">
      <c r="B7" s="712" t="s">
        <v>437</v>
      </c>
      <c r="C7" s="713"/>
      <c r="D7" s="713"/>
      <c r="E7" s="713"/>
      <c r="F7" s="714"/>
    </row>
    <row r="8" spans="2:6" ht="18.75" thickBot="1">
      <c r="B8" s="709" t="s">
        <v>143</v>
      </c>
      <c r="C8" s="710"/>
      <c r="D8" s="710"/>
      <c r="E8" s="710"/>
      <c r="F8" s="711"/>
    </row>
    <row r="9" ht="13.5" customHeight="1" thickTop="1"/>
    <row r="10" spans="2:6" ht="13.5" customHeight="1">
      <c r="B10" s="718"/>
      <c r="C10" s="719"/>
      <c r="D10" s="719"/>
      <c r="E10" s="719"/>
      <c r="F10" s="719"/>
    </row>
    <row r="11" spans="1:6" ht="12.75" customHeight="1">
      <c r="A11" s="63"/>
      <c r="B11" s="64"/>
      <c r="C11" s="65"/>
      <c r="D11" s="66"/>
      <c r="E11" s="67"/>
      <c r="F11" s="67"/>
    </row>
    <row r="12" spans="1:6" ht="12.75" customHeight="1">
      <c r="A12" s="63"/>
      <c r="B12" s="64"/>
      <c r="C12" s="65"/>
      <c r="D12" s="66"/>
      <c r="E12" s="67"/>
      <c r="F12" s="67"/>
    </row>
    <row r="13" spans="1:6" ht="12.75" customHeight="1">
      <c r="A13" s="63"/>
      <c r="B13" s="64"/>
      <c r="C13" s="65"/>
      <c r="D13" s="66"/>
      <c r="E13" s="67"/>
      <c r="F13" s="67"/>
    </row>
    <row r="14" spans="1:6" ht="15">
      <c r="A14" s="63"/>
      <c r="B14" s="64"/>
      <c r="C14" s="65"/>
      <c r="D14" s="66"/>
      <c r="E14" s="67"/>
      <c r="F14" s="67"/>
    </row>
    <row r="15" spans="1:6" ht="18">
      <c r="A15" s="63"/>
      <c r="B15" s="58" t="s">
        <v>438</v>
      </c>
      <c r="C15" s="65"/>
      <c r="D15" s="66"/>
      <c r="E15" s="67"/>
      <c r="F15" s="67"/>
    </row>
    <row r="16" spans="1:6" ht="15.75">
      <c r="A16" s="63"/>
      <c r="B16" s="68" t="s">
        <v>439</v>
      </c>
      <c r="C16" s="65"/>
      <c r="D16" s="66"/>
      <c r="E16" s="67"/>
      <c r="F16" s="67"/>
    </row>
    <row r="17" spans="1:6" ht="15.75">
      <c r="A17" s="63"/>
      <c r="B17" s="68"/>
      <c r="C17" s="65"/>
      <c r="D17" s="66"/>
      <c r="E17" s="67"/>
      <c r="F17" s="67"/>
    </row>
    <row r="18" spans="1:6" s="73" customFormat="1" ht="15">
      <c r="A18" s="69" t="s">
        <v>293</v>
      </c>
      <c r="B18" s="70" t="s">
        <v>506</v>
      </c>
      <c r="C18" s="8"/>
      <c r="D18" s="71"/>
      <c r="E18" s="5"/>
      <c r="F18" s="72" t="s">
        <v>124</v>
      </c>
    </row>
    <row r="19" spans="1:6" s="73" customFormat="1" ht="12.75">
      <c r="A19" s="74"/>
      <c r="B19" s="75"/>
      <c r="C19" s="8"/>
      <c r="D19" s="76"/>
      <c r="E19" s="5"/>
      <c r="F19" s="77"/>
    </row>
    <row r="20" spans="1:6" s="73" customFormat="1" ht="12.75">
      <c r="A20" s="78" t="s">
        <v>491</v>
      </c>
      <c r="B20" s="79" t="s">
        <v>661</v>
      </c>
      <c r="C20" s="80"/>
      <c r="D20" s="81"/>
      <c r="E20" s="82" t="s">
        <v>664</v>
      </c>
      <c r="F20" s="83">
        <f>F183</f>
        <v>0</v>
      </c>
    </row>
    <row r="21" spans="1:6" s="73" customFormat="1" ht="12.75">
      <c r="A21" s="78" t="s">
        <v>492</v>
      </c>
      <c r="B21" s="79" t="s">
        <v>493</v>
      </c>
      <c r="C21" s="84"/>
      <c r="D21" s="81"/>
      <c r="E21" s="85" t="s">
        <v>664</v>
      </c>
      <c r="F21" s="83">
        <f>F273</f>
        <v>0</v>
      </c>
    </row>
    <row r="22" spans="1:6" s="73" customFormat="1" ht="12.75">
      <c r="A22" s="78" t="s">
        <v>504</v>
      </c>
      <c r="B22" s="79" t="s">
        <v>510</v>
      </c>
      <c r="C22" s="84"/>
      <c r="D22" s="81"/>
      <c r="E22" s="85" t="s">
        <v>664</v>
      </c>
      <c r="F22" s="83">
        <f>F322</f>
        <v>0</v>
      </c>
    </row>
    <row r="23" spans="1:6" s="73" customFormat="1" ht="12.75">
      <c r="A23" s="78" t="s">
        <v>494</v>
      </c>
      <c r="B23" s="79" t="s">
        <v>509</v>
      </c>
      <c r="C23" s="84"/>
      <c r="D23" s="81"/>
      <c r="E23" s="85" t="s">
        <v>664</v>
      </c>
      <c r="F23" s="83">
        <f>F399</f>
        <v>0</v>
      </c>
    </row>
    <row r="24" spans="1:6" s="73" customFormat="1" ht="12.75">
      <c r="A24" s="78" t="s">
        <v>495</v>
      </c>
      <c r="B24" s="79" t="s">
        <v>496</v>
      </c>
      <c r="C24" s="84"/>
      <c r="D24" s="81"/>
      <c r="E24" s="85" t="s">
        <v>664</v>
      </c>
      <c r="F24" s="83">
        <f>F592</f>
        <v>0</v>
      </c>
    </row>
    <row r="25" spans="1:6" s="73" customFormat="1" ht="12.75">
      <c r="A25" s="78" t="s">
        <v>475</v>
      </c>
      <c r="B25" s="79" t="s">
        <v>476</v>
      </c>
      <c r="C25" s="84"/>
      <c r="D25" s="81"/>
      <c r="E25" s="85" t="s">
        <v>664</v>
      </c>
      <c r="F25" s="83">
        <f>F642</f>
        <v>0</v>
      </c>
    </row>
    <row r="26" spans="1:6" s="73" customFormat="1" ht="12.75">
      <c r="A26" s="86"/>
      <c r="B26" s="87"/>
      <c r="C26" s="88"/>
      <c r="D26" s="89"/>
      <c r="E26" s="90"/>
      <c r="F26" s="91"/>
    </row>
    <row r="27" spans="1:6" s="73" customFormat="1" ht="13.5" thickBot="1">
      <c r="A27" s="92" t="s">
        <v>293</v>
      </c>
      <c r="B27" s="93" t="s">
        <v>653</v>
      </c>
      <c r="C27" s="94"/>
      <c r="D27" s="95"/>
      <c r="E27" s="96" t="s">
        <v>664</v>
      </c>
      <c r="F27" s="97">
        <f>SUM(F20:F26)</f>
        <v>0</v>
      </c>
    </row>
    <row r="28" spans="1:6" s="73" customFormat="1" ht="13.5" thickTop="1">
      <c r="A28" s="86"/>
      <c r="B28" s="87"/>
      <c r="C28" s="88"/>
      <c r="D28" s="89"/>
      <c r="E28" s="90"/>
      <c r="F28" s="91"/>
    </row>
    <row r="29" spans="1:6" s="102" customFormat="1" ht="15">
      <c r="A29" s="69" t="s">
        <v>294</v>
      </c>
      <c r="B29" s="70" t="s">
        <v>508</v>
      </c>
      <c r="C29" s="98"/>
      <c r="D29" s="99"/>
      <c r="E29" s="100"/>
      <c r="F29" s="101"/>
    </row>
    <row r="30" spans="1:6" s="102" customFormat="1" ht="12.75">
      <c r="A30" s="74"/>
      <c r="B30" s="75"/>
      <c r="C30" s="98"/>
      <c r="D30" s="99"/>
      <c r="E30" s="100"/>
      <c r="F30" s="101"/>
    </row>
    <row r="31" spans="1:6" s="73" customFormat="1" ht="12.75">
      <c r="A31" s="78" t="s">
        <v>491</v>
      </c>
      <c r="B31" s="79" t="s">
        <v>657</v>
      </c>
      <c r="C31" s="80"/>
      <c r="D31" s="81"/>
      <c r="E31" s="82" t="s">
        <v>664</v>
      </c>
      <c r="F31" s="83">
        <f>F729</f>
        <v>0</v>
      </c>
    </row>
    <row r="32" spans="1:6" s="73" customFormat="1" ht="12.75">
      <c r="A32" s="78" t="s">
        <v>492</v>
      </c>
      <c r="B32" s="79" t="s">
        <v>656</v>
      </c>
      <c r="C32" s="80"/>
      <c r="D32" s="81"/>
      <c r="E32" s="82" t="s">
        <v>664</v>
      </c>
      <c r="F32" s="103">
        <f>F812</f>
        <v>0</v>
      </c>
    </row>
    <row r="33" spans="1:6" s="73" customFormat="1" ht="12.75">
      <c r="A33" s="78" t="s">
        <v>504</v>
      </c>
      <c r="B33" s="79" t="s">
        <v>511</v>
      </c>
      <c r="C33" s="80"/>
      <c r="D33" s="81"/>
      <c r="E33" s="82" t="s">
        <v>664</v>
      </c>
      <c r="F33" s="83">
        <f>F850</f>
        <v>0</v>
      </c>
    </row>
    <row r="34" spans="1:6" s="73" customFormat="1" ht="12.75">
      <c r="A34" s="78" t="s">
        <v>494</v>
      </c>
      <c r="B34" s="79" t="s">
        <v>291</v>
      </c>
      <c r="C34" s="80"/>
      <c r="D34" s="81"/>
      <c r="E34" s="82" t="s">
        <v>664</v>
      </c>
      <c r="F34" s="83">
        <f>F942</f>
        <v>0</v>
      </c>
    </row>
    <row r="35" spans="1:6" s="73" customFormat="1" ht="12.75">
      <c r="A35" s="78" t="s">
        <v>495</v>
      </c>
      <c r="B35" s="79" t="s">
        <v>486</v>
      </c>
      <c r="C35" s="80"/>
      <c r="D35" s="81"/>
      <c r="E35" s="82" t="s">
        <v>664</v>
      </c>
      <c r="F35" s="83">
        <f>F971</f>
        <v>0</v>
      </c>
    </row>
    <row r="36" spans="1:6" s="73" customFormat="1" ht="12.75">
      <c r="A36" s="78" t="s">
        <v>512</v>
      </c>
      <c r="B36" s="79" t="s">
        <v>667</v>
      </c>
      <c r="C36" s="80"/>
      <c r="D36" s="81"/>
      <c r="E36" s="82" t="s">
        <v>664</v>
      </c>
      <c r="F36" s="103">
        <f>F1007</f>
        <v>0</v>
      </c>
    </row>
    <row r="37" spans="1:6" s="73" customFormat="1" ht="12.75">
      <c r="A37" s="78" t="s">
        <v>668</v>
      </c>
      <c r="B37" s="79" t="s">
        <v>474</v>
      </c>
      <c r="C37" s="80"/>
      <c r="D37" s="81"/>
      <c r="E37" s="82" t="s">
        <v>664</v>
      </c>
      <c r="F37" s="83">
        <f>F1036</f>
        <v>0</v>
      </c>
    </row>
    <row r="38" spans="1:6" s="73" customFormat="1" ht="12.75">
      <c r="A38" s="78" t="s">
        <v>473</v>
      </c>
      <c r="B38" s="79" t="s">
        <v>652</v>
      </c>
      <c r="C38" s="80"/>
      <c r="D38" s="81"/>
      <c r="E38" s="82" t="s">
        <v>664</v>
      </c>
      <c r="F38" s="83">
        <f>F1078</f>
        <v>0</v>
      </c>
    </row>
    <row r="39" spans="1:6" s="73" customFormat="1" ht="12.75">
      <c r="A39" s="78" t="s">
        <v>507</v>
      </c>
      <c r="B39" s="79" t="s">
        <v>658</v>
      </c>
      <c r="C39" s="84"/>
      <c r="D39" s="81"/>
      <c r="E39" s="85" t="s">
        <v>664</v>
      </c>
      <c r="F39" s="83">
        <f>F1128</f>
        <v>0</v>
      </c>
    </row>
    <row r="40" spans="1:6" s="73" customFormat="1" ht="12.75">
      <c r="A40" s="86"/>
      <c r="B40" s="87"/>
      <c r="C40" s="88"/>
      <c r="D40" s="104"/>
      <c r="E40" s="90"/>
      <c r="F40" s="91"/>
    </row>
    <row r="41" spans="1:6" s="73" customFormat="1" ht="13.5" thickBot="1">
      <c r="A41" s="92" t="s">
        <v>294</v>
      </c>
      <c r="B41" s="93" t="s">
        <v>654</v>
      </c>
      <c r="C41" s="94"/>
      <c r="D41" s="105"/>
      <c r="E41" s="96" t="s">
        <v>664</v>
      </c>
      <c r="F41" s="97">
        <f>SUM(F31:F40)</f>
        <v>0</v>
      </c>
    </row>
    <row r="42" spans="1:6" s="73" customFormat="1" ht="13.5" thickTop="1">
      <c r="A42" s="86"/>
      <c r="B42" s="87"/>
      <c r="C42" s="88"/>
      <c r="D42" s="104"/>
      <c r="E42" s="90"/>
      <c r="F42" s="91"/>
    </row>
    <row r="43" spans="1:6" s="73" customFormat="1" ht="12.75">
      <c r="A43" s="86"/>
      <c r="B43" s="87"/>
      <c r="C43" s="88"/>
      <c r="D43" s="104"/>
      <c r="E43" s="90"/>
      <c r="F43" s="91"/>
    </row>
    <row r="44" spans="1:6" s="73" customFormat="1" ht="15.75" thickBot="1">
      <c r="A44" s="92"/>
      <c r="B44" s="106" t="s">
        <v>489</v>
      </c>
      <c r="C44" s="107"/>
      <c r="D44" s="108"/>
      <c r="E44" s="109" t="s">
        <v>664</v>
      </c>
      <c r="F44" s="110">
        <f>+F27+F41</f>
        <v>0</v>
      </c>
    </row>
    <row r="45" spans="1:6" s="73" customFormat="1" ht="13.5" thickTop="1">
      <c r="A45" s="86"/>
      <c r="B45" s="111"/>
      <c r="C45" s="112"/>
      <c r="D45" s="104"/>
      <c r="E45" s="113"/>
      <c r="F45" s="91"/>
    </row>
    <row r="46" spans="1:6" s="73" customFormat="1" ht="14.25">
      <c r="A46" s="92"/>
      <c r="B46" s="114" t="s">
        <v>346</v>
      </c>
      <c r="C46" s="115"/>
      <c r="D46" s="116"/>
      <c r="E46" s="117" t="s">
        <v>664</v>
      </c>
      <c r="F46" s="116">
        <f>0.22*F44</f>
        <v>0</v>
      </c>
    </row>
    <row r="47" spans="1:6" s="73" customFormat="1" ht="12.75">
      <c r="A47" s="86"/>
      <c r="B47" s="87"/>
      <c r="C47" s="88"/>
      <c r="D47" s="104"/>
      <c r="E47" s="90"/>
      <c r="F47" s="91"/>
    </row>
    <row r="48" spans="1:6" s="73" customFormat="1" ht="15" thickBot="1">
      <c r="A48" s="92"/>
      <c r="B48" s="118" t="s">
        <v>659</v>
      </c>
      <c r="C48" s="119"/>
      <c r="D48" s="120"/>
      <c r="E48" s="121" t="s">
        <v>664</v>
      </c>
      <c r="F48" s="120">
        <f>F44+F46</f>
        <v>0</v>
      </c>
    </row>
    <row r="49" spans="1:6" s="73" customFormat="1" ht="12.75">
      <c r="A49" s="9"/>
      <c r="C49" s="8"/>
      <c r="D49" s="6"/>
      <c r="E49" s="5"/>
      <c r="F49" s="5"/>
    </row>
    <row r="50" spans="1:6" s="73" customFormat="1" ht="12.75">
      <c r="A50" s="9"/>
      <c r="B50" s="122"/>
      <c r="C50" s="123"/>
      <c r="D50" s="123"/>
      <c r="E50" s="123"/>
      <c r="F50" s="124"/>
    </row>
    <row r="51" spans="1:6" s="73" customFormat="1" ht="12.75">
      <c r="A51" s="9"/>
      <c r="B51" s="715" t="s">
        <v>340</v>
      </c>
      <c r="C51" s="716"/>
      <c r="D51" s="716"/>
      <c r="E51" s="716"/>
      <c r="F51" s="717"/>
    </row>
    <row r="52" spans="1:6" s="73" customFormat="1" ht="12.75">
      <c r="A52" s="9"/>
      <c r="B52" s="702" t="s">
        <v>82</v>
      </c>
      <c r="C52" s="703"/>
      <c r="D52" s="703"/>
      <c r="E52" s="703"/>
      <c r="F52" s="704"/>
    </row>
    <row r="53" spans="1:6" s="73" customFormat="1" ht="12.75">
      <c r="A53" s="9"/>
      <c r="B53" s="702"/>
      <c r="C53" s="703"/>
      <c r="D53" s="703"/>
      <c r="E53" s="703"/>
      <c r="F53" s="704"/>
    </row>
    <row r="54" spans="1:6" s="73" customFormat="1" ht="12.75">
      <c r="A54" s="9"/>
      <c r="B54" s="705"/>
      <c r="C54" s="703"/>
      <c r="D54" s="703"/>
      <c r="E54" s="703"/>
      <c r="F54" s="704"/>
    </row>
    <row r="55" spans="1:6" s="73" customFormat="1" ht="12.75">
      <c r="A55" s="9"/>
      <c r="B55" s="705" t="s">
        <v>341</v>
      </c>
      <c r="C55" s="703"/>
      <c r="D55" s="703"/>
      <c r="E55" s="703"/>
      <c r="F55" s="704"/>
    </row>
    <row r="56" spans="1:6" s="73" customFormat="1" ht="12.75">
      <c r="A56" s="9"/>
      <c r="B56" s="705"/>
      <c r="C56" s="703"/>
      <c r="D56" s="703"/>
      <c r="E56" s="703"/>
      <c r="F56" s="704"/>
    </row>
    <row r="57" spans="1:6" s="73" customFormat="1" ht="12.75">
      <c r="A57" s="9"/>
      <c r="B57" s="125"/>
      <c r="C57" s="126"/>
      <c r="D57" s="126"/>
      <c r="E57" s="126"/>
      <c r="F57" s="127"/>
    </row>
    <row r="58" spans="1:6" s="73" customFormat="1" ht="12.75">
      <c r="A58" s="9"/>
      <c r="C58" s="8"/>
      <c r="D58" s="6"/>
      <c r="E58" s="5"/>
      <c r="F58" s="5"/>
    </row>
    <row r="59" spans="1:6" s="73" customFormat="1" ht="4.5" customHeight="1">
      <c r="A59" s="9"/>
      <c r="C59" s="8"/>
      <c r="D59" s="6"/>
      <c r="E59" s="5"/>
      <c r="F59" s="5"/>
    </row>
    <row r="60" spans="1:6" s="73" customFormat="1" ht="12.75">
      <c r="A60" s="128" t="s">
        <v>617</v>
      </c>
      <c r="B60" s="129" t="s">
        <v>618</v>
      </c>
      <c r="C60" s="130" t="s">
        <v>615</v>
      </c>
      <c r="D60" s="131" t="s">
        <v>500</v>
      </c>
      <c r="E60" s="132" t="s">
        <v>616</v>
      </c>
      <c r="F60" s="133" t="s">
        <v>501</v>
      </c>
    </row>
    <row r="61" spans="1:6" s="73" customFormat="1" ht="4.5" customHeight="1">
      <c r="A61" s="9"/>
      <c r="C61" s="8"/>
      <c r="D61" s="134"/>
      <c r="E61" s="10"/>
      <c r="F61" s="10"/>
    </row>
    <row r="62" spans="1:6" s="102" customFormat="1" ht="12.75">
      <c r="A62" s="135"/>
      <c r="B62" s="136"/>
      <c r="C62" s="98"/>
      <c r="D62" s="137"/>
      <c r="E62" s="138"/>
      <c r="F62" s="138"/>
    </row>
    <row r="63" spans="1:6" s="102" customFormat="1" ht="12.75">
      <c r="A63" s="139" t="s">
        <v>507</v>
      </c>
      <c r="B63" s="140" t="s">
        <v>506</v>
      </c>
      <c r="C63" s="98"/>
      <c r="D63" s="137"/>
      <c r="E63" s="138"/>
      <c r="F63" s="138"/>
    </row>
    <row r="64" spans="1:6" s="102" customFormat="1" ht="12.75">
      <c r="A64" s="74"/>
      <c r="B64" s="75"/>
      <c r="C64" s="98"/>
      <c r="D64" s="137"/>
      <c r="E64" s="138"/>
      <c r="F64" s="138"/>
    </row>
    <row r="65" spans="1:6" s="102" customFormat="1" ht="12.75">
      <c r="A65" s="74"/>
      <c r="B65" s="75"/>
      <c r="C65" s="98"/>
      <c r="D65" s="137"/>
      <c r="E65" s="138"/>
      <c r="F65" s="138"/>
    </row>
    <row r="66" spans="1:6" s="102" customFormat="1" ht="12.75">
      <c r="A66" s="139" t="s">
        <v>499</v>
      </c>
      <c r="B66" s="141" t="s">
        <v>661</v>
      </c>
      <c r="C66" s="88"/>
      <c r="D66" s="6"/>
      <c r="E66" s="5"/>
      <c r="F66" s="5"/>
    </row>
    <row r="67" spans="1:6" s="102" customFormat="1" ht="12.75">
      <c r="A67" s="9"/>
      <c r="B67" s="142"/>
      <c r="C67" s="8"/>
      <c r="D67" s="6"/>
      <c r="E67" s="5"/>
      <c r="F67" s="5"/>
    </row>
    <row r="68" spans="1:6" s="102" customFormat="1" ht="76.5">
      <c r="A68" s="143" t="s">
        <v>660</v>
      </c>
      <c r="B68" s="144" t="s">
        <v>261</v>
      </c>
      <c r="C68" s="8"/>
      <c r="D68" s="6"/>
      <c r="E68" s="5"/>
      <c r="F68" s="5"/>
    </row>
    <row r="69" spans="1:6" s="102" customFormat="1" ht="12.75">
      <c r="A69" s="9"/>
      <c r="B69" s="142"/>
      <c r="C69" s="8"/>
      <c r="D69" s="6"/>
      <c r="E69" s="5"/>
      <c r="F69" s="5"/>
    </row>
    <row r="70" spans="1:6" s="102" customFormat="1" ht="102">
      <c r="A70" s="143" t="s">
        <v>660</v>
      </c>
      <c r="B70" s="145" t="s">
        <v>669</v>
      </c>
      <c r="C70" s="8"/>
      <c r="D70" s="6"/>
      <c r="E70" s="5"/>
      <c r="F70" s="5"/>
    </row>
    <row r="71" spans="1:6" s="102" customFormat="1" ht="12.75">
      <c r="A71" s="9"/>
      <c r="B71" s="142"/>
      <c r="C71" s="8"/>
      <c r="D71" s="6"/>
      <c r="E71" s="5"/>
      <c r="F71" s="5"/>
    </row>
    <row r="72" spans="1:6" s="102" customFormat="1" ht="89.25">
      <c r="A72" s="143" t="s">
        <v>660</v>
      </c>
      <c r="B72" s="145" t="s">
        <v>223</v>
      </c>
      <c r="C72" s="8"/>
      <c r="D72" s="6"/>
      <c r="E72" s="5"/>
      <c r="F72" s="5"/>
    </row>
    <row r="73" spans="1:6" s="102" customFormat="1" ht="12.75">
      <c r="A73" s="9"/>
      <c r="B73" s="7"/>
      <c r="C73" s="8"/>
      <c r="D73" s="6"/>
      <c r="E73" s="5"/>
      <c r="F73" s="5"/>
    </row>
    <row r="74" spans="1:6" s="102" customFormat="1" ht="63.75">
      <c r="A74" s="143" t="s">
        <v>660</v>
      </c>
      <c r="B74" s="145" t="s">
        <v>224</v>
      </c>
      <c r="C74" s="8"/>
      <c r="D74" s="6"/>
      <c r="E74" s="5"/>
      <c r="F74" s="5"/>
    </row>
    <row r="75" spans="1:6" s="102" customFormat="1" ht="12.75">
      <c r="A75" s="9"/>
      <c r="B75" s="7"/>
      <c r="C75" s="8"/>
      <c r="D75" s="6"/>
      <c r="E75" s="5"/>
      <c r="F75" s="5"/>
    </row>
    <row r="76" spans="1:6" s="102" customFormat="1" ht="63.75">
      <c r="A76" s="143" t="s">
        <v>660</v>
      </c>
      <c r="B76" s="145" t="s">
        <v>480</v>
      </c>
      <c r="C76" s="8"/>
      <c r="D76" s="6"/>
      <c r="E76" s="5"/>
      <c r="F76" s="5"/>
    </row>
    <row r="77" spans="1:6" s="102" customFormat="1" ht="12.75">
      <c r="A77" s="9"/>
      <c r="B77" s="7"/>
      <c r="C77" s="8"/>
      <c r="D77" s="6"/>
      <c r="E77" s="5"/>
      <c r="F77" s="5"/>
    </row>
    <row r="78" spans="1:6" s="102" customFormat="1" ht="38.25">
      <c r="A78" s="143" t="s">
        <v>660</v>
      </c>
      <c r="B78" s="145" t="s">
        <v>622</v>
      </c>
      <c r="C78" s="8"/>
      <c r="D78" s="6"/>
      <c r="E78" s="5"/>
      <c r="F78" s="5"/>
    </row>
    <row r="79" spans="1:6" s="102" customFormat="1" ht="12.75">
      <c r="A79" s="9"/>
      <c r="B79" s="7"/>
      <c r="C79" s="8"/>
      <c r="D79" s="6"/>
      <c r="E79" s="5"/>
      <c r="F79" s="5"/>
    </row>
    <row r="80" spans="1:6" s="102" customFormat="1" ht="12.75">
      <c r="A80" s="9"/>
      <c r="B80" s="7"/>
      <c r="C80" s="8"/>
      <c r="D80" s="6"/>
      <c r="E80" s="5"/>
      <c r="F80" s="5"/>
    </row>
    <row r="81" spans="1:6" s="102" customFormat="1" ht="12.75">
      <c r="A81" s="146">
        <v>1</v>
      </c>
      <c r="B81" s="147" t="s">
        <v>482</v>
      </c>
      <c r="C81" s="148" t="s">
        <v>498</v>
      </c>
      <c r="D81" s="29">
        <v>20</v>
      </c>
      <c r="E81" s="607"/>
      <c r="F81" s="15">
        <f>+D81*E81</f>
        <v>0</v>
      </c>
    </row>
    <row r="82" spans="1:6" s="102" customFormat="1" ht="12.75">
      <c r="A82" s="9"/>
      <c r="B82" s="7"/>
      <c r="C82" s="8"/>
      <c r="D82" s="6"/>
      <c r="E82" s="1"/>
      <c r="F82" s="5"/>
    </row>
    <row r="83" spans="1:6" s="102" customFormat="1" ht="12.75">
      <c r="A83" s="146">
        <f>A81+1</f>
        <v>2</v>
      </c>
      <c r="B83" s="147" t="s">
        <v>481</v>
      </c>
      <c r="C83" s="148" t="s">
        <v>497</v>
      </c>
      <c r="D83" s="29">
        <v>15</v>
      </c>
      <c r="E83" s="607"/>
      <c r="F83" s="15">
        <f>+D83*E83</f>
        <v>0</v>
      </c>
    </row>
    <row r="84" spans="1:6" s="102" customFormat="1" ht="12.75">
      <c r="A84" s="9"/>
      <c r="B84" s="7"/>
      <c r="C84" s="8"/>
      <c r="D84" s="5"/>
      <c r="E84" s="1"/>
      <c r="F84" s="5"/>
    </row>
    <row r="85" spans="1:6" s="102" customFormat="1" ht="63.75">
      <c r="A85" s="146">
        <f>A83+1</f>
        <v>3</v>
      </c>
      <c r="B85" s="149" t="s">
        <v>461</v>
      </c>
      <c r="C85" s="148" t="s">
        <v>497</v>
      </c>
      <c r="D85" s="28">
        <v>10</v>
      </c>
      <c r="E85" s="607"/>
      <c r="F85" s="15">
        <f>+D85*E85</f>
        <v>0</v>
      </c>
    </row>
    <row r="86" spans="1:6" s="102" customFormat="1" ht="12.75">
      <c r="A86" s="9"/>
      <c r="B86" s="7"/>
      <c r="C86" s="8"/>
      <c r="D86" s="6"/>
      <c r="E86" s="1"/>
      <c r="F86" s="5"/>
    </row>
    <row r="87" spans="1:6" s="102" customFormat="1" ht="25.5">
      <c r="A87" s="150">
        <f>A85+1</f>
        <v>4</v>
      </c>
      <c r="B87" s="151" t="s">
        <v>274</v>
      </c>
      <c r="C87" s="152"/>
      <c r="D87" s="11"/>
      <c r="E87" s="608"/>
      <c r="F87" s="153"/>
    </row>
    <row r="88" spans="1:6" s="102" customFormat="1" ht="12.75">
      <c r="A88" s="154" t="s">
        <v>414</v>
      </c>
      <c r="B88" s="155" t="s">
        <v>170</v>
      </c>
      <c r="C88" s="156" t="s">
        <v>497</v>
      </c>
      <c r="D88" s="22">
        <v>11.2</v>
      </c>
      <c r="E88" s="609"/>
      <c r="F88" s="157">
        <f>+D88*E88</f>
        <v>0</v>
      </c>
    </row>
    <row r="89" spans="1:6" s="102" customFormat="1" ht="12.75">
      <c r="A89" s="158" t="s">
        <v>90</v>
      </c>
      <c r="B89" s="159" t="s">
        <v>283</v>
      </c>
      <c r="C89" s="43" t="s">
        <v>497</v>
      </c>
      <c r="D89" s="44">
        <v>10</v>
      </c>
      <c r="E89" s="27"/>
      <c r="F89" s="46">
        <f>+D89*E89</f>
        <v>0</v>
      </c>
    </row>
    <row r="90" spans="1:6" s="102" customFormat="1" ht="12.75">
      <c r="A90" s="9"/>
      <c r="B90" s="7"/>
      <c r="C90" s="8"/>
      <c r="D90" s="6"/>
      <c r="E90" s="1"/>
      <c r="F90" s="5"/>
    </row>
    <row r="91" spans="1:6" s="102" customFormat="1" ht="51">
      <c r="A91" s="146">
        <f>A87+1</f>
        <v>5</v>
      </c>
      <c r="B91" s="147" t="s">
        <v>637</v>
      </c>
      <c r="C91" s="148" t="s">
        <v>497</v>
      </c>
      <c r="D91" s="29">
        <v>0</v>
      </c>
      <c r="E91" s="607"/>
      <c r="F91" s="15">
        <f>D91*E91</f>
        <v>0</v>
      </c>
    </row>
    <row r="92" spans="1:6" s="102" customFormat="1" ht="12.75">
      <c r="A92" s="9"/>
      <c r="B92" s="7"/>
      <c r="C92" s="8"/>
      <c r="D92" s="6"/>
      <c r="E92" s="1"/>
      <c r="F92" s="5"/>
    </row>
    <row r="93" spans="1:6" s="102" customFormat="1" ht="38.25">
      <c r="A93" s="146">
        <f>A91+1</f>
        <v>6</v>
      </c>
      <c r="B93" s="147" t="s">
        <v>462</v>
      </c>
      <c r="C93" s="148" t="s">
        <v>497</v>
      </c>
      <c r="D93" s="29">
        <v>0</v>
      </c>
      <c r="E93" s="607"/>
      <c r="F93" s="15">
        <f>D93*E93</f>
        <v>0</v>
      </c>
    </row>
    <row r="94" spans="1:6" s="102" customFormat="1" ht="12.75">
      <c r="A94" s="9"/>
      <c r="B94" s="7"/>
      <c r="C94" s="8"/>
      <c r="D94" s="6"/>
      <c r="E94" s="1"/>
      <c r="F94" s="5"/>
    </row>
    <row r="95" spans="1:6" s="102" customFormat="1" ht="51">
      <c r="A95" s="150">
        <f>A93+1</f>
        <v>7</v>
      </c>
      <c r="B95" s="160" t="s">
        <v>569</v>
      </c>
      <c r="C95" s="152"/>
      <c r="D95" s="11"/>
      <c r="E95" s="608"/>
      <c r="F95" s="153"/>
    </row>
    <row r="96" spans="1:6" s="102" customFormat="1" ht="25.5">
      <c r="A96" s="154" t="s">
        <v>414</v>
      </c>
      <c r="B96" s="161" t="s">
        <v>570</v>
      </c>
      <c r="C96" s="39" t="s">
        <v>497</v>
      </c>
      <c r="D96" s="22">
        <v>0</v>
      </c>
      <c r="E96" s="609"/>
      <c r="F96" s="157">
        <f>+D96*E96</f>
        <v>0</v>
      </c>
    </row>
    <row r="97" spans="1:6" s="102" customFormat="1" ht="51">
      <c r="A97" s="158" t="s">
        <v>90</v>
      </c>
      <c r="B97" s="162" t="s">
        <v>568</v>
      </c>
      <c r="C97" s="163" t="s">
        <v>497</v>
      </c>
      <c r="D97" s="30">
        <v>0</v>
      </c>
      <c r="E97" s="610"/>
      <c r="F97" s="164">
        <f>D97*E97</f>
        <v>0</v>
      </c>
    </row>
    <row r="98" spans="1:6" s="102" customFormat="1" ht="12.75">
      <c r="A98" s="9"/>
      <c r="B98" s="7"/>
      <c r="C98" s="8"/>
      <c r="D98" s="6"/>
      <c r="E98" s="1"/>
      <c r="F98" s="5"/>
    </row>
    <row r="99" spans="1:6" s="102" customFormat="1" ht="38.25">
      <c r="A99" s="146">
        <f>A95+1</f>
        <v>8</v>
      </c>
      <c r="B99" s="147" t="s">
        <v>468</v>
      </c>
      <c r="C99" s="148" t="s">
        <v>498</v>
      </c>
      <c r="D99" s="29">
        <v>48</v>
      </c>
      <c r="E99" s="607"/>
      <c r="F99" s="15">
        <f>D99*E99</f>
        <v>0</v>
      </c>
    </row>
    <row r="100" spans="1:6" s="102" customFormat="1" ht="12.75">
      <c r="A100" s="9"/>
      <c r="B100" s="7"/>
      <c r="C100" s="8"/>
      <c r="D100" s="6"/>
      <c r="E100" s="1"/>
      <c r="F100" s="5"/>
    </row>
    <row r="101" spans="1:6" s="102" customFormat="1" ht="25.5">
      <c r="A101" s="146">
        <f>A99+1</f>
        <v>9</v>
      </c>
      <c r="B101" s="147" t="s">
        <v>649</v>
      </c>
      <c r="C101" s="148" t="s">
        <v>498</v>
      </c>
      <c r="D101" s="29">
        <v>30</v>
      </c>
      <c r="E101" s="607"/>
      <c r="F101" s="15">
        <f>D101*E101</f>
        <v>0</v>
      </c>
    </row>
    <row r="102" spans="1:6" s="102" customFormat="1" ht="12.75">
      <c r="A102" s="9"/>
      <c r="B102" s="7"/>
      <c r="C102" s="8"/>
      <c r="D102" s="6"/>
      <c r="E102" s="1"/>
      <c r="F102" s="5"/>
    </row>
    <row r="103" spans="1:6" s="102" customFormat="1" ht="12.75">
      <c r="A103" s="146">
        <f>A101+1</f>
        <v>10</v>
      </c>
      <c r="B103" s="165" t="s">
        <v>284</v>
      </c>
      <c r="C103" s="148" t="s">
        <v>503</v>
      </c>
      <c r="D103" s="29">
        <v>2</v>
      </c>
      <c r="E103" s="607"/>
      <c r="F103" s="15">
        <f>D103*E103</f>
        <v>0</v>
      </c>
    </row>
    <row r="104" spans="1:6" s="102" customFormat="1" ht="12.75">
      <c r="A104" s="9"/>
      <c r="B104" s="7"/>
      <c r="C104" s="8"/>
      <c r="D104" s="6"/>
      <c r="E104" s="1"/>
      <c r="F104" s="5"/>
    </row>
    <row r="105" spans="1:7" s="102" customFormat="1" ht="12.75">
      <c r="A105" s="146">
        <f>A103+1</f>
        <v>11</v>
      </c>
      <c r="B105" s="147" t="s">
        <v>630</v>
      </c>
      <c r="C105" s="148" t="s">
        <v>502</v>
      </c>
      <c r="D105" s="29">
        <v>2</v>
      </c>
      <c r="E105" s="607"/>
      <c r="F105" s="15">
        <f>D105*E105</f>
        <v>0</v>
      </c>
      <c r="G105" s="5"/>
    </row>
    <row r="106" spans="1:7" s="102" customFormat="1" ht="12.75">
      <c r="A106" s="9"/>
      <c r="B106" s="7"/>
      <c r="C106" s="8"/>
      <c r="D106" s="6"/>
      <c r="E106" s="1"/>
      <c r="F106" s="5"/>
      <c r="G106" s="5"/>
    </row>
    <row r="107" spans="1:7" s="102" customFormat="1" ht="25.5">
      <c r="A107" s="146">
        <f>A105+1</f>
        <v>12</v>
      </c>
      <c r="B107" s="147" t="s">
        <v>665</v>
      </c>
      <c r="C107" s="148" t="s">
        <v>502</v>
      </c>
      <c r="D107" s="29">
        <v>2</v>
      </c>
      <c r="E107" s="607"/>
      <c r="F107" s="15">
        <f>D107*E107</f>
        <v>0</v>
      </c>
      <c r="G107" s="5"/>
    </row>
    <row r="108" spans="1:7" s="102" customFormat="1" ht="12.75">
      <c r="A108" s="9"/>
      <c r="B108" s="7"/>
      <c r="C108" s="8"/>
      <c r="D108" s="6"/>
      <c r="E108" s="1"/>
      <c r="F108" s="5"/>
      <c r="G108" s="5"/>
    </row>
    <row r="109" spans="1:7" s="102" customFormat="1" ht="25.5">
      <c r="A109" s="146">
        <f>A107+1</f>
        <v>13</v>
      </c>
      <c r="B109" s="149" t="s">
        <v>133</v>
      </c>
      <c r="C109" s="148" t="s">
        <v>498</v>
      </c>
      <c r="D109" s="28">
        <v>280</v>
      </c>
      <c r="E109" s="607"/>
      <c r="F109" s="15">
        <f>D109*E109</f>
        <v>0</v>
      </c>
      <c r="G109" s="5"/>
    </row>
    <row r="110" spans="1:7" s="102" customFormat="1" ht="12.75">
      <c r="A110" s="9"/>
      <c r="B110" s="7"/>
      <c r="C110" s="8"/>
      <c r="D110" s="6"/>
      <c r="E110" s="1"/>
      <c r="F110" s="5"/>
      <c r="G110" s="5"/>
    </row>
    <row r="111" spans="1:7" s="102" customFormat="1" ht="25.5">
      <c r="A111" s="146">
        <f>A109+1</f>
        <v>14</v>
      </c>
      <c r="B111" s="149" t="s">
        <v>131</v>
      </c>
      <c r="C111" s="148" t="s">
        <v>498</v>
      </c>
      <c r="D111" s="28">
        <v>50</v>
      </c>
      <c r="E111" s="607"/>
      <c r="F111" s="15">
        <f>D111*E111</f>
        <v>0</v>
      </c>
      <c r="G111" s="5"/>
    </row>
    <row r="112" spans="1:7" s="102" customFormat="1" ht="12.75">
      <c r="A112" s="9"/>
      <c r="B112" s="7"/>
      <c r="C112" s="8"/>
      <c r="D112" s="6"/>
      <c r="E112" s="1"/>
      <c r="F112" s="5"/>
      <c r="G112" s="5"/>
    </row>
    <row r="113" spans="1:7" s="102" customFormat="1" ht="25.5">
      <c r="A113" s="146">
        <f>A111+1</f>
        <v>15</v>
      </c>
      <c r="B113" s="147" t="s">
        <v>132</v>
      </c>
      <c r="C113" s="148" t="s">
        <v>498</v>
      </c>
      <c r="D113" s="29">
        <v>30</v>
      </c>
      <c r="E113" s="607"/>
      <c r="F113" s="15">
        <f>D113*E113</f>
        <v>0</v>
      </c>
      <c r="G113" s="5"/>
    </row>
    <row r="114" spans="1:7" s="102" customFormat="1" ht="12.75">
      <c r="A114" s="9"/>
      <c r="B114" s="7"/>
      <c r="C114" s="8"/>
      <c r="D114" s="6"/>
      <c r="E114" s="1"/>
      <c r="F114" s="5"/>
      <c r="G114" s="5"/>
    </row>
    <row r="115" spans="1:7" s="170" customFormat="1" ht="25.5">
      <c r="A115" s="150">
        <f>A113+1</f>
        <v>16</v>
      </c>
      <c r="B115" s="166" t="s">
        <v>134</v>
      </c>
      <c r="C115" s="167"/>
      <c r="D115" s="36"/>
      <c r="E115" s="611"/>
      <c r="F115" s="168"/>
      <c r="G115" s="169"/>
    </row>
    <row r="116" spans="1:7" s="102" customFormat="1" ht="25.5">
      <c r="A116" s="154" t="s">
        <v>414</v>
      </c>
      <c r="B116" s="171" t="s">
        <v>174</v>
      </c>
      <c r="C116" s="172" t="s">
        <v>497</v>
      </c>
      <c r="D116" s="22">
        <v>38</v>
      </c>
      <c r="E116" s="609"/>
      <c r="F116" s="157">
        <f aca="true" t="shared" si="0" ref="F116:F121">D116*E116</f>
        <v>0</v>
      </c>
      <c r="G116" s="5"/>
    </row>
    <row r="117" spans="1:7" s="102" customFormat="1" ht="25.5">
      <c r="A117" s="154" t="s">
        <v>90</v>
      </c>
      <c r="B117" s="173" t="s">
        <v>34</v>
      </c>
      <c r="C117" s="172" t="s">
        <v>497</v>
      </c>
      <c r="D117" s="22">
        <v>230</v>
      </c>
      <c r="E117" s="609"/>
      <c r="F117" s="157">
        <f t="shared" si="0"/>
        <v>0</v>
      </c>
      <c r="G117" s="5"/>
    </row>
    <row r="118" spans="1:7" s="102" customFormat="1" ht="12.75">
      <c r="A118" s="154" t="s">
        <v>91</v>
      </c>
      <c r="B118" s="171" t="s">
        <v>513</v>
      </c>
      <c r="C118" s="172" t="s">
        <v>497</v>
      </c>
      <c r="D118" s="22">
        <v>78</v>
      </c>
      <c r="E118" s="609"/>
      <c r="F118" s="157">
        <f t="shared" si="0"/>
        <v>0</v>
      </c>
      <c r="G118" s="5"/>
    </row>
    <row r="119" spans="1:7" s="102" customFormat="1" ht="25.5">
      <c r="A119" s="154" t="s">
        <v>94</v>
      </c>
      <c r="B119" s="171" t="s">
        <v>175</v>
      </c>
      <c r="C119" s="172" t="s">
        <v>497</v>
      </c>
      <c r="D119" s="22">
        <v>35</v>
      </c>
      <c r="E119" s="609"/>
      <c r="F119" s="157">
        <f t="shared" si="0"/>
        <v>0</v>
      </c>
      <c r="G119" s="5"/>
    </row>
    <row r="120" spans="1:7" s="102" customFormat="1" ht="25.5">
      <c r="A120" s="154" t="s">
        <v>61</v>
      </c>
      <c r="B120" s="171" t="s">
        <v>176</v>
      </c>
      <c r="C120" s="172" t="s">
        <v>497</v>
      </c>
      <c r="D120" s="22">
        <v>10</v>
      </c>
      <c r="E120" s="609"/>
      <c r="F120" s="157">
        <f t="shared" si="0"/>
        <v>0</v>
      </c>
      <c r="G120" s="5"/>
    </row>
    <row r="121" spans="1:7" s="102" customFormat="1" ht="25.5">
      <c r="A121" s="158" t="s">
        <v>105</v>
      </c>
      <c r="B121" s="174" t="s">
        <v>39</v>
      </c>
      <c r="C121" s="175" t="s">
        <v>497</v>
      </c>
      <c r="D121" s="30">
        <v>5</v>
      </c>
      <c r="E121" s="610"/>
      <c r="F121" s="164">
        <f t="shared" si="0"/>
        <v>0</v>
      </c>
      <c r="G121" s="5"/>
    </row>
    <row r="122" spans="1:7" s="102" customFormat="1" ht="12.75">
      <c r="A122" s="9"/>
      <c r="B122" s="7"/>
      <c r="C122" s="8"/>
      <c r="D122" s="6"/>
      <c r="E122" s="1"/>
      <c r="F122" s="5"/>
      <c r="G122" s="5"/>
    </row>
    <row r="123" spans="1:7" s="102" customFormat="1" ht="25.5">
      <c r="A123" s="150">
        <f>A115+1</f>
        <v>17</v>
      </c>
      <c r="B123" s="176" t="s">
        <v>37</v>
      </c>
      <c r="C123" s="152"/>
      <c r="D123" s="177"/>
      <c r="E123" s="608"/>
      <c r="F123" s="153"/>
      <c r="G123" s="5"/>
    </row>
    <row r="124" spans="1:7" s="102" customFormat="1" ht="38.25">
      <c r="A124" s="154" t="s">
        <v>414</v>
      </c>
      <c r="B124" s="171" t="s">
        <v>35</v>
      </c>
      <c r="C124" s="172" t="s">
        <v>497</v>
      </c>
      <c r="D124" s="22">
        <v>40</v>
      </c>
      <c r="E124" s="609"/>
      <c r="F124" s="157">
        <f>D124*E124</f>
        <v>0</v>
      </c>
      <c r="G124" s="5"/>
    </row>
    <row r="125" spans="1:7" s="102" customFormat="1" ht="51">
      <c r="A125" s="154" t="s">
        <v>90</v>
      </c>
      <c r="B125" s="171" t="s">
        <v>36</v>
      </c>
      <c r="C125" s="172" t="s">
        <v>497</v>
      </c>
      <c r="D125" s="22">
        <v>10</v>
      </c>
      <c r="E125" s="609"/>
      <c r="F125" s="157">
        <f>D125*E125</f>
        <v>0</v>
      </c>
      <c r="G125" s="5"/>
    </row>
    <row r="126" spans="1:7" s="102" customFormat="1" ht="63.75">
      <c r="A126" s="158" t="s">
        <v>91</v>
      </c>
      <c r="B126" s="174" t="s">
        <v>38</v>
      </c>
      <c r="C126" s="175" t="s">
        <v>497</v>
      </c>
      <c r="D126" s="30">
        <v>50</v>
      </c>
      <c r="E126" s="610"/>
      <c r="F126" s="164">
        <f>D126*E126</f>
        <v>0</v>
      </c>
      <c r="G126" s="5"/>
    </row>
    <row r="127" spans="1:7" s="102" customFormat="1" ht="12.75">
      <c r="A127" s="9"/>
      <c r="B127" s="7"/>
      <c r="C127" s="8"/>
      <c r="D127" s="6"/>
      <c r="E127" s="1"/>
      <c r="F127" s="5"/>
      <c r="G127" s="5"/>
    </row>
    <row r="128" spans="1:7" s="102" customFormat="1" ht="12.75">
      <c r="A128" s="146">
        <f>A123+1</f>
        <v>18</v>
      </c>
      <c r="B128" s="149" t="s">
        <v>639</v>
      </c>
      <c r="C128" s="148" t="s">
        <v>497</v>
      </c>
      <c r="D128" s="28">
        <v>24</v>
      </c>
      <c r="E128" s="607"/>
      <c r="F128" s="15">
        <f>D128*E128</f>
        <v>0</v>
      </c>
      <c r="G128" s="5"/>
    </row>
    <row r="129" spans="1:7" s="102" customFormat="1" ht="12.75">
      <c r="A129" s="9"/>
      <c r="B129" s="7"/>
      <c r="C129" s="8"/>
      <c r="D129" s="6"/>
      <c r="E129" s="1"/>
      <c r="F129" s="5"/>
      <c r="G129" s="5"/>
    </row>
    <row r="130" spans="1:7" s="102" customFormat="1" ht="25.5">
      <c r="A130" s="146">
        <f>A128+1</f>
        <v>19</v>
      </c>
      <c r="B130" s="149" t="s">
        <v>635</v>
      </c>
      <c r="C130" s="148" t="s">
        <v>490</v>
      </c>
      <c r="D130" s="28">
        <v>0</v>
      </c>
      <c r="E130" s="607"/>
      <c r="F130" s="15">
        <f>D130*E130</f>
        <v>0</v>
      </c>
      <c r="G130" s="5"/>
    </row>
    <row r="131" spans="1:7" s="102" customFormat="1" ht="12.75">
      <c r="A131" s="9"/>
      <c r="B131" s="7"/>
      <c r="C131" s="8"/>
      <c r="D131" s="6"/>
      <c r="E131" s="1"/>
      <c r="F131" s="5"/>
      <c r="G131" s="5"/>
    </row>
    <row r="132" spans="1:7" s="102" customFormat="1" ht="25.5">
      <c r="A132" s="146">
        <f>A130+1</f>
        <v>20</v>
      </c>
      <c r="B132" s="149" t="s">
        <v>640</v>
      </c>
      <c r="C132" s="148" t="s">
        <v>497</v>
      </c>
      <c r="D132" s="28">
        <v>0</v>
      </c>
      <c r="E132" s="607"/>
      <c r="F132" s="15">
        <f>D132*E132</f>
        <v>0</v>
      </c>
      <c r="G132" s="5"/>
    </row>
    <row r="133" spans="1:7" s="102" customFormat="1" ht="12.75">
      <c r="A133" s="9"/>
      <c r="B133" s="7"/>
      <c r="C133" s="8"/>
      <c r="D133" s="6"/>
      <c r="E133" s="1"/>
      <c r="F133" s="5"/>
      <c r="G133" s="5"/>
    </row>
    <row r="134" spans="1:7" s="102" customFormat="1" ht="25.5">
      <c r="A134" s="146">
        <f>A132+1</f>
        <v>21</v>
      </c>
      <c r="B134" s="147" t="s">
        <v>636</v>
      </c>
      <c r="C134" s="148" t="s">
        <v>497</v>
      </c>
      <c r="D134" s="29">
        <v>211</v>
      </c>
      <c r="E134" s="607"/>
      <c r="F134" s="15">
        <f>D134*E134</f>
        <v>0</v>
      </c>
      <c r="G134" s="5"/>
    </row>
    <row r="135" spans="1:7" s="102" customFormat="1" ht="12.75">
      <c r="A135" s="9"/>
      <c r="B135" s="7"/>
      <c r="C135" s="8"/>
      <c r="D135" s="6"/>
      <c r="E135" s="1"/>
      <c r="F135" s="5"/>
      <c r="G135" s="5"/>
    </row>
    <row r="136" spans="1:7" s="102" customFormat="1" ht="25.5">
      <c r="A136" s="146">
        <f>A134+1</f>
        <v>22</v>
      </c>
      <c r="B136" s="149" t="s">
        <v>632</v>
      </c>
      <c r="C136" s="148" t="s">
        <v>497</v>
      </c>
      <c r="D136" s="28">
        <v>50</v>
      </c>
      <c r="E136" s="607"/>
      <c r="F136" s="15">
        <f>D136*E136</f>
        <v>0</v>
      </c>
      <c r="G136" s="5"/>
    </row>
    <row r="137" spans="1:7" s="102" customFormat="1" ht="12.75">
      <c r="A137" s="9"/>
      <c r="B137" s="7"/>
      <c r="C137" s="8"/>
      <c r="D137" s="6"/>
      <c r="E137" s="1"/>
      <c r="F137" s="5"/>
      <c r="G137" s="5"/>
    </row>
    <row r="138" spans="1:7" s="102" customFormat="1" ht="25.5">
      <c r="A138" s="146">
        <f>A136+1</f>
        <v>23</v>
      </c>
      <c r="B138" s="178" t="s">
        <v>532</v>
      </c>
      <c r="C138" s="179" t="s">
        <v>497</v>
      </c>
      <c r="D138" s="28">
        <v>36</v>
      </c>
      <c r="E138" s="612"/>
      <c r="F138" s="15">
        <f>+D138*E138</f>
        <v>0</v>
      </c>
      <c r="G138" s="5"/>
    </row>
    <row r="139" spans="1:7" s="102" customFormat="1" ht="12.75">
      <c r="A139" s="9"/>
      <c r="B139" s="7"/>
      <c r="C139" s="8"/>
      <c r="D139" s="6"/>
      <c r="E139" s="1"/>
      <c r="F139" s="5"/>
      <c r="G139" s="5"/>
    </row>
    <row r="140" spans="1:7" s="102" customFormat="1" ht="25.5">
      <c r="A140" s="146">
        <f>A138+1</f>
        <v>24</v>
      </c>
      <c r="B140" s="178" t="s">
        <v>285</v>
      </c>
      <c r="C140" s="148" t="s">
        <v>497</v>
      </c>
      <c r="D140" s="28">
        <v>274</v>
      </c>
      <c r="E140" s="607"/>
      <c r="F140" s="15">
        <f>+D140*E140</f>
        <v>0</v>
      </c>
      <c r="G140" s="5"/>
    </row>
    <row r="141" spans="1:7" s="102" customFormat="1" ht="12.75">
      <c r="A141" s="9"/>
      <c r="B141" s="180"/>
      <c r="C141" s="8"/>
      <c r="D141" s="6"/>
      <c r="E141" s="1"/>
      <c r="F141" s="5"/>
      <c r="G141" s="5"/>
    </row>
    <row r="142" spans="1:7" s="102" customFormat="1" ht="38.25">
      <c r="A142" s="146">
        <f>A140+1</f>
        <v>25</v>
      </c>
      <c r="B142" s="178" t="s">
        <v>286</v>
      </c>
      <c r="C142" s="148" t="s">
        <v>497</v>
      </c>
      <c r="D142" s="28">
        <v>316</v>
      </c>
      <c r="E142" s="607"/>
      <c r="F142" s="15">
        <f>+D142*E142</f>
        <v>0</v>
      </c>
      <c r="G142" s="5"/>
    </row>
    <row r="143" spans="1:7" s="102" customFormat="1" ht="12.75">
      <c r="A143" s="9"/>
      <c r="B143" s="7"/>
      <c r="C143" s="8"/>
      <c r="D143" s="6"/>
      <c r="E143" s="1"/>
      <c r="F143" s="5"/>
      <c r="G143" s="5"/>
    </row>
    <row r="144" spans="1:7" s="102" customFormat="1" ht="25.5">
      <c r="A144" s="146">
        <f>A142+1</f>
        <v>26</v>
      </c>
      <c r="B144" s="149" t="s">
        <v>633</v>
      </c>
      <c r="C144" s="148" t="s">
        <v>497</v>
      </c>
      <c r="D144" s="28">
        <v>590</v>
      </c>
      <c r="E144" s="607"/>
      <c r="F144" s="15">
        <f>+D144*E144</f>
        <v>0</v>
      </c>
      <c r="G144" s="5"/>
    </row>
    <row r="145" spans="1:7" s="102" customFormat="1" ht="12.75">
      <c r="A145" s="9"/>
      <c r="B145" s="7"/>
      <c r="C145" s="8"/>
      <c r="D145" s="6"/>
      <c r="E145" s="1"/>
      <c r="F145" s="5"/>
      <c r="G145" s="5"/>
    </row>
    <row r="146" spans="1:7" s="102" customFormat="1" ht="38.25">
      <c r="A146" s="146">
        <f>A144+1</f>
        <v>27</v>
      </c>
      <c r="B146" s="149" t="s">
        <v>634</v>
      </c>
      <c r="C146" s="148" t="s">
        <v>497</v>
      </c>
      <c r="D146" s="28">
        <v>45</v>
      </c>
      <c r="E146" s="607"/>
      <c r="F146" s="15">
        <f>+D146*E146</f>
        <v>0</v>
      </c>
      <c r="G146" s="5"/>
    </row>
    <row r="147" spans="1:7" s="102" customFormat="1" ht="12.75">
      <c r="A147" s="9"/>
      <c r="B147" s="7"/>
      <c r="C147" s="8"/>
      <c r="D147" s="6"/>
      <c r="E147" s="1"/>
      <c r="F147" s="5"/>
      <c r="G147" s="5"/>
    </row>
    <row r="148" spans="1:7" s="102" customFormat="1" ht="25.5">
      <c r="A148" s="146">
        <f>A146+1</f>
        <v>28</v>
      </c>
      <c r="B148" s="147" t="s">
        <v>631</v>
      </c>
      <c r="C148" s="148" t="s">
        <v>498</v>
      </c>
      <c r="D148" s="29">
        <v>278</v>
      </c>
      <c r="E148" s="607"/>
      <c r="F148" s="15">
        <f>D148*E148</f>
        <v>0</v>
      </c>
      <c r="G148" s="5"/>
    </row>
    <row r="149" spans="1:7" s="102" customFormat="1" ht="12.75">
      <c r="A149" s="9"/>
      <c r="B149" s="7"/>
      <c r="C149" s="8"/>
      <c r="D149" s="6"/>
      <c r="E149" s="1"/>
      <c r="F149" s="5"/>
      <c r="G149" s="5"/>
    </row>
    <row r="150" spans="1:7" s="102" customFormat="1" ht="25.5">
      <c r="A150" s="146">
        <f>A148+1</f>
        <v>29</v>
      </c>
      <c r="B150" s="149" t="s">
        <v>638</v>
      </c>
      <c r="C150" s="148" t="s">
        <v>503</v>
      </c>
      <c r="D150" s="28">
        <v>15</v>
      </c>
      <c r="E150" s="607"/>
      <c r="F150" s="15">
        <f>+D150*E150</f>
        <v>0</v>
      </c>
      <c r="G150" s="5"/>
    </row>
    <row r="151" spans="1:7" s="102" customFormat="1" ht="12.75">
      <c r="A151" s="9"/>
      <c r="C151" s="8"/>
      <c r="D151" s="6"/>
      <c r="E151" s="1"/>
      <c r="F151" s="5"/>
      <c r="G151" s="5"/>
    </row>
    <row r="152" spans="1:7" s="102" customFormat="1" ht="25.5">
      <c r="A152" s="146">
        <f>A150+1</f>
        <v>30</v>
      </c>
      <c r="B152" s="147" t="s">
        <v>629</v>
      </c>
      <c r="C152" s="148" t="s">
        <v>497</v>
      </c>
      <c r="D152" s="29">
        <v>0</v>
      </c>
      <c r="E152" s="607"/>
      <c r="F152" s="15">
        <f>D152*E152</f>
        <v>0</v>
      </c>
      <c r="G152" s="5"/>
    </row>
    <row r="153" spans="1:7" s="102" customFormat="1" ht="12.75">
      <c r="A153" s="9"/>
      <c r="B153" s="7"/>
      <c r="C153" s="8"/>
      <c r="D153" s="6"/>
      <c r="E153" s="1"/>
      <c r="F153" s="5"/>
      <c r="G153" s="5"/>
    </row>
    <row r="154" spans="1:7" s="102" customFormat="1" ht="25.5">
      <c r="A154" s="146">
        <f>A152+1</f>
        <v>31</v>
      </c>
      <c r="B154" s="147" t="s">
        <v>40</v>
      </c>
      <c r="C154" s="148" t="s">
        <v>503</v>
      </c>
      <c r="D154" s="29">
        <v>10.5</v>
      </c>
      <c r="E154" s="607"/>
      <c r="F154" s="15">
        <f>D154*E154</f>
        <v>0</v>
      </c>
      <c r="G154" s="5"/>
    </row>
    <row r="155" spans="1:7" s="102" customFormat="1" ht="12.75">
      <c r="A155" s="9"/>
      <c r="B155" s="7"/>
      <c r="C155" s="8"/>
      <c r="D155" s="6"/>
      <c r="E155" s="1"/>
      <c r="F155" s="5"/>
      <c r="G155" s="5"/>
    </row>
    <row r="156" spans="1:7" s="102" customFormat="1" ht="25.5">
      <c r="A156" s="146">
        <f>A154+1</f>
        <v>32</v>
      </c>
      <c r="B156" s="149" t="s">
        <v>628</v>
      </c>
      <c r="C156" s="148" t="s">
        <v>490</v>
      </c>
      <c r="D156" s="28">
        <v>2</v>
      </c>
      <c r="E156" s="607"/>
      <c r="F156" s="15">
        <f>+D156*E156</f>
        <v>0</v>
      </c>
      <c r="G156" s="5"/>
    </row>
    <row r="157" spans="1:7" s="102" customFormat="1" ht="12.75">
      <c r="A157" s="9"/>
      <c r="B157" s="181"/>
      <c r="C157" s="8"/>
      <c r="D157" s="6"/>
      <c r="E157" s="1"/>
      <c r="F157" s="5"/>
      <c r="G157" s="5"/>
    </row>
    <row r="158" spans="1:7" s="102" customFormat="1" ht="38.25">
      <c r="A158" s="146">
        <f>A156+1</f>
        <v>33</v>
      </c>
      <c r="B158" s="147" t="s">
        <v>619</v>
      </c>
      <c r="C158" s="148" t="s">
        <v>490</v>
      </c>
      <c r="D158" s="29">
        <v>2</v>
      </c>
      <c r="E158" s="607"/>
      <c r="F158" s="15">
        <f>D158*E158</f>
        <v>0</v>
      </c>
      <c r="G158" s="5"/>
    </row>
    <row r="159" spans="1:7" s="102" customFormat="1" ht="12.75">
      <c r="A159" s="9"/>
      <c r="B159" s="181"/>
      <c r="C159" s="88"/>
      <c r="D159" s="182"/>
      <c r="E159" s="613"/>
      <c r="F159" s="183"/>
      <c r="G159" s="5"/>
    </row>
    <row r="160" spans="1:7" s="102" customFormat="1" ht="51">
      <c r="A160" s="146">
        <f>A158+1</f>
        <v>34</v>
      </c>
      <c r="B160" s="147" t="s">
        <v>641</v>
      </c>
      <c r="C160" s="148" t="s">
        <v>497</v>
      </c>
      <c r="D160" s="29">
        <v>0</v>
      </c>
      <c r="E160" s="607"/>
      <c r="F160" s="15">
        <f>D160*E160</f>
        <v>0</v>
      </c>
      <c r="G160" s="5"/>
    </row>
    <row r="161" spans="1:7" s="102" customFormat="1" ht="12.75">
      <c r="A161" s="9"/>
      <c r="B161" s="7"/>
      <c r="C161" s="8"/>
      <c r="D161" s="6"/>
      <c r="E161" s="1"/>
      <c r="F161" s="5"/>
      <c r="G161" s="5"/>
    </row>
    <row r="162" spans="1:7" s="102" customFormat="1" ht="38.25">
      <c r="A162" s="146">
        <f>A160+1</f>
        <v>35</v>
      </c>
      <c r="B162" s="35" t="s">
        <v>287</v>
      </c>
      <c r="C162" s="13" t="s">
        <v>497</v>
      </c>
      <c r="D162" s="28">
        <v>0</v>
      </c>
      <c r="E162" s="14"/>
      <c r="F162" s="15">
        <f>+D162*E162</f>
        <v>0</v>
      </c>
      <c r="G162" s="138"/>
    </row>
    <row r="163" spans="1:7" s="102" customFormat="1" ht="12.75">
      <c r="A163" s="9"/>
      <c r="B163" s="7"/>
      <c r="C163" s="8"/>
      <c r="D163" s="5"/>
      <c r="E163" s="614"/>
      <c r="F163" s="5"/>
      <c r="G163" s="138"/>
    </row>
    <row r="164" spans="1:7" s="102" customFormat="1" ht="38.25">
      <c r="A164" s="150">
        <f>A162+1</f>
        <v>36</v>
      </c>
      <c r="B164" s="151" t="s">
        <v>177</v>
      </c>
      <c r="C164" s="152"/>
      <c r="D164" s="11"/>
      <c r="E164" s="608"/>
      <c r="F164" s="153"/>
      <c r="G164" s="138"/>
    </row>
    <row r="165" spans="1:7" s="102" customFormat="1" ht="12.75">
      <c r="A165" s="154" t="s">
        <v>414</v>
      </c>
      <c r="B165" s="184" t="s">
        <v>347</v>
      </c>
      <c r="C165" s="185" t="s">
        <v>497</v>
      </c>
      <c r="D165" s="32">
        <v>0</v>
      </c>
      <c r="E165" s="615"/>
      <c r="F165" s="186">
        <f>D165*E165</f>
        <v>0</v>
      </c>
      <c r="G165" s="138"/>
    </row>
    <row r="166" spans="1:7" s="102" customFormat="1" ht="12.75">
      <c r="A166" s="187" t="s">
        <v>90</v>
      </c>
      <c r="B166" s="188" t="s">
        <v>348</v>
      </c>
      <c r="C166" s="163" t="s">
        <v>497</v>
      </c>
      <c r="D166" s="30">
        <v>0</v>
      </c>
      <c r="E166" s="610"/>
      <c r="F166" s="164">
        <f>D166*E166</f>
        <v>0</v>
      </c>
      <c r="G166" s="138"/>
    </row>
    <row r="167" spans="1:7" s="102" customFormat="1" ht="12.75">
      <c r="A167" s="9"/>
      <c r="B167" s="7"/>
      <c r="C167" s="8"/>
      <c r="D167" s="5"/>
      <c r="E167" s="614"/>
      <c r="F167" s="5"/>
      <c r="G167" s="138"/>
    </row>
    <row r="168" spans="1:7" s="102" customFormat="1" ht="25.5">
      <c r="A168" s="146">
        <f>A164+1</f>
        <v>37</v>
      </c>
      <c r="B168" s="12" t="s">
        <v>178</v>
      </c>
      <c r="C168" s="13" t="s">
        <v>497</v>
      </c>
      <c r="D168" s="28">
        <v>0</v>
      </c>
      <c r="E168" s="14"/>
      <c r="F168" s="15">
        <f>+D168*E168</f>
        <v>0</v>
      </c>
      <c r="G168" s="138"/>
    </row>
    <row r="169" spans="1:7" s="102" customFormat="1" ht="12.75">
      <c r="A169" s="74"/>
      <c r="B169" s="20"/>
      <c r="C169" s="189"/>
      <c r="D169" s="190"/>
      <c r="E169" s="616"/>
      <c r="F169" s="191"/>
      <c r="G169" s="138"/>
    </row>
    <row r="170" spans="1:7" s="102" customFormat="1" ht="51">
      <c r="A170" s="146">
        <f>A168+1</f>
        <v>38</v>
      </c>
      <c r="B170" s="35" t="s">
        <v>564</v>
      </c>
      <c r="C170" s="47" t="s">
        <v>497</v>
      </c>
      <c r="D170" s="28">
        <v>9</v>
      </c>
      <c r="E170" s="48"/>
      <c r="F170" s="15">
        <f>+D170*E170</f>
        <v>0</v>
      </c>
      <c r="G170" s="138"/>
    </row>
    <row r="171" spans="1:7" s="102" customFormat="1" ht="12.75">
      <c r="A171" s="74"/>
      <c r="B171" s="192"/>
      <c r="C171" s="193"/>
      <c r="D171" s="190"/>
      <c r="E171" s="617"/>
      <c r="F171" s="191"/>
      <c r="G171" s="138"/>
    </row>
    <row r="172" spans="1:7" s="102" customFormat="1" ht="51">
      <c r="A172" s="146">
        <f>A170+1</f>
        <v>39</v>
      </c>
      <c r="B172" s="35" t="s">
        <v>567</v>
      </c>
      <c r="C172" s="47" t="s">
        <v>502</v>
      </c>
      <c r="D172" s="28">
        <v>8</v>
      </c>
      <c r="E172" s="48"/>
      <c r="F172" s="15">
        <f>+D172*E172</f>
        <v>0</v>
      </c>
      <c r="G172" s="138"/>
    </row>
    <row r="173" spans="1:7" s="102" customFormat="1" ht="12.75">
      <c r="A173" s="74"/>
      <c r="B173" s="192"/>
      <c r="C173" s="193"/>
      <c r="D173" s="190"/>
      <c r="E173" s="617"/>
      <c r="F173" s="191"/>
      <c r="G173" s="138"/>
    </row>
    <row r="174" spans="1:7" s="102" customFormat="1" ht="38.25">
      <c r="A174" s="146">
        <f>A172+1</f>
        <v>40</v>
      </c>
      <c r="B174" s="165" t="s">
        <v>586</v>
      </c>
      <c r="C174" s="179" t="s">
        <v>503</v>
      </c>
      <c r="D174" s="29">
        <v>8.2</v>
      </c>
      <c r="E174" s="612"/>
      <c r="F174" s="15">
        <f>D174*E174</f>
        <v>0</v>
      </c>
      <c r="G174" s="138"/>
    </row>
    <row r="175" spans="1:7" s="102" customFormat="1" ht="12.75">
      <c r="A175" s="74"/>
      <c r="B175" s="192"/>
      <c r="C175" s="193"/>
      <c r="D175" s="190"/>
      <c r="E175" s="617"/>
      <c r="F175" s="191"/>
      <c r="G175" s="138"/>
    </row>
    <row r="176" spans="1:7" s="102" customFormat="1" ht="63.75">
      <c r="A176" s="146">
        <f>A174+1</f>
        <v>41</v>
      </c>
      <c r="B176" s="165" t="s">
        <v>587</v>
      </c>
      <c r="C176" s="179" t="s">
        <v>503</v>
      </c>
      <c r="D176" s="29">
        <v>1.8</v>
      </c>
      <c r="E176" s="612"/>
      <c r="F176" s="15">
        <f>D176*E176</f>
        <v>0</v>
      </c>
      <c r="G176" s="138"/>
    </row>
    <row r="177" spans="1:7" s="102" customFormat="1" ht="12.75">
      <c r="A177" s="74"/>
      <c r="B177" s="194"/>
      <c r="C177" s="189"/>
      <c r="D177" s="190"/>
      <c r="E177" s="616"/>
      <c r="F177" s="191"/>
      <c r="G177" s="138"/>
    </row>
    <row r="178" spans="1:7" s="102" customFormat="1" ht="76.5">
      <c r="A178" s="146">
        <f>A176+1</f>
        <v>42</v>
      </c>
      <c r="B178" s="147" t="s">
        <v>212</v>
      </c>
      <c r="C178" s="148" t="s">
        <v>620</v>
      </c>
      <c r="D178" s="33">
        <f>SUM(F81:F173)</f>
        <v>0</v>
      </c>
      <c r="E178" s="607"/>
      <c r="F178" s="15">
        <f>D178*0.05</f>
        <v>0</v>
      </c>
      <c r="G178" s="138"/>
    </row>
    <row r="179" spans="1:7" s="102" customFormat="1" ht="12.75">
      <c r="A179" s="74"/>
      <c r="B179" s="194"/>
      <c r="C179" s="189"/>
      <c r="D179" s="190"/>
      <c r="E179" s="616"/>
      <c r="F179" s="191"/>
      <c r="G179" s="138"/>
    </row>
    <row r="180" spans="1:7" s="102" customFormat="1" ht="51">
      <c r="A180" s="146">
        <f>A178+1</f>
        <v>43</v>
      </c>
      <c r="B180" s="147" t="s">
        <v>642</v>
      </c>
      <c r="C180" s="148" t="s">
        <v>662</v>
      </c>
      <c r="D180" s="29">
        <v>314.5</v>
      </c>
      <c r="E180" s="607"/>
      <c r="F180" s="15">
        <f>D180*E180</f>
        <v>0</v>
      </c>
      <c r="G180" s="138"/>
    </row>
    <row r="181" spans="1:7" s="102" customFormat="1" ht="12.75">
      <c r="A181" s="74"/>
      <c r="B181" s="194"/>
      <c r="C181" s="189"/>
      <c r="D181" s="190"/>
      <c r="E181" s="616"/>
      <c r="F181" s="191"/>
      <c r="G181" s="138"/>
    </row>
    <row r="182" spans="1:7" s="102" customFormat="1" ht="12.75">
      <c r="A182" s="74"/>
      <c r="B182" s="194"/>
      <c r="C182" s="189"/>
      <c r="D182" s="190"/>
      <c r="E182" s="616"/>
      <c r="F182" s="191"/>
      <c r="G182" s="138"/>
    </row>
    <row r="183" spans="1:7" s="102" customFormat="1" ht="13.5" thickBot="1">
      <c r="A183" s="139" t="s">
        <v>499</v>
      </c>
      <c r="B183" s="195" t="s">
        <v>382</v>
      </c>
      <c r="C183" s="94" t="s">
        <v>620</v>
      </c>
      <c r="D183" s="196"/>
      <c r="E183" s="618"/>
      <c r="F183" s="198">
        <f>SUM(F81:F182)</f>
        <v>0</v>
      </c>
      <c r="G183" s="5"/>
    </row>
    <row r="184" spans="1:7" s="102" customFormat="1" ht="13.5" thickTop="1">
      <c r="A184" s="74"/>
      <c r="B184" s="75"/>
      <c r="C184" s="8"/>
      <c r="D184" s="134"/>
      <c r="E184" s="614"/>
      <c r="F184" s="134"/>
      <c r="G184" s="10"/>
    </row>
    <row r="185" spans="1:7" s="73" customFormat="1" ht="12.75">
      <c r="A185" s="139" t="s">
        <v>492</v>
      </c>
      <c r="B185" s="141" t="s">
        <v>493</v>
      </c>
      <c r="C185" s="88"/>
      <c r="D185" s="6"/>
      <c r="E185" s="1"/>
      <c r="F185" s="5"/>
      <c r="G185" s="5"/>
    </row>
    <row r="186" spans="1:7" s="73" customFormat="1" ht="12.75" customHeight="1">
      <c r="A186" s="199"/>
      <c r="B186" s="64"/>
      <c r="C186" s="65"/>
      <c r="D186" s="66"/>
      <c r="E186" s="619"/>
      <c r="F186" s="67"/>
      <c r="G186" s="200"/>
    </row>
    <row r="187" spans="1:7" s="73" customFormat="1" ht="76.5">
      <c r="A187" s="143" t="s">
        <v>660</v>
      </c>
      <c r="B187" s="144" t="s">
        <v>261</v>
      </c>
      <c r="C187" s="65"/>
      <c r="D187" s="66"/>
      <c r="E187" s="619"/>
      <c r="F187" s="67"/>
      <c r="G187" s="200"/>
    </row>
    <row r="188" spans="1:7" s="73" customFormat="1" ht="12.75" customHeight="1">
      <c r="A188" s="199"/>
      <c r="B188" s="64"/>
      <c r="C188" s="65"/>
      <c r="D188" s="66"/>
      <c r="E188" s="619"/>
      <c r="F188" s="67"/>
      <c r="G188" s="200"/>
    </row>
    <row r="189" spans="1:7" s="73" customFormat="1" ht="38.25">
      <c r="A189" s="143" t="s">
        <v>660</v>
      </c>
      <c r="B189" s="145" t="s">
        <v>621</v>
      </c>
      <c r="C189" s="65"/>
      <c r="D189" s="66"/>
      <c r="E189" s="619"/>
      <c r="F189" s="67"/>
      <c r="G189" s="200"/>
    </row>
    <row r="190" spans="1:7" s="73" customFormat="1" ht="12.75">
      <c r="A190" s="9"/>
      <c r="B190" s="7"/>
      <c r="C190" s="8"/>
      <c r="D190" s="6"/>
      <c r="E190" s="1"/>
      <c r="F190" s="5"/>
      <c r="G190" s="5"/>
    </row>
    <row r="191" spans="1:7" s="73" customFormat="1" ht="38.25">
      <c r="A191" s="143" t="s">
        <v>660</v>
      </c>
      <c r="B191" s="145" t="s">
        <v>416</v>
      </c>
      <c r="C191" s="8"/>
      <c r="D191" s="6"/>
      <c r="E191" s="1"/>
      <c r="F191" s="5"/>
      <c r="G191" s="5"/>
    </row>
    <row r="192" spans="1:7" s="73" customFormat="1" ht="12.75">
      <c r="A192" s="9"/>
      <c r="B192" s="7"/>
      <c r="C192" s="8"/>
      <c r="D192" s="6"/>
      <c r="E192" s="1"/>
      <c r="F192" s="5"/>
      <c r="G192" s="5"/>
    </row>
    <row r="193" spans="1:7" s="73" customFormat="1" ht="51">
      <c r="A193" s="143" t="s">
        <v>660</v>
      </c>
      <c r="B193" s="145" t="s">
        <v>260</v>
      </c>
      <c r="C193" s="8"/>
      <c r="D193" s="6"/>
      <c r="E193" s="1"/>
      <c r="F193" s="5"/>
      <c r="G193" s="5"/>
    </row>
    <row r="194" spans="1:7" s="73" customFormat="1" ht="12.75">
      <c r="A194" s="9"/>
      <c r="B194" s="7"/>
      <c r="C194" s="8"/>
      <c r="D194" s="6"/>
      <c r="E194" s="1"/>
      <c r="F194" s="5"/>
      <c r="G194" s="5"/>
    </row>
    <row r="195" spans="1:7" s="73" customFormat="1" ht="25.5">
      <c r="A195" s="143" t="s">
        <v>660</v>
      </c>
      <c r="B195" s="145" t="s">
        <v>87</v>
      </c>
      <c r="C195" s="8"/>
      <c r="D195" s="6"/>
      <c r="E195" s="1"/>
      <c r="F195" s="5"/>
      <c r="G195" s="5"/>
    </row>
    <row r="196" spans="1:7" s="73" customFormat="1" ht="12.75">
      <c r="A196" s="9"/>
      <c r="B196" s="7"/>
      <c r="C196" s="8"/>
      <c r="D196" s="6"/>
      <c r="E196" s="1"/>
      <c r="F196" s="5"/>
      <c r="G196" s="5"/>
    </row>
    <row r="197" spans="1:7" s="73" customFormat="1" ht="38.25">
      <c r="A197" s="150">
        <v>1</v>
      </c>
      <c r="B197" s="151" t="s">
        <v>385</v>
      </c>
      <c r="C197" s="152"/>
      <c r="D197" s="11"/>
      <c r="E197" s="608"/>
      <c r="F197" s="153"/>
      <c r="G197" s="5"/>
    </row>
    <row r="198" spans="1:7" s="73" customFormat="1" ht="12.75">
      <c r="A198" s="201"/>
      <c r="B198" s="188" t="s">
        <v>386</v>
      </c>
      <c r="C198" s="163" t="s">
        <v>503</v>
      </c>
      <c r="D198" s="30">
        <v>48</v>
      </c>
      <c r="E198" s="610"/>
      <c r="F198" s="164">
        <f>D198*E198</f>
        <v>0</v>
      </c>
      <c r="G198" s="5"/>
    </row>
    <row r="199" spans="1:7" s="73" customFormat="1" ht="12.75">
      <c r="A199" s="9"/>
      <c r="B199" s="7"/>
      <c r="C199" s="8"/>
      <c r="D199" s="6"/>
      <c r="E199" s="1"/>
      <c r="F199" s="5"/>
      <c r="G199" s="5"/>
    </row>
    <row r="200" spans="1:7" s="73" customFormat="1" ht="25.5">
      <c r="A200" s="150">
        <f>A197+1</f>
        <v>2</v>
      </c>
      <c r="B200" s="151" t="s">
        <v>152</v>
      </c>
      <c r="C200" s="152"/>
      <c r="D200" s="11"/>
      <c r="E200" s="608"/>
      <c r="F200" s="153"/>
      <c r="G200" s="5"/>
    </row>
    <row r="201" spans="1:7" s="73" customFormat="1" ht="38.25">
      <c r="A201" s="202" t="s">
        <v>414</v>
      </c>
      <c r="B201" s="184" t="s">
        <v>153</v>
      </c>
      <c r="C201" s="185" t="s">
        <v>503</v>
      </c>
      <c r="D201" s="32">
        <v>15</v>
      </c>
      <c r="E201" s="615"/>
      <c r="F201" s="186">
        <f>D201*E201</f>
        <v>0</v>
      </c>
      <c r="G201" s="5"/>
    </row>
    <row r="202" spans="1:7" s="73" customFormat="1" ht="38.25">
      <c r="A202" s="158" t="s">
        <v>90</v>
      </c>
      <c r="B202" s="174" t="s">
        <v>154</v>
      </c>
      <c r="C202" s="175" t="s">
        <v>503</v>
      </c>
      <c r="D202" s="30">
        <v>5</v>
      </c>
      <c r="E202" s="610"/>
      <c r="F202" s="164">
        <f>D202*E202</f>
        <v>0</v>
      </c>
      <c r="G202" s="5"/>
    </row>
    <row r="203" spans="1:7" s="73" customFormat="1" ht="12.75">
      <c r="A203" s="9"/>
      <c r="B203" s="7"/>
      <c r="C203" s="8"/>
      <c r="D203" s="6"/>
      <c r="E203" s="1"/>
      <c r="F203" s="5"/>
      <c r="G203" s="5"/>
    </row>
    <row r="204" spans="1:7" s="73" customFormat="1" ht="25.5">
      <c r="A204" s="150">
        <f>A200+1</f>
        <v>3</v>
      </c>
      <c r="B204" s="151" t="s">
        <v>417</v>
      </c>
      <c r="C204" s="152"/>
      <c r="D204" s="11"/>
      <c r="E204" s="608"/>
      <c r="F204" s="153"/>
      <c r="G204" s="5"/>
    </row>
    <row r="205" spans="1:7" s="73" customFormat="1" ht="25.5">
      <c r="A205" s="202" t="s">
        <v>414</v>
      </c>
      <c r="B205" s="203" t="s">
        <v>155</v>
      </c>
      <c r="C205" s="172" t="s">
        <v>503</v>
      </c>
      <c r="D205" s="22">
        <v>36.5</v>
      </c>
      <c r="E205" s="609"/>
      <c r="F205" s="186">
        <f>D205*E205</f>
        <v>0</v>
      </c>
      <c r="G205" s="5"/>
    </row>
    <row r="206" spans="1:7" s="73" customFormat="1" ht="12.75">
      <c r="A206" s="158" t="s">
        <v>90</v>
      </c>
      <c r="B206" s="174" t="s">
        <v>156</v>
      </c>
      <c r="C206" s="175" t="s">
        <v>503</v>
      </c>
      <c r="D206" s="30">
        <f>20+24</f>
        <v>44</v>
      </c>
      <c r="E206" s="610"/>
      <c r="F206" s="164">
        <f>D206*E206</f>
        <v>0</v>
      </c>
      <c r="G206" s="5"/>
    </row>
    <row r="207" spans="1:7" s="73" customFormat="1" ht="12.75">
      <c r="A207" s="9"/>
      <c r="B207" s="7"/>
      <c r="C207" s="8"/>
      <c r="D207" s="6"/>
      <c r="E207" s="1"/>
      <c r="F207" s="5"/>
      <c r="G207" s="5"/>
    </row>
    <row r="208" spans="1:7" s="73" customFormat="1" ht="51">
      <c r="A208" s="150">
        <f>A204+1</f>
        <v>4</v>
      </c>
      <c r="B208" s="151" t="s">
        <v>415</v>
      </c>
      <c r="C208" s="152"/>
      <c r="D208" s="11"/>
      <c r="E208" s="608"/>
      <c r="F208" s="153"/>
      <c r="G208" s="5"/>
    </row>
    <row r="209" spans="1:7" s="73" customFormat="1" ht="25.5">
      <c r="A209" s="202" t="s">
        <v>414</v>
      </c>
      <c r="B209" s="184" t="s">
        <v>157</v>
      </c>
      <c r="C209" s="185" t="s">
        <v>503</v>
      </c>
      <c r="D209" s="32">
        <v>18.5</v>
      </c>
      <c r="E209" s="615"/>
      <c r="F209" s="186">
        <f>D209*E209</f>
        <v>0</v>
      </c>
      <c r="G209" s="5"/>
    </row>
    <row r="210" spans="1:7" s="73" customFormat="1" ht="12.75">
      <c r="A210" s="158" t="s">
        <v>90</v>
      </c>
      <c r="B210" s="188" t="s">
        <v>158</v>
      </c>
      <c r="C210" s="163" t="s">
        <v>503</v>
      </c>
      <c r="D210" s="30">
        <v>16</v>
      </c>
      <c r="E210" s="610"/>
      <c r="F210" s="164">
        <f>D210*E210</f>
        <v>0</v>
      </c>
      <c r="G210" s="5"/>
    </row>
    <row r="211" spans="1:7" s="73" customFormat="1" ht="12.75">
      <c r="A211" s="9"/>
      <c r="B211" s="7"/>
      <c r="C211" s="8"/>
      <c r="D211" s="6"/>
      <c r="E211" s="1"/>
      <c r="F211" s="5"/>
      <c r="G211" s="5"/>
    </row>
    <row r="212" spans="1:7" s="73" customFormat="1" ht="25.5">
      <c r="A212" s="150">
        <f>A208+1</f>
        <v>5</v>
      </c>
      <c r="B212" s="151" t="s">
        <v>643</v>
      </c>
      <c r="C212" s="152"/>
      <c r="D212" s="11"/>
      <c r="E212" s="608"/>
      <c r="F212" s="153"/>
      <c r="G212" s="5"/>
    </row>
    <row r="213" spans="1:7" s="73" customFormat="1" ht="25.5">
      <c r="A213" s="202" t="s">
        <v>414</v>
      </c>
      <c r="B213" s="171" t="s">
        <v>159</v>
      </c>
      <c r="C213" s="172" t="s">
        <v>497</v>
      </c>
      <c r="D213" s="22">
        <f>220+81+80</f>
        <v>381</v>
      </c>
      <c r="E213" s="609"/>
      <c r="F213" s="186">
        <f>D213*E213</f>
        <v>0</v>
      </c>
      <c r="G213" s="5"/>
    </row>
    <row r="214" spans="1:7" s="73" customFormat="1" ht="25.5">
      <c r="A214" s="158" t="s">
        <v>90</v>
      </c>
      <c r="B214" s="188" t="s">
        <v>160</v>
      </c>
      <c r="C214" s="163" t="s">
        <v>497</v>
      </c>
      <c r="D214" s="30">
        <v>77</v>
      </c>
      <c r="E214" s="610"/>
      <c r="F214" s="164">
        <f>D214*E214</f>
        <v>0</v>
      </c>
      <c r="G214" s="5"/>
    </row>
    <row r="215" spans="1:7" s="73" customFormat="1" ht="12.75">
      <c r="A215" s="9"/>
      <c r="B215" s="7"/>
      <c r="C215" s="8"/>
      <c r="D215" s="6"/>
      <c r="E215" s="1"/>
      <c r="F215" s="5"/>
      <c r="G215" s="5"/>
    </row>
    <row r="216" spans="1:7" s="73" customFormat="1" ht="51">
      <c r="A216" s="146">
        <f>A212+1</f>
        <v>6</v>
      </c>
      <c r="B216" s="147" t="s">
        <v>650</v>
      </c>
      <c r="C216" s="148" t="s">
        <v>503</v>
      </c>
      <c r="D216" s="30">
        <v>65</v>
      </c>
      <c r="E216" s="610"/>
      <c r="F216" s="164">
        <f>D216*E216</f>
        <v>0</v>
      </c>
      <c r="G216" s="5"/>
    </row>
    <row r="217" spans="1:7" s="73" customFormat="1" ht="12.75">
      <c r="A217" s="9"/>
      <c r="B217" s="7"/>
      <c r="C217" s="8"/>
      <c r="D217" s="6"/>
      <c r="E217" s="1"/>
      <c r="F217" s="5"/>
      <c r="G217" s="5"/>
    </row>
    <row r="218" spans="1:7" s="73" customFormat="1" ht="38.25">
      <c r="A218" s="150">
        <f>A216+1</f>
        <v>7</v>
      </c>
      <c r="B218" s="151" t="s">
        <v>180</v>
      </c>
      <c r="C218" s="152"/>
      <c r="D218" s="11"/>
      <c r="E218" s="608"/>
      <c r="F218" s="153"/>
      <c r="G218" s="5"/>
    </row>
    <row r="219" spans="1:7" s="73" customFormat="1" ht="25.5">
      <c r="A219" s="202" t="s">
        <v>414</v>
      </c>
      <c r="B219" s="184" t="s">
        <v>161</v>
      </c>
      <c r="C219" s="185" t="s">
        <v>503</v>
      </c>
      <c r="D219" s="32">
        <v>28</v>
      </c>
      <c r="E219" s="615"/>
      <c r="F219" s="186">
        <f>D219*E219</f>
        <v>0</v>
      </c>
      <c r="G219" s="5"/>
    </row>
    <row r="220" spans="1:7" s="73" customFormat="1" ht="12.75">
      <c r="A220" s="158" t="s">
        <v>90</v>
      </c>
      <c r="B220" s="188" t="s">
        <v>162</v>
      </c>
      <c r="C220" s="163" t="s">
        <v>503</v>
      </c>
      <c r="D220" s="30">
        <v>32.5</v>
      </c>
      <c r="E220" s="610"/>
      <c r="F220" s="164">
        <f>D220*E220</f>
        <v>0</v>
      </c>
      <c r="G220" s="5"/>
    </row>
    <row r="221" spans="1:7" s="73" customFormat="1" ht="12.75">
      <c r="A221" s="9"/>
      <c r="B221" s="7"/>
      <c r="C221" s="8"/>
      <c r="D221" s="6"/>
      <c r="E221" s="1"/>
      <c r="F221" s="5"/>
      <c r="G221" s="5"/>
    </row>
    <row r="222" spans="1:7" s="73" customFormat="1" ht="38.25">
      <c r="A222" s="150">
        <f>A218+1</f>
        <v>8</v>
      </c>
      <c r="B222" s="151" t="s">
        <v>181</v>
      </c>
      <c r="C222" s="152"/>
      <c r="D222" s="11"/>
      <c r="E222" s="608"/>
      <c r="F222" s="153"/>
      <c r="G222" s="5"/>
    </row>
    <row r="223" spans="1:7" s="73" customFormat="1" ht="25.5">
      <c r="A223" s="202" t="s">
        <v>414</v>
      </c>
      <c r="B223" s="184" t="s">
        <v>161</v>
      </c>
      <c r="C223" s="185" t="s">
        <v>503</v>
      </c>
      <c r="D223" s="32">
        <v>24</v>
      </c>
      <c r="E223" s="615"/>
      <c r="F223" s="186">
        <f>D223*E223</f>
        <v>0</v>
      </c>
      <c r="G223" s="5"/>
    </row>
    <row r="224" spans="1:7" s="73" customFormat="1" ht="12.75">
      <c r="A224" s="158" t="s">
        <v>90</v>
      </c>
      <c r="B224" s="204" t="s">
        <v>524</v>
      </c>
      <c r="C224" s="163" t="s">
        <v>503</v>
      </c>
      <c r="D224" s="30">
        <v>19</v>
      </c>
      <c r="E224" s="610"/>
      <c r="F224" s="164">
        <f>D224*E224</f>
        <v>0</v>
      </c>
      <c r="G224" s="5"/>
    </row>
    <row r="225" spans="1:7" s="73" customFormat="1" ht="12.75">
      <c r="A225" s="9"/>
      <c r="B225" s="7"/>
      <c r="C225" s="8"/>
      <c r="D225" s="6"/>
      <c r="E225" s="1"/>
      <c r="F225" s="5"/>
      <c r="G225" s="5"/>
    </row>
    <row r="226" spans="1:7" s="73" customFormat="1" ht="25.5">
      <c r="A226" s="150">
        <f>A222+1</f>
        <v>9</v>
      </c>
      <c r="B226" s="151" t="s">
        <v>644</v>
      </c>
      <c r="C226" s="152"/>
      <c r="D226" s="11"/>
      <c r="E226" s="608"/>
      <c r="F226" s="153"/>
      <c r="G226" s="5"/>
    </row>
    <row r="227" spans="1:7" s="73" customFormat="1" ht="12.75">
      <c r="A227" s="202" t="s">
        <v>414</v>
      </c>
      <c r="B227" s="184" t="s">
        <v>163</v>
      </c>
      <c r="C227" s="185" t="s">
        <v>503</v>
      </c>
      <c r="D227" s="32">
        <v>0.5</v>
      </c>
      <c r="E227" s="615"/>
      <c r="F227" s="186">
        <f>D227*E227</f>
        <v>0</v>
      </c>
      <c r="G227" s="5"/>
    </row>
    <row r="228" spans="1:7" s="73" customFormat="1" ht="12.75">
      <c r="A228" s="158" t="s">
        <v>90</v>
      </c>
      <c r="B228" s="188" t="s">
        <v>164</v>
      </c>
      <c r="C228" s="163" t="s">
        <v>503</v>
      </c>
      <c r="D228" s="30">
        <v>11</v>
      </c>
      <c r="E228" s="610"/>
      <c r="F228" s="164">
        <f>D228*E228</f>
        <v>0</v>
      </c>
      <c r="G228" s="5"/>
    </row>
    <row r="229" spans="1:7" s="73" customFormat="1" ht="12.75">
      <c r="A229" s="9"/>
      <c r="B229" s="7"/>
      <c r="C229" s="8"/>
      <c r="D229" s="6"/>
      <c r="E229" s="1"/>
      <c r="F229" s="5"/>
      <c r="G229" s="5"/>
    </row>
    <row r="230" spans="1:7" s="73" customFormat="1" ht="38.25">
      <c r="A230" s="150">
        <f>A226+1</f>
        <v>10</v>
      </c>
      <c r="B230" s="151" t="s">
        <v>328</v>
      </c>
      <c r="C230" s="152"/>
      <c r="D230" s="11"/>
      <c r="E230" s="608"/>
      <c r="F230" s="153"/>
      <c r="G230" s="5"/>
    </row>
    <row r="231" spans="1:7" s="73" customFormat="1" ht="12.75">
      <c r="A231" s="202" t="s">
        <v>414</v>
      </c>
      <c r="B231" s="184" t="s">
        <v>165</v>
      </c>
      <c r="C231" s="185" t="s">
        <v>503</v>
      </c>
      <c r="D231" s="32">
        <f>20+21</f>
        <v>41</v>
      </c>
      <c r="E231" s="615"/>
      <c r="F231" s="186">
        <f>D231*E231</f>
        <v>0</v>
      </c>
      <c r="G231" s="5"/>
    </row>
    <row r="232" spans="1:7" s="73" customFormat="1" ht="25.5">
      <c r="A232" s="158" t="s">
        <v>90</v>
      </c>
      <c r="B232" s="188" t="s">
        <v>166</v>
      </c>
      <c r="C232" s="163" t="s">
        <v>503</v>
      </c>
      <c r="D232" s="30">
        <v>5</v>
      </c>
      <c r="E232" s="610"/>
      <c r="F232" s="164">
        <f>D232*E232</f>
        <v>0</v>
      </c>
      <c r="G232" s="5"/>
    </row>
    <row r="233" spans="1:7" s="73" customFormat="1" ht="12.75">
      <c r="A233" s="205"/>
      <c r="B233" s="180"/>
      <c r="C233" s="206"/>
      <c r="D233" s="6"/>
      <c r="E233" s="1"/>
      <c r="F233" s="5"/>
      <c r="G233" s="5"/>
    </row>
    <row r="234" spans="1:7" s="73" customFormat="1" ht="38.25">
      <c r="A234" s="146">
        <v>11</v>
      </c>
      <c r="B234" s="12" t="s">
        <v>167</v>
      </c>
      <c r="C234" s="13" t="s">
        <v>497</v>
      </c>
      <c r="D234" s="28">
        <v>170</v>
      </c>
      <c r="E234" s="14"/>
      <c r="F234" s="15">
        <f>D234*E234</f>
        <v>0</v>
      </c>
      <c r="G234" s="5"/>
    </row>
    <row r="235" spans="1:7" s="73" customFormat="1" ht="12.75">
      <c r="A235" s="205"/>
      <c r="B235" s="180"/>
      <c r="C235" s="206"/>
      <c r="D235" s="6"/>
      <c r="E235" s="1"/>
      <c r="F235" s="5"/>
      <c r="G235" s="5"/>
    </row>
    <row r="236" spans="1:7" s="73" customFormat="1" ht="51">
      <c r="A236" s="146">
        <f>A234+1</f>
        <v>12</v>
      </c>
      <c r="B236" s="12" t="s">
        <v>168</v>
      </c>
      <c r="C236" s="13" t="s">
        <v>497</v>
      </c>
      <c r="D236" s="28">
        <v>33</v>
      </c>
      <c r="E236" s="14"/>
      <c r="F236" s="15">
        <f>D236*E236</f>
        <v>0</v>
      </c>
      <c r="G236" s="5"/>
    </row>
    <row r="237" spans="1:7" s="73" customFormat="1" ht="12.75">
      <c r="A237" s="205"/>
      <c r="B237" s="180"/>
      <c r="C237" s="206"/>
      <c r="D237" s="6"/>
      <c r="E237" s="1"/>
      <c r="F237" s="5"/>
      <c r="G237" s="5"/>
    </row>
    <row r="238" spans="1:7" s="73" customFormat="1" ht="51">
      <c r="A238" s="146">
        <f>A236+1</f>
        <v>13</v>
      </c>
      <c r="B238" s="12" t="s">
        <v>384</v>
      </c>
      <c r="C238" s="13" t="s">
        <v>503</v>
      </c>
      <c r="D238" s="28">
        <v>1.2</v>
      </c>
      <c r="E238" s="14"/>
      <c r="F238" s="15">
        <f>D238*E238</f>
        <v>0</v>
      </c>
      <c r="G238" s="5"/>
    </row>
    <row r="239" spans="1:7" s="73" customFormat="1" ht="12.75">
      <c r="A239" s="205"/>
      <c r="B239" s="180"/>
      <c r="C239" s="206"/>
      <c r="D239" s="6"/>
      <c r="E239" s="1"/>
      <c r="F239" s="5"/>
      <c r="G239" s="5"/>
    </row>
    <row r="240" spans="1:7" s="54" customFormat="1" ht="38.25">
      <c r="A240" s="207">
        <f>A238+1</f>
        <v>14</v>
      </c>
      <c r="B240" s="52" t="s">
        <v>231</v>
      </c>
      <c r="C240" s="208"/>
      <c r="D240" s="208"/>
      <c r="E240" s="620"/>
      <c r="F240" s="209"/>
      <c r="G240" s="6"/>
    </row>
    <row r="241" spans="1:7" s="54" customFormat="1" ht="25.5">
      <c r="A241" s="210" t="s">
        <v>414</v>
      </c>
      <c r="B241" s="211" t="s">
        <v>232</v>
      </c>
      <c r="C241" s="39" t="s">
        <v>497</v>
      </c>
      <c r="D241" s="40">
        <v>110</v>
      </c>
      <c r="E241" s="41"/>
      <c r="F241" s="42">
        <f>D241*E241</f>
        <v>0</v>
      </c>
      <c r="G241" s="6"/>
    </row>
    <row r="242" spans="1:7" s="54" customFormat="1" ht="38.25">
      <c r="A242" s="212" t="s">
        <v>90</v>
      </c>
      <c r="B242" s="159" t="s">
        <v>233</v>
      </c>
      <c r="C242" s="43" t="s">
        <v>497</v>
      </c>
      <c r="D242" s="44">
        <v>64</v>
      </c>
      <c r="E242" s="45"/>
      <c r="F242" s="46">
        <f>D242*E242</f>
        <v>0</v>
      </c>
      <c r="G242" s="6"/>
    </row>
    <row r="243" spans="1:7" s="54" customFormat="1" ht="12.75">
      <c r="A243" s="205"/>
      <c r="B243" s="180"/>
      <c r="C243" s="206"/>
      <c r="D243" s="6"/>
      <c r="E243" s="621"/>
      <c r="F243" s="6"/>
      <c r="G243" s="6"/>
    </row>
    <row r="244" spans="1:7" s="54" customFormat="1" ht="51">
      <c r="A244" s="207">
        <f>A240+1</f>
        <v>15</v>
      </c>
      <c r="B244" s="52" t="s">
        <v>235</v>
      </c>
      <c r="C244" s="208"/>
      <c r="D244" s="208"/>
      <c r="E244" s="620"/>
      <c r="F244" s="209"/>
      <c r="G244" s="6"/>
    </row>
    <row r="245" spans="1:7" s="54" customFormat="1" ht="51">
      <c r="A245" s="210" t="s">
        <v>414</v>
      </c>
      <c r="B245" s="211" t="s">
        <v>237</v>
      </c>
      <c r="C245" s="39" t="s">
        <v>497</v>
      </c>
      <c r="D245" s="40">
        <v>64</v>
      </c>
      <c r="E245" s="41"/>
      <c r="F245" s="42">
        <f>D245*E245</f>
        <v>0</v>
      </c>
      <c r="G245" s="6"/>
    </row>
    <row r="246" spans="1:7" s="54" customFormat="1" ht="12.75">
      <c r="A246" s="212" t="s">
        <v>90</v>
      </c>
      <c r="B246" s="159" t="s">
        <v>236</v>
      </c>
      <c r="C246" s="43" t="s">
        <v>497</v>
      </c>
      <c r="D246" s="44">
        <v>64</v>
      </c>
      <c r="E246" s="45"/>
      <c r="F246" s="46">
        <f>D246*E246</f>
        <v>0</v>
      </c>
      <c r="G246" s="6"/>
    </row>
    <row r="247" spans="1:7" s="54" customFormat="1" ht="12.75">
      <c r="A247" s="205"/>
      <c r="B247" s="180"/>
      <c r="C247" s="206"/>
      <c r="D247" s="6"/>
      <c r="E247" s="621"/>
      <c r="F247" s="6"/>
      <c r="G247" s="6"/>
    </row>
    <row r="248" spans="1:7" s="54" customFormat="1" ht="76.5">
      <c r="A248" s="213">
        <f>A244+1</f>
        <v>16</v>
      </c>
      <c r="B248" s="35" t="s">
        <v>183</v>
      </c>
      <c r="C248" s="47" t="s">
        <v>503</v>
      </c>
      <c r="D248" s="28">
        <v>78</v>
      </c>
      <c r="E248" s="48"/>
      <c r="F248" s="49">
        <f>D248*E248</f>
        <v>0</v>
      </c>
      <c r="G248" s="6"/>
    </row>
    <row r="249" spans="1:7" s="54" customFormat="1" ht="12.75">
      <c r="A249" s="205"/>
      <c r="B249" s="180"/>
      <c r="C249" s="206"/>
      <c r="D249" s="6"/>
      <c r="E249" s="621"/>
      <c r="F249" s="6"/>
      <c r="G249" s="6"/>
    </row>
    <row r="250" spans="1:7" s="54" customFormat="1" ht="76.5">
      <c r="A250" s="213">
        <f>A248+1</f>
        <v>17</v>
      </c>
      <c r="B250" s="35" t="s">
        <v>182</v>
      </c>
      <c r="C250" s="47" t="s">
        <v>503</v>
      </c>
      <c r="D250" s="28">
        <v>2</v>
      </c>
      <c r="E250" s="48"/>
      <c r="F250" s="49">
        <f>D250*E250</f>
        <v>0</v>
      </c>
      <c r="G250" s="6"/>
    </row>
    <row r="251" spans="1:7" s="54" customFormat="1" ht="12.75">
      <c r="A251" s="205"/>
      <c r="B251" s="180"/>
      <c r="C251" s="206"/>
      <c r="D251" s="6"/>
      <c r="E251" s="621"/>
      <c r="F251" s="6"/>
      <c r="G251" s="6"/>
    </row>
    <row r="252" spans="1:7" s="54" customFormat="1" ht="25.5">
      <c r="A252" s="213">
        <f>A250+1</f>
        <v>18</v>
      </c>
      <c r="B252" s="35" t="s">
        <v>264</v>
      </c>
      <c r="C252" s="47" t="s">
        <v>497</v>
      </c>
      <c r="D252" s="28">
        <v>30</v>
      </c>
      <c r="E252" s="48"/>
      <c r="F252" s="49">
        <f>D252*E252</f>
        <v>0</v>
      </c>
      <c r="G252" s="6"/>
    </row>
    <row r="253" spans="1:7" s="54" customFormat="1" ht="12.75">
      <c r="A253" s="205"/>
      <c r="B253" s="180"/>
      <c r="C253" s="206"/>
      <c r="D253" s="6"/>
      <c r="E253" s="621"/>
      <c r="F253" s="6"/>
      <c r="G253" s="6"/>
    </row>
    <row r="254" spans="1:7" s="54" customFormat="1" ht="38.25">
      <c r="A254" s="213">
        <f>A252+1</f>
        <v>19</v>
      </c>
      <c r="B254" s="35" t="s">
        <v>187</v>
      </c>
      <c r="C254" s="47" t="s">
        <v>497</v>
      </c>
      <c r="D254" s="28">
        <v>80</v>
      </c>
      <c r="E254" s="48"/>
      <c r="F254" s="49">
        <f>D254*E254</f>
        <v>0</v>
      </c>
      <c r="G254" s="6"/>
    </row>
    <row r="255" spans="1:7" s="54" customFormat="1" ht="12.75">
      <c r="A255" s="205"/>
      <c r="B255" s="180"/>
      <c r="C255" s="206"/>
      <c r="D255" s="6"/>
      <c r="E255" s="621"/>
      <c r="F255" s="6"/>
      <c r="G255" s="6"/>
    </row>
    <row r="256" spans="1:7" s="54" customFormat="1" ht="38.25">
      <c r="A256" s="213">
        <f>A254+1</f>
        <v>20</v>
      </c>
      <c r="B256" s="35" t="s">
        <v>169</v>
      </c>
      <c r="C256" s="47" t="s">
        <v>503</v>
      </c>
      <c r="D256" s="28">
        <v>10</v>
      </c>
      <c r="E256" s="48"/>
      <c r="F256" s="49">
        <f>D256*E256</f>
        <v>0</v>
      </c>
      <c r="G256" s="6"/>
    </row>
    <row r="257" spans="1:7" s="54" customFormat="1" ht="12.75">
      <c r="A257" s="205"/>
      <c r="B257" s="180"/>
      <c r="C257" s="206"/>
      <c r="D257" s="6"/>
      <c r="E257" s="621"/>
      <c r="F257" s="6"/>
      <c r="G257" s="6"/>
    </row>
    <row r="258" spans="1:7" s="54" customFormat="1" ht="38.25">
      <c r="A258" s="213">
        <f>A256+1</f>
        <v>21</v>
      </c>
      <c r="B258" s="35" t="s">
        <v>9</v>
      </c>
      <c r="C258" s="47" t="s">
        <v>502</v>
      </c>
      <c r="D258" s="28">
        <v>2</v>
      </c>
      <c r="E258" s="48"/>
      <c r="F258" s="49">
        <f>D258*E258</f>
        <v>0</v>
      </c>
      <c r="G258" s="6"/>
    </row>
    <row r="259" spans="1:7" s="54" customFormat="1" ht="12.75">
      <c r="A259" s="205"/>
      <c r="B259" s="180"/>
      <c r="C259" s="206"/>
      <c r="D259" s="6"/>
      <c r="E259" s="621"/>
      <c r="F259" s="6"/>
      <c r="G259" s="6"/>
    </row>
    <row r="260" spans="1:7" s="54" customFormat="1" ht="51">
      <c r="A260" s="213">
        <f>A258+1</f>
        <v>22</v>
      </c>
      <c r="B260" s="35" t="s">
        <v>179</v>
      </c>
      <c r="C260" s="47" t="s">
        <v>502</v>
      </c>
      <c r="D260" s="28">
        <v>2</v>
      </c>
      <c r="E260" s="48"/>
      <c r="F260" s="49">
        <f>D260*E260</f>
        <v>0</v>
      </c>
      <c r="G260" s="6"/>
    </row>
    <row r="261" spans="1:7" s="54" customFormat="1" ht="12.75">
      <c r="A261" s="205"/>
      <c r="B261" s="180"/>
      <c r="C261" s="206"/>
      <c r="D261" s="6"/>
      <c r="E261" s="621"/>
      <c r="F261" s="6"/>
      <c r="G261" s="6"/>
    </row>
    <row r="262" spans="1:7" s="54" customFormat="1" ht="51">
      <c r="A262" s="213">
        <f>A260+1</f>
        <v>23</v>
      </c>
      <c r="B262" s="35" t="s">
        <v>184</v>
      </c>
      <c r="C262" s="47" t="s">
        <v>503</v>
      </c>
      <c r="D262" s="29">
        <v>68</v>
      </c>
      <c r="E262" s="612"/>
      <c r="F262" s="49">
        <f>D262*E262</f>
        <v>0</v>
      </c>
      <c r="G262" s="6"/>
    </row>
    <row r="263" spans="1:7" s="54" customFormat="1" ht="12.75">
      <c r="A263" s="205"/>
      <c r="B263" s="180"/>
      <c r="C263" s="206"/>
      <c r="D263" s="6"/>
      <c r="E263" s="621"/>
      <c r="F263" s="6"/>
      <c r="G263" s="6"/>
    </row>
    <row r="264" spans="1:7" s="54" customFormat="1" ht="51">
      <c r="A264" s="213">
        <f>A262+1</f>
        <v>24</v>
      </c>
      <c r="B264" s="35" t="s">
        <v>185</v>
      </c>
      <c r="C264" s="47" t="s">
        <v>503</v>
      </c>
      <c r="D264" s="29">
        <v>2</v>
      </c>
      <c r="E264" s="612"/>
      <c r="F264" s="49">
        <f>D264*E264</f>
        <v>0</v>
      </c>
      <c r="G264" s="6"/>
    </row>
    <row r="265" spans="1:7" s="54" customFormat="1" ht="12.75">
      <c r="A265" s="205"/>
      <c r="B265" s="180"/>
      <c r="C265" s="206"/>
      <c r="D265" s="6"/>
      <c r="E265" s="621"/>
      <c r="F265" s="6"/>
      <c r="G265" s="6"/>
    </row>
    <row r="266" spans="1:7" s="54" customFormat="1" ht="63.75">
      <c r="A266" s="213">
        <f>A264+1</f>
        <v>25</v>
      </c>
      <c r="B266" s="35" t="s">
        <v>186</v>
      </c>
      <c r="C266" s="47" t="s">
        <v>503</v>
      </c>
      <c r="D266" s="29">
        <v>10</v>
      </c>
      <c r="E266" s="612"/>
      <c r="F266" s="49">
        <f>D266*E266</f>
        <v>0</v>
      </c>
      <c r="G266" s="6"/>
    </row>
    <row r="267" spans="1:7" s="54" customFormat="1" ht="12.75">
      <c r="A267" s="205"/>
      <c r="B267" s="180"/>
      <c r="C267" s="206"/>
      <c r="D267" s="6"/>
      <c r="E267" s="621"/>
      <c r="F267" s="6"/>
      <c r="G267" s="6"/>
    </row>
    <row r="268" spans="1:7" s="54" customFormat="1" ht="165.75">
      <c r="A268" s="213">
        <f>A266+1</f>
        <v>26</v>
      </c>
      <c r="B268" s="35" t="s">
        <v>296</v>
      </c>
      <c r="C268" s="47" t="s">
        <v>485</v>
      </c>
      <c r="D268" s="29">
        <v>1</v>
      </c>
      <c r="E268" s="612"/>
      <c r="F268" s="49">
        <f>D268*E268</f>
        <v>0</v>
      </c>
      <c r="G268" s="6"/>
    </row>
    <row r="269" spans="1:7" s="54" customFormat="1" ht="12.75">
      <c r="A269" s="205"/>
      <c r="B269" s="180"/>
      <c r="C269" s="206"/>
      <c r="D269" s="6"/>
      <c r="E269" s="621"/>
      <c r="F269" s="6"/>
      <c r="G269" s="6"/>
    </row>
    <row r="270" spans="1:7" s="54" customFormat="1" ht="25.5">
      <c r="A270" s="213">
        <f>A268+1</f>
        <v>27</v>
      </c>
      <c r="B270" s="35" t="s">
        <v>387</v>
      </c>
      <c r="C270" s="47" t="s">
        <v>497</v>
      </c>
      <c r="D270" s="29">
        <v>174</v>
      </c>
      <c r="E270" s="612"/>
      <c r="F270" s="49">
        <f>D270*E270</f>
        <v>0</v>
      </c>
      <c r="G270" s="6"/>
    </row>
    <row r="271" spans="1:7" s="54" customFormat="1" ht="12.75">
      <c r="A271" s="205"/>
      <c r="B271" s="180"/>
      <c r="C271" s="206"/>
      <c r="D271" s="6"/>
      <c r="E271" s="621"/>
      <c r="F271" s="6"/>
      <c r="G271" s="6"/>
    </row>
    <row r="272" spans="1:7" s="73" customFormat="1" ht="12.75">
      <c r="A272" s="205"/>
      <c r="B272" s="180"/>
      <c r="C272" s="206"/>
      <c r="D272" s="6"/>
      <c r="E272" s="1"/>
      <c r="F272" s="5"/>
      <c r="G272" s="5"/>
    </row>
    <row r="273" spans="1:7" s="73" customFormat="1" ht="13.5" thickBot="1">
      <c r="A273" s="139" t="s">
        <v>492</v>
      </c>
      <c r="B273" s="214" t="s">
        <v>381</v>
      </c>
      <c r="C273" s="215" t="s">
        <v>620</v>
      </c>
      <c r="D273" s="196"/>
      <c r="E273" s="618"/>
      <c r="F273" s="198">
        <f>SUM(F197:F272)</f>
        <v>0</v>
      </c>
      <c r="G273" s="5"/>
    </row>
    <row r="274" spans="1:7" s="73" customFormat="1" ht="13.5" thickTop="1">
      <c r="A274" s="9"/>
      <c r="B274" s="216"/>
      <c r="C274" s="217"/>
      <c r="D274" s="6"/>
      <c r="E274" s="1"/>
      <c r="F274" s="5"/>
      <c r="G274" s="5"/>
    </row>
    <row r="275" spans="1:7" s="73" customFormat="1" ht="12.75">
      <c r="A275" s="9"/>
      <c r="B275" s="216"/>
      <c r="C275" s="206"/>
      <c r="D275" s="134"/>
      <c r="E275" s="614"/>
      <c r="F275" s="10"/>
      <c r="G275" s="10"/>
    </row>
    <row r="276" spans="1:7" s="73" customFormat="1" ht="12.75">
      <c r="A276" s="92" t="s">
        <v>504</v>
      </c>
      <c r="B276" s="218" t="s">
        <v>510</v>
      </c>
      <c r="C276" s="217"/>
      <c r="D276" s="182"/>
      <c r="E276" s="613"/>
      <c r="F276" s="5"/>
      <c r="G276" s="183"/>
    </row>
    <row r="277" spans="1:7" s="73" customFormat="1" ht="12.75">
      <c r="A277" s="9"/>
      <c r="B277" s="180"/>
      <c r="C277" s="206"/>
      <c r="D277" s="6"/>
      <c r="E277" s="1"/>
      <c r="F277" s="5"/>
      <c r="G277" s="5"/>
    </row>
    <row r="278" spans="1:7" s="73" customFormat="1" ht="76.5">
      <c r="A278" s="143" t="s">
        <v>660</v>
      </c>
      <c r="B278" s="144" t="s">
        <v>261</v>
      </c>
      <c r="C278" s="206"/>
      <c r="D278" s="6"/>
      <c r="E278" s="1"/>
      <c r="F278" s="5"/>
      <c r="G278" s="5"/>
    </row>
    <row r="279" spans="1:7" s="73" customFormat="1" ht="12.75">
      <c r="A279" s="9"/>
      <c r="B279" s="180"/>
      <c r="C279" s="206"/>
      <c r="D279" s="6"/>
      <c r="E279" s="1"/>
      <c r="F279" s="5"/>
      <c r="G279" s="5"/>
    </row>
    <row r="280" spans="1:7" s="73" customFormat="1" ht="25.5">
      <c r="A280" s="150">
        <f>A275+1</f>
        <v>1</v>
      </c>
      <c r="B280" s="151" t="s">
        <v>188</v>
      </c>
      <c r="C280" s="152"/>
      <c r="D280" s="11"/>
      <c r="E280" s="608"/>
      <c r="F280" s="153"/>
      <c r="G280" s="5"/>
    </row>
    <row r="281" spans="1:7" s="73" customFormat="1" ht="12.75">
      <c r="A281" s="154" t="s">
        <v>414</v>
      </c>
      <c r="B281" s="219" t="s">
        <v>88</v>
      </c>
      <c r="C281" s="220" t="s">
        <v>503</v>
      </c>
      <c r="D281" s="32">
        <v>0.8</v>
      </c>
      <c r="E281" s="622"/>
      <c r="F281" s="186">
        <f>D281*E281</f>
        <v>0</v>
      </c>
      <c r="G281" s="5"/>
    </row>
    <row r="282" spans="1:7" s="73" customFormat="1" ht="12.75">
      <c r="A282" s="187" t="s">
        <v>90</v>
      </c>
      <c r="B282" s="162" t="s">
        <v>89</v>
      </c>
      <c r="C282" s="43" t="s">
        <v>503</v>
      </c>
      <c r="D282" s="30">
        <f>1.22+1.06+3.7+3.9+2.3+2.9+3.7+2.22</f>
        <v>21</v>
      </c>
      <c r="E282" s="623"/>
      <c r="F282" s="164">
        <f>D282*E282</f>
        <v>0</v>
      </c>
      <c r="G282" s="5"/>
    </row>
    <row r="283" spans="1:7" s="73" customFormat="1" ht="12.75">
      <c r="A283" s="9"/>
      <c r="B283" s="180"/>
      <c r="C283" s="206"/>
      <c r="D283" s="6"/>
      <c r="E283" s="51"/>
      <c r="F283" s="5"/>
      <c r="G283" s="5"/>
    </row>
    <row r="284" spans="1:7" s="73" customFormat="1" ht="38.25">
      <c r="A284" s="146">
        <f>A280+1</f>
        <v>2</v>
      </c>
      <c r="B284" s="165" t="s">
        <v>527</v>
      </c>
      <c r="C284" s="179" t="s">
        <v>503</v>
      </c>
      <c r="D284" s="29">
        <v>1.1</v>
      </c>
      <c r="E284" s="612"/>
      <c r="F284" s="15">
        <f>D284*E284</f>
        <v>0</v>
      </c>
      <c r="G284" s="5"/>
    </row>
    <row r="285" spans="1:7" s="73" customFormat="1" ht="12.75">
      <c r="A285" s="9"/>
      <c r="B285" s="180"/>
      <c r="C285" s="206"/>
      <c r="D285" s="6"/>
      <c r="E285" s="51"/>
      <c r="F285" s="5"/>
      <c r="G285" s="5"/>
    </row>
    <row r="286" spans="1:7" s="73" customFormat="1" ht="38.25">
      <c r="A286" s="150">
        <f>A284+1</f>
        <v>3</v>
      </c>
      <c r="B286" s="160" t="s">
        <v>592</v>
      </c>
      <c r="C286" s="222"/>
      <c r="D286" s="11"/>
      <c r="E286" s="624"/>
      <c r="F286" s="153"/>
      <c r="G286" s="5"/>
    </row>
    <row r="287" spans="1:7" s="73" customFormat="1" ht="12.75">
      <c r="A287" s="154" t="s">
        <v>414</v>
      </c>
      <c r="B287" s="219" t="s">
        <v>591</v>
      </c>
      <c r="C287" s="220" t="s">
        <v>503</v>
      </c>
      <c r="D287" s="32">
        <v>0.9</v>
      </c>
      <c r="E287" s="622"/>
      <c r="F287" s="186">
        <f>D287*E287</f>
        <v>0</v>
      </c>
      <c r="G287" s="5"/>
    </row>
    <row r="288" spans="1:7" s="73" customFormat="1" ht="25.5">
      <c r="A288" s="187" t="s">
        <v>90</v>
      </c>
      <c r="B288" s="162" t="s">
        <v>593</v>
      </c>
      <c r="C288" s="43" t="s">
        <v>503</v>
      </c>
      <c r="D288" s="30">
        <v>0.4</v>
      </c>
      <c r="E288" s="623"/>
      <c r="F288" s="164">
        <f>D288*E288</f>
        <v>0</v>
      </c>
      <c r="G288" s="5"/>
    </row>
    <row r="289" spans="1:7" s="73" customFormat="1" ht="12.75">
      <c r="A289" s="9"/>
      <c r="B289" s="180"/>
      <c r="C289" s="206"/>
      <c r="D289" s="6"/>
      <c r="E289" s="51"/>
      <c r="F289" s="5"/>
      <c r="G289" s="5"/>
    </row>
    <row r="290" spans="1:7" s="73" customFormat="1" ht="51">
      <c r="A290" s="146">
        <f>A286+1</f>
        <v>4</v>
      </c>
      <c r="B290" s="165" t="s">
        <v>189</v>
      </c>
      <c r="C290" s="179" t="s">
        <v>503</v>
      </c>
      <c r="D290" s="29">
        <v>0.3</v>
      </c>
      <c r="E290" s="612"/>
      <c r="F290" s="15">
        <f>D290*E290</f>
        <v>0</v>
      </c>
      <c r="G290" s="5"/>
    </row>
    <row r="291" spans="1:7" s="73" customFormat="1" ht="12.75">
      <c r="A291" s="9"/>
      <c r="B291" s="180"/>
      <c r="C291" s="206"/>
      <c r="D291" s="6"/>
      <c r="E291" s="51"/>
      <c r="F291" s="5"/>
      <c r="G291" s="5"/>
    </row>
    <row r="292" spans="1:7" s="73" customFormat="1" ht="38.25">
      <c r="A292" s="150">
        <f>A290+1</f>
        <v>5</v>
      </c>
      <c r="B292" s="160" t="s">
        <v>190</v>
      </c>
      <c r="C292" s="222"/>
      <c r="D292" s="11"/>
      <c r="E292" s="624"/>
      <c r="F292" s="153"/>
      <c r="G292" s="5"/>
    </row>
    <row r="293" spans="1:7" s="73" customFormat="1" ht="12.75">
      <c r="A293" s="158" t="s">
        <v>414</v>
      </c>
      <c r="B293" s="223" t="s">
        <v>253</v>
      </c>
      <c r="C293" s="224" t="s">
        <v>503</v>
      </c>
      <c r="D293" s="34">
        <v>4.4</v>
      </c>
      <c r="E293" s="625"/>
      <c r="F293" s="225">
        <f>D293*E293</f>
        <v>0</v>
      </c>
      <c r="G293" s="5"/>
    </row>
    <row r="294" spans="1:7" s="73" customFormat="1" ht="12.75">
      <c r="A294" s="9"/>
      <c r="B294" s="7"/>
      <c r="C294" s="8"/>
      <c r="D294" s="6"/>
      <c r="E294" s="2"/>
      <c r="F294" s="5"/>
      <c r="G294" s="5"/>
    </row>
    <row r="295" spans="1:7" s="73" customFormat="1" ht="38.25">
      <c r="A295" s="150">
        <f>A292+1</f>
        <v>6</v>
      </c>
      <c r="B295" s="151" t="s">
        <v>588</v>
      </c>
      <c r="C295" s="152"/>
      <c r="D295" s="11"/>
      <c r="E295" s="608"/>
      <c r="F295" s="153"/>
      <c r="G295" s="5"/>
    </row>
    <row r="296" spans="1:7" s="73" customFormat="1" ht="25.5">
      <c r="A296" s="154" t="s">
        <v>414</v>
      </c>
      <c r="B296" s="184" t="s">
        <v>589</v>
      </c>
      <c r="C296" s="185" t="s">
        <v>503</v>
      </c>
      <c r="D296" s="32">
        <v>3.8</v>
      </c>
      <c r="E296" s="615"/>
      <c r="F296" s="186">
        <f>D296*E296</f>
        <v>0</v>
      </c>
      <c r="G296" s="5"/>
    </row>
    <row r="297" spans="1:7" s="73" customFormat="1" ht="38.25">
      <c r="A297" s="187" t="s">
        <v>90</v>
      </c>
      <c r="B297" s="162" t="s">
        <v>590</v>
      </c>
      <c r="C297" s="43" t="s">
        <v>503</v>
      </c>
      <c r="D297" s="30">
        <v>1.6</v>
      </c>
      <c r="E297" s="623"/>
      <c r="F297" s="164">
        <f>D297*E297</f>
        <v>0</v>
      </c>
      <c r="G297" s="5"/>
    </row>
    <row r="298" spans="1:7" s="73" customFormat="1" ht="12.75">
      <c r="A298" s="9"/>
      <c r="B298" s="180"/>
      <c r="C298" s="206"/>
      <c r="D298" s="6"/>
      <c r="E298" s="51"/>
      <c r="F298" s="5"/>
      <c r="G298" s="5"/>
    </row>
    <row r="299" spans="1:7" s="73" customFormat="1" ht="38.25">
      <c r="A299" s="146">
        <f>A295+1</f>
        <v>7</v>
      </c>
      <c r="B299" s="35" t="s">
        <v>478</v>
      </c>
      <c r="C299" s="47" t="s">
        <v>497</v>
      </c>
      <c r="D299" s="28">
        <v>10</v>
      </c>
      <c r="E299" s="21"/>
      <c r="F299" s="49">
        <f>+D299*E299</f>
        <v>0</v>
      </c>
      <c r="G299" s="5"/>
    </row>
    <row r="300" spans="1:7" s="73" customFormat="1" ht="12.75">
      <c r="A300" s="9"/>
      <c r="B300" s="180"/>
      <c r="C300" s="206"/>
      <c r="D300" s="6"/>
      <c r="E300" s="51"/>
      <c r="F300" s="5"/>
      <c r="G300" s="5"/>
    </row>
    <row r="301" spans="1:7" s="73" customFormat="1" ht="25.5">
      <c r="A301" s="146">
        <f>A299+1</f>
        <v>8</v>
      </c>
      <c r="B301" s="35" t="s">
        <v>479</v>
      </c>
      <c r="C301" s="47" t="s">
        <v>497</v>
      </c>
      <c r="D301" s="28">
        <v>15</v>
      </c>
      <c r="E301" s="21"/>
      <c r="F301" s="49">
        <f>+D301*E301</f>
        <v>0</v>
      </c>
      <c r="G301" s="5"/>
    </row>
    <row r="302" spans="1:7" s="73" customFormat="1" ht="12.75">
      <c r="A302" s="9"/>
      <c r="B302" s="180"/>
      <c r="C302" s="206"/>
      <c r="D302" s="6"/>
      <c r="E302" s="621"/>
      <c r="F302" s="5"/>
      <c r="G302" s="5"/>
    </row>
    <row r="303" spans="1:7" s="73" customFormat="1" ht="25.5">
      <c r="A303" s="146">
        <f>A301+1</f>
        <v>9</v>
      </c>
      <c r="B303" s="165" t="s">
        <v>594</v>
      </c>
      <c r="C303" s="179" t="s">
        <v>503</v>
      </c>
      <c r="D303" s="29">
        <v>4.4</v>
      </c>
      <c r="E303" s="612"/>
      <c r="F303" s="15">
        <f>D303*E303</f>
        <v>0</v>
      </c>
      <c r="G303" s="5"/>
    </row>
    <row r="304" spans="1:7" s="73" customFormat="1" ht="12.75">
      <c r="A304" s="9"/>
      <c r="B304" s="180"/>
      <c r="C304" s="206"/>
      <c r="D304" s="6"/>
      <c r="E304" s="621"/>
      <c r="F304" s="5"/>
      <c r="G304" s="5"/>
    </row>
    <row r="305" spans="1:7" s="73" customFormat="1" ht="25.5">
      <c r="A305" s="146">
        <f>A303+1</f>
        <v>10</v>
      </c>
      <c r="B305" s="165" t="s">
        <v>595</v>
      </c>
      <c r="C305" s="179" t="s">
        <v>503</v>
      </c>
      <c r="D305" s="29">
        <v>12.5</v>
      </c>
      <c r="E305" s="612"/>
      <c r="F305" s="15">
        <f>D305*E305</f>
        <v>0</v>
      </c>
      <c r="G305" s="5"/>
    </row>
    <row r="306" spans="1:7" s="73" customFormat="1" ht="12.75">
      <c r="A306" s="9"/>
      <c r="B306" s="7"/>
      <c r="C306" s="206"/>
      <c r="D306" s="6"/>
      <c r="E306" s="1"/>
      <c r="F306" s="5"/>
      <c r="G306" s="5"/>
    </row>
    <row r="307" spans="1:7" s="73" customFormat="1" ht="51">
      <c r="A307" s="146">
        <f>A305+1</f>
        <v>11</v>
      </c>
      <c r="B307" s="147" t="s">
        <v>44</v>
      </c>
      <c r="C307" s="179" t="s">
        <v>505</v>
      </c>
      <c r="D307" s="29">
        <v>420</v>
      </c>
      <c r="E307" s="607"/>
      <c r="F307" s="15">
        <f>D307*E307</f>
        <v>0</v>
      </c>
      <c r="G307" s="5"/>
    </row>
    <row r="308" spans="1:7" s="73" customFormat="1" ht="12.75">
      <c r="A308" s="9"/>
      <c r="B308" s="180"/>
      <c r="C308" s="206"/>
      <c r="D308" s="6"/>
      <c r="E308" s="1"/>
      <c r="F308" s="5"/>
      <c r="G308" s="5"/>
    </row>
    <row r="309" spans="1:7" s="73" customFormat="1" ht="51">
      <c r="A309" s="146">
        <f>A307+1</f>
        <v>12</v>
      </c>
      <c r="B309" s="147" t="s">
        <v>43</v>
      </c>
      <c r="C309" s="179" t="s">
        <v>505</v>
      </c>
      <c r="D309" s="29">
        <v>1005</v>
      </c>
      <c r="E309" s="607"/>
      <c r="F309" s="15">
        <f>D309*E309</f>
        <v>0</v>
      </c>
      <c r="G309" s="5"/>
    </row>
    <row r="310" spans="1:7" s="73" customFormat="1" ht="12.75">
      <c r="A310" s="9"/>
      <c r="B310" s="180"/>
      <c r="C310" s="206"/>
      <c r="D310" s="6"/>
      <c r="E310" s="1"/>
      <c r="F310" s="5"/>
      <c r="G310" s="5"/>
    </row>
    <row r="311" spans="1:7" s="73" customFormat="1" ht="38.25">
      <c r="A311" s="146">
        <f>A309+1</f>
        <v>13</v>
      </c>
      <c r="B311" s="147" t="s">
        <v>42</v>
      </c>
      <c r="C311" s="179" t="s">
        <v>505</v>
      </c>
      <c r="D311" s="29">
        <v>250</v>
      </c>
      <c r="E311" s="607"/>
      <c r="F311" s="15">
        <f>D311*E311</f>
        <v>0</v>
      </c>
      <c r="G311" s="5"/>
    </row>
    <row r="312" spans="1:7" s="73" customFormat="1" ht="12.75">
      <c r="A312" s="9"/>
      <c r="B312" s="7"/>
      <c r="C312" s="8"/>
      <c r="D312" s="6"/>
      <c r="E312" s="1"/>
      <c r="F312" s="5"/>
      <c r="G312" s="5"/>
    </row>
    <row r="313" spans="1:7" s="73" customFormat="1" ht="76.5">
      <c r="A313" s="146">
        <f>A311+1</f>
        <v>14</v>
      </c>
      <c r="B313" s="147" t="s">
        <v>525</v>
      </c>
      <c r="C313" s="148" t="s">
        <v>485</v>
      </c>
      <c r="D313" s="29">
        <v>18</v>
      </c>
      <c r="E313" s="607"/>
      <c r="F313" s="15">
        <f>D313*E313</f>
        <v>0</v>
      </c>
      <c r="G313" s="5"/>
    </row>
    <row r="314" spans="1:7" s="73" customFormat="1" ht="12.75">
      <c r="A314" s="9"/>
      <c r="B314" s="7"/>
      <c r="C314" s="8"/>
      <c r="D314" s="6"/>
      <c r="E314" s="1"/>
      <c r="F314" s="5"/>
      <c r="G314" s="5"/>
    </row>
    <row r="315" spans="1:7" s="73" customFormat="1" ht="63.75">
      <c r="A315" s="146">
        <f>A313+1</f>
        <v>15</v>
      </c>
      <c r="B315" s="147" t="s">
        <v>41</v>
      </c>
      <c r="C315" s="148" t="s">
        <v>503</v>
      </c>
      <c r="D315" s="29">
        <v>1.7</v>
      </c>
      <c r="E315" s="607"/>
      <c r="F315" s="15">
        <f>D315*E315</f>
        <v>0</v>
      </c>
      <c r="G315" s="5"/>
    </row>
    <row r="316" spans="1:7" s="73" customFormat="1" ht="12.75">
      <c r="A316" s="9"/>
      <c r="B316" s="7"/>
      <c r="C316" s="8"/>
      <c r="D316" s="6"/>
      <c r="E316" s="1"/>
      <c r="F316" s="5"/>
      <c r="G316" s="5"/>
    </row>
    <row r="317" spans="1:7" s="73" customFormat="1" ht="38.25">
      <c r="A317" s="146">
        <f>A315+1</f>
        <v>16</v>
      </c>
      <c r="B317" s="147" t="s">
        <v>262</v>
      </c>
      <c r="C317" s="148" t="s">
        <v>497</v>
      </c>
      <c r="D317" s="29">
        <v>44</v>
      </c>
      <c r="E317" s="607"/>
      <c r="F317" s="15">
        <f>D317*E317</f>
        <v>0</v>
      </c>
      <c r="G317" s="5"/>
    </row>
    <row r="318" spans="1:7" s="73" customFormat="1" ht="12.75">
      <c r="A318" s="9"/>
      <c r="B318" s="7"/>
      <c r="C318" s="8"/>
      <c r="D318" s="6"/>
      <c r="E318" s="1"/>
      <c r="F318" s="5"/>
      <c r="G318" s="5"/>
    </row>
    <row r="319" spans="1:7" s="73" customFormat="1" ht="102">
      <c r="A319" s="146">
        <f>A317+1</f>
        <v>17</v>
      </c>
      <c r="B319" s="165" t="s">
        <v>583</v>
      </c>
      <c r="C319" s="179" t="s">
        <v>502</v>
      </c>
      <c r="D319" s="29">
        <v>5</v>
      </c>
      <c r="E319" s="612"/>
      <c r="F319" s="15">
        <f>D319*E319</f>
        <v>0</v>
      </c>
      <c r="G319" s="5"/>
    </row>
    <row r="320" spans="1:7" s="73" customFormat="1" ht="12.75">
      <c r="A320" s="9"/>
      <c r="B320" s="7"/>
      <c r="C320" s="8"/>
      <c r="D320" s="6"/>
      <c r="E320" s="1"/>
      <c r="F320" s="5"/>
      <c r="G320" s="5"/>
    </row>
    <row r="321" spans="1:7" s="73" customFormat="1" ht="12.75">
      <c r="A321" s="9"/>
      <c r="B321" s="7"/>
      <c r="C321" s="8"/>
      <c r="D321" s="6"/>
      <c r="E321" s="1"/>
      <c r="F321" s="5"/>
      <c r="G321" s="5"/>
    </row>
    <row r="322" spans="1:7" s="73" customFormat="1" ht="13.5" thickBot="1">
      <c r="A322" s="139" t="s">
        <v>504</v>
      </c>
      <c r="B322" s="195" t="s">
        <v>380</v>
      </c>
      <c r="C322" s="94" t="s">
        <v>620</v>
      </c>
      <c r="D322" s="196"/>
      <c r="E322" s="618"/>
      <c r="F322" s="198">
        <f>SUM(F280:F321)</f>
        <v>0</v>
      </c>
      <c r="G322" s="5"/>
    </row>
    <row r="323" spans="1:7" s="73" customFormat="1" ht="13.5" thickTop="1">
      <c r="A323" s="9"/>
      <c r="B323" s="141"/>
      <c r="C323" s="88"/>
      <c r="D323" s="6"/>
      <c r="E323" s="1"/>
      <c r="F323" s="5"/>
      <c r="G323" s="5"/>
    </row>
    <row r="324" spans="1:7" s="73" customFormat="1" ht="12.75">
      <c r="A324" s="9"/>
      <c r="B324" s="141"/>
      <c r="C324" s="88"/>
      <c r="D324" s="6"/>
      <c r="E324" s="1"/>
      <c r="F324" s="5"/>
      <c r="G324" s="5"/>
    </row>
    <row r="325" spans="1:7" s="73" customFormat="1" ht="12.75">
      <c r="A325" s="9"/>
      <c r="B325" s="141"/>
      <c r="C325" s="88"/>
      <c r="D325" s="6"/>
      <c r="E325" s="1"/>
      <c r="F325" s="5"/>
      <c r="G325" s="5"/>
    </row>
    <row r="326" spans="1:7" s="73" customFormat="1" ht="12.75">
      <c r="A326" s="92" t="s">
        <v>494</v>
      </c>
      <c r="B326" s="141" t="s">
        <v>509</v>
      </c>
      <c r="C326" s="88"/>
      <c r="D326" s="182"/>
      <c r="E326" s="613"/>
      <c r="F326" s="5"/>
      <c r="G326" s="183"/>
    </row>
    <row r="327" spans="1:7" s="73" customFormat="1" ht="12.75">
      <c r="A327" s="9"/>
      <c r="B327" s="7"/>
      <c r="C327" s="8"/>
      <c r="D327" s="6"/>
      <c r="E327" s="1"/>
      <c r="F327" s="5"/>
      <c r="G327" s="5"/>
    </row>
    <row r="328" spans="1:7" s="73" customFormat="1" ht="76.5">
      <c r="A328" s="143" t="s">
        <v>660</v>
      </c>
      <c r="B328" s="144" t="s">
        <v>261</v>
      </c>
      <c r="C328" s="8"/>
      <c r="D328" s="6"/>
      <c r="E328" s="1"/>
      <c r="F328" s="5"/>
      <c r="G328" s="5"/>
    </row>
    <row r="329" spans="1:7" s="73" customFormat="1" ht="12.75">
      <c r="A329" s="9"/>
      <c r="B329" s="7"/>
      <c r="C329" s="8"/>
      <c r="D329" s="6"/>
      <c r="E329" s="1"/>
      <c r="F329" s="5"/>
      <c r="G329" s="5"/>
    </row>
    <row r="330" spans="1:7" s="73" customFormat="1" ht="25.5">
      <c r="A330" s="150">
        <v>1</v>
      </c>
      <c r="B330" s="151" t="s">
        <v>651</v>
      </c>
      <c r="C330" s="152"/>
      <c r="D330" s="11"/>
      <c r="E330" s="608"/>
      <c r="F330" s="153"/>
      <c r="G330" s="5"/>
    </row>
    <row r="331" spans="1:7" s="73" customFormat="1" ht="25.5">
      <c r="A331" s="201"/>
      <c r="B331" s="162" t="s">
        <v>526</v>
      </c>
      <c r="C331" s="43" t="s">
        <v>498</v>
      </c>
      <c r="D331" s="30">
        <v>34</v>
      </c>
      <c r="E331" s="623"/>
      <c r="F331" s="46">
        <f>D331*E331</f>
        <v>0</v>
      </c>
      <c r="G331" s="5"/>
    </row>
    <row r="332" spans="1:7" s="73" customFormat="1" ht="12.75">
      <c r="A332" s="9"/>
      <c r="B332" s="180"/>
      <c r="C332" s="206"/>
      <c r="D332" s="6"/>
      <c r="E332" s="621"/>
      <c r="F332" s="6"/>
      <c r="G332" s="5"/>
    </row>
    <row r="333" spans="1:7" s="73" customFormat="1" ht="25.5">
      <c r="A333" s="150">
        <f>A330+1</f>
        <v>2</v>
      </c>
      <c r="B333" s="160" t="s">
        <v>483</v>
      </c>
      <c r="C333" s="222"/>
      <c r="D333" s="11"/>
      <c r="E333" s="624"/>
      <c r="F333" s="209"/>
      <c r="G333" s="5"/>
    </row>
    <row r="334" spans="1:7" s="73" customFormat="1" ht="12.75">
      <c r="A334" s="201"/>
      <c r="B334" s="162" t="s">
        <v>528</v>
      </c>
      <c r="C334" s="43" t="s">
        <v>497</v>
      </c>
      <c r="D334" s="30">
        <v>12.1</v>
      </c>
      <c r="E334" s="623"/>
      <c r="F334" s="46">
        <f>D334*E334</f>
        <v>0</v>
      </c>
      <c r="G334" s="5"/>
    </row>
    <row r="335" spans="1:7" s="73" customFormat="1" ht="12.75">
      <c r="A335" s="9"/>
      <c r="B335" s="180"/>
      <c r="C335" s="206"/>
      <c r="D335" s="6"/>
      <c r="E335" s="621"/>
      <c r="F335" s="6"/>
      <c r="G335" s="5"/>
    </row>
    <row r="336" spans="1:7" s="73" customFormat="1" ht="25.5">
      <c r="A336" s="146">
        <f>A333+1</f>
        <v>3</v>
      </c>
      <c r="B336" s="165" t="s">
        <v>645</v>
      </c>
      <c r="C336" s="47" t="s">
        <v>497</v>
      </c>
      <c r="D336" s="29">
        <v>3.6</v>
      </c>
      <c r="E336" s="612"/>
      <c r="F336" s="49">
        <f>D336*E336</f>
        <v>0</v>
      </c>
      <c r="G336" s="5"/>
    </row>
    <row r="337" spans="1:7" s="73" customFormat="1" ht="12.75">
      <c r="A337" s="9"/>
      <c r="B337" s="180"/>
      <c r="C337" s="206"/>
      <c r="D337" s="6"/>
      <c r="E337" s="621"/>
      <c r="F337" s="6"/>
      <c r="G337" s="5"/>
    </row>
    <row r="338" spans="1:7" s="73" customFormat="1" ht="25.5">
      <c r="A338" s="146">
        <f>A336+1</f>
        <v>4</v>
      </c>
      <c r="B338" s="165" t="s">
        <v>597</v>
      </c>
      <c r="C338" s="47" t="s">
        <v>497</v>
      </c>
      <c r="D338" s="29">
        <v>18.5</v>
      </c>
      <c r="E338" s="612"/>
      <c r="F338" s="49">
        <f>D338*E338</f>
        <v>0</v>
      </c>
      <c r="G338" s="5"/>
    </row>
    <row r="339" spans="1:7" s="73" customFormat="1" ht="12.75">
      <c r="A339" s="9"/>
      <c r="B339" s="180"/>
      <c r="C339" s="206"/>
      <c r="D339" s="6"/>
      <c r="E339" s="621"/>
      <c r="F339" s="6"/>
      <c r="G339" s="5"/>
    </row>
    <row r="340" spans="1:7" s="73" customFormat="1" ht="38.25">
      <c r="A340" s="150">
        <f>A338+1</f>
        <v>5</v>
      </c>
      <c r="B340" s="160" t="s">
        <v>598</v>
      </c>
      <c r="C340" s="222"/>
      <c r="D340" s="11"/>
      <c r="E340" s="624"/>
      <c r="F340" s="209"/>
      <c r="G340" s="5"/>
    </row>
    <row r="341" spans="1:7" s="73" customFormat="1" ht="12.75">
      <c r="A341" s="154" t="s">
        <v>414</v>
      </c>
      <c r="B341" s="173" t="s">
        <v>600</v>
      </c>
      <c r="C341" s="226" t="s">
        <v>497</v>
      </c>
      <c r="D341" s="22">
        <v>8.4</v>
      </c>
      <c r="E341" s="626"/>
      <c r="F341" s="42">
        <f>D341*E341</f>
        <v>0</v>
      </c>
      <c r="G341" s="5"/>
    </row>
    <row r="342" spans="1:7" s="73" customFormat="1" ht="12.75">
      <c r="A342" s="154" t="s">
        <v>90</v>
      </c>
      <c r="B342" s="173" t="s">
        <v>601</v>
      </c>
      <c r="C342" s="226" t="s">
        <v>497</v>
      </c>
      <c r="D342" s="22">
        <v>3.1</v>
      </c>
      <c r="E342" s="626"/>
      <c r="F342" s="42">
        <f>D342*E342</f>
        <v>0</v>
      </c>
      <c r="G342" s="5"/>
    </row>
    <row r="343" spans="1:7" s="73" customFormat="1" ht="12.75">
      <c r="A343" s="154" t="s">
        <v>91</v>
      </c>
      <c r="B343" s="173" t="s">
        <v>599</v>
      </c>
      <c r="C343" s="226" t="s">
        <v>497</v>
      </c>
      <c r="D343" s="22">
        <v>3.2</v>
      </c>
      <c r="E343" s="626"/>
      <c r="F343" s="42">
        <f>D343*E343</f>
        <v>0</v>
      </c>
      <c r="G343" s="5"/>
    </row>
    <row r="344" spans="1:7" s="73" customFormat="1" ht="12.75">
      <c r="A344" s="187" t="s">
        <v>94</v>
      </c>
      <c r="B344" s="162" t="s">
        <v>602</v>
      </c>
      <c r="C344" s="43" t="s">
        <v>497</v>
      </c>
      <c r="D344" s="30">
        <v>1.1</v>
      </c>
      <c r="E344" s="623"/>
      <c r="F344" s="46">
        <f>D344*E344</f>
        <v>0</v>
      </c>
      <c r="G344" s="5"/>
    </row>
    <row r="345" spans="1:7" s="73" customFormat="1" ht="12.75">
      <c r="A345" s="9"/>
      <c r="B345" s="7"/>
      <c r="C345" s="8"/>
      <c r="D345" s="6"/>
      <c r="E345" s="1"/>
      <c r="F345" s="5"/>
      <c r="G345" s="5"/>
    </row>
    <row r="346" spans="1:7" s="73" customFormat="1" ht="38.25">
      <c r="A346" s="143" t="s">
        <v>660</v>
      </c>
      <c r="B346" s="227" t="s">
        <v>663</v>
      </c>
      <c r="C346" s="8"/>
      <c r="D346" s="6"/>
      <c r="E346" s="1"/>
      <c r="F346" s="5"/>
      <c r="G346" s="5"/>
    </row>
    <row r="347" spans="1:7" s="73" customFormat="1" ht="12.75">
      <c r="A347" s="9"/>
      <c r="B347" s="7"/>
      <c r="C347" s="8"/>
      <c r="D347" s="6"/>
      <c r="E347" s="1"/>
      <c r="F347" s="5"/>
      <c r="G347" s="5"/>
    </row>
    <row r="348" spans="1:7" s="73" customFormat="1" ht="38.25">
      <c r="A348" s="146">
        <f>A340+1</f>
        <v>6</v>
      </c>
      <c r="B348" s="35" t="s">
        <v>263</v>
      </c>
      <c r="C348" s="47" t="s">
        <v>497</v>
      </c>
      <c r="D348" s="28">
        <v>440</v>
      </c>
      <c r="E348" s="24"/>
      <c r="F348" s="15">
        <f>+D348*E348</f>
        <v>0</v>
      </c>
      <c r="G348" s="5"/>
    </row>
    <row r="349" spans="1:7" s="73" customFormat="1" ht="12.75">
      <c r="A349" s="9"/>
      <c r="B349" s="7"/>
      <c r="C349" s="8"/>
      <c r="D349" s="6"/>
      <c r="E349" s="1"/>
      <c r="F349" s="5"/>
      <c r="G349" s="5"/>
    </row>
    <row r="350" spans="1:7" s="73" customFormat="1" ht="25.5">
      <c r="A350" s="146">
        <f>A348+1</f>
        <v>7</v>
      </c>
      <c r="B350" s="147" t="s">
        <v>278</v>
      </c>
      <c r="C350" s="148" t="s">
        <v>497</v>
      </c>
      <c r="D350" s="29">
        <v>166</v>
      </c>
      <c r="E350" s="607"/>
      <c r="F350" s="15">
        <f>D350*E350</f>
        <v>0</v>
      </c>
      <c r="G350" s="5"/>
    </row>
    <row r="351" spans="1:7" s="73" customFormat="1" ht="12.75">
      <c r="A351" s="9"/>
      <c r="B351" s="7"/>
      <c r="C351" s="8"/>
      <c r="D351" s="6"/>
      <c r="E351" s="1"/>
      <c r="F351" s="5"/>
      <c r="G351" s="5"/>
    </row>
    <row r="352" spans="1:7" s="73" customFormat="1" ht="51">
      <c r="A352" s="146">
        <f>A350+1</f>
        <v>8</v>
      </c>
      <c r="B352" s="228" t="s">
        <v>288</v>
      </c>
      <c r="C352" s="47" t="s">
        <v>497</v>
      </c>
      <c r="D352" s="28">
        <v>56</v>
      </c>
      <c r="E352" s="24"/>
      <c r="F352" s="15">
        <f>+D352*E352</f>
        <v>0</v>
      </c>
      <c r="G352" s="5"/>
    </row>
    <row r="353" spans="1:7" s="73" customFormat="1" ht="12.75">
      <c r="A353" s="9"/>
      <c r="B353" s="7"/>
      <c r="C353" s="8"/>
      <c r="D353" s="6"/>
      <c r="E353" s="1"/>
      <c r="F353" s="5"/>
      <c r="G353" s="5"/>
    </row>
    <row r="354" spans="1:7" s="73" customFormat="1" ht="38.25">
      <c r="A354" s="146">
        <f>A352+1</f>
        <v>9</v>
      </c>
      <c r="B354" s="147" t="s">
        <v>465</v>
      </c>
      <c r="C354" s="148" t="s">
        <v>497</v>
      </c>
      <c r="D354" s="29">
        <v>590</v>
      </c>
      <c r="E354" s="607"/>
      <c r="F354" s="15">
        <f>D354*E354</f>
        <v>0</v>
      </c>
      <c r="G354" s="5"/>
    </row>
    <row r="355" spans="1:7" s="73" customFormat="1" ht="12.75">
      <c r="A355" s="9"/>
      <c r="B355" s="7"/>
      <c r="C355" s="8"/>
      <c r="D355" s="6"/>
      <c r="E355" s="1"/>
      <c r="F355" s="5"/>
      <c r="G355" s="5"/>
    </row>
    <row r="356" spans="1:7" s="73" customFormat="1" ht="51">
      <c r="A356" s="146">
        <f>A354+1</f>
        <v>10</v>
      </c>
      <c r="B356" s="147" t="s">
        <v>466</v>
      </c>
      <c r="C356" s="148" t="s">
        <v>497</v>
      </c>
      <c r="D356" s="29">
        <v>166</v>
      </c>
      <c r="E356" s="607"/>
      <c r="F356" s="15">
        <f>D356*E356</f>
        <v>0</v>
      </c>
      <c r="G356" s="5"/>
    </row>
    <row r="357" spans="1:7" s="73" customFormat="1" ht="12.75">
      <c r="A357" s="9"/>
      <c r="B357" s="7"/>
      <c r="C357" s="8"/>
      <c r="D357" s="6"/>
      <c r="E357" s="1"/>
      <c r="F357" s="5"/>
      <c r="G357" s="5"/>
    </row>
    <row r="358" spans="1:7" s="73" customFormat="1" ht="38.25">
      <c r="A358" s="146">
        <f>A356+1</f>
        <v>11</v>
      </c>
      <c r="B358" s="147" t="s">
        <v>276</v>
      </c>
      <c r="C358" s="148" t="s">
        <v>497</v>
      </c>
      <c r="D358" s="29">
        <v>564</v>
      </c>
      <c r="E358" s="607"/>
      <c r="F358" s="15">
        <f>D358*E358</f>
        <v>0</v>
      </c>
      <c r="G358" s="5"/>
    </row>
    <row r="359" spans="1:7" s="73" customFormat="1" ht="12.75">
      <c r="A359" s="9"/>
      <c r="B359" s="7"/>
      <c r="C359" s="8"/>
      <c r="D359" s="6"/>
      <c r="E359" s="1"/>
      <c r="F359" s="5"/>
      <c r="G359" s="5"/>
    </row>
    <row r="360" spans="1:7" s="73" customFormat="1" ht="12.75">
      <c r="A360" s="146">
        <f>A358+1</f>
        <v>12</v>
      </c>
      <c r="B360" s="229" t="s">
        <v>277</v>
      </c>
      <c r="C360" s="148" t="s">
        <v>497</v>
      </c>
      <c r="D360" s="29">
        <v>564</v>
      </c>
      <c r="E360" s="607"/>
      <c r="F360" s="15">
        <f>D360*E360</f>
        <v>0</v>
      </c>
      <c r="G360" s="5"/>
    </row>
    <row r="361" spans="1:7" s="73" customFormat="1" ht="12.75">
      <c r="A361" s="9"/>
      <c r="B361" s="7"/>
      <c r="C361" s="8"/>
      <c r="D361" s="6"/>
      <c r="E361" s="1"/>
      <c r="F361" s="5"/>
      <c r="G361" s="5"/>
    </row>
    <row r="362" spans="1:7" s="73" customFormat="1" ht="38.25">
      <c r="A362" s="146">
        <f>A360+1</f>
        <v>13</v>
      </c>
      <c r="B362" s="12" t="s">
        <v>30</v>
      </c>
      <c r="C362" s="13" t="s">
        <v>497</v>
      </c>
      <c r="D362" s="28">
        <v>240</v>
      </c>
      <c r="E362" s="24"/>
      <c r="F362" s="15">
        <f>+D362*E362</f>
        <v>0</v>
      </c>
      <c r="G362" s="5"/>
    </row>
    <row r="363" spans="1:7" s="73" customFormat="1" ht="12.75">
      <c r="A363" s="9"/>
      <c r="B363" s="7"/>
      <c r="C363" s="8"/>
      <c r="D363" s="6"/>
      <c r="E363" s="1"/>
      <c r="F363" s="5"/>
      <c r="G363" s="5"/>
    </row>
    <row r="364" spans="1:7" s="73" customFormat="1" ht="38.25">
      <c r="A364" s="150">
        <f>A362+1</f>
        <v>14</v>
      </c>
      <c r="B364" s="151" t="s">
        <v>342</v>
      </c>
      <c r="C364" s="152"/>
      <c r="D364" s="11"/>
      <c r="E364" s="608"/>
      <c r="F364" s="153"/>
      <c r="G364" s="5"/>
    </row>
    <row r="365" spans="1:7" s="73" customFormat="1" ht="38.25">
      <c r="A365" s="230" t="s">
        <v>660</v>
      </c>
      <c r="B365" s="231" t="s">
        <v>200</v>
      </c>
      <c r="C365" s="232" t="s">
        <v>497</v>
      </c>
      <c r="D365" s="34">
        <v>240</v>
      </c>
      <c r="E365" s="627"/>
      <c r="F365" s="225">
        <f>D365*E365</f>
        <v>0</v>
      </c>
      <c r="G365" s="5"/>
    </row>
    <row r="366" spans="1:7" s="73" customFormat="1" ht="12.75">
      <c r="A366" s="9"/>
      <c r="B366" s="7"/>
      <c r="C366" s="8"/>
      <c r="D366" s="6"/>
      <c r="E366" s="1"/>
      <c r="F366" s="5"/>
      <c r="G366" s="5"/>
    </row>
    <row r="367" spans="1:7" s="73" customFormat="1" ht="38.25">
      <c r="A367" s="143" t="s">
        <v>660</v>
      </c>
      <c r="B367" s="227" t="s">
        <v>487</v>
      </c>
      <c r="C367" s="8"/>
      <c r="D367" s="6"/>
      <c r="E367" s="1"/>
      <c r="F367" s="5"/>
      <c r="G367" s="5"/>
    </row>
    <row r="368" spans="1:7" s="73" customFormat="1" ht="12.75">
      <c r="A368" s="9"/>
      <c r="B368" s="7"/>
      <c r="C368" s="8"/>
      <c r="D368" s="6"/>
      <c r="E368" s="1"/>
      <c r="F368" s="5"/>
      <c r="G368" s="5"/>
    </row>
    <row r="369" spans="1:7" s="73" customFormat="1" ht="25.5">
      <c r="A369" s="146">
        <f>A364+1</f>
        <v>15</v>
      </c>
      <c r="B369" s="147" t="s">
        <v>255</v>
      </c>
      <c r="C369" s="148" t="s">
        <v>497</v>
      </c>
      <c r="D369" s="29">
        <v>30</v>
      </c>
      <c r="E369" s="607"/>
      <c r="F369" s="15">
        <f>D369*E369</f>
        <v>0</v>
      </c>
      <c r="G369" s="5"/>
    </row>
    <row r="370" spans="1:7" s="73" customFormat="1" ht="12.75">
      <c r="A370" s="9"/>
      <c r="B370" s="7"/>
      <c r="C370" s="8"/>
      <c r="D370" s="6"/>
      <c r="E370" s="1"/>
      <c r="F370" s="5"/>
      <c r="G370" s="5"/>
    </row>
    <row r="371" spans="1:7" s="73" customFormat="1" ht="38.25">
      <c r="A371" s="146">
        <f>A369+1</f>
        <v>16</v>
      </c>
      <c r="B371" s="35" t="s">
        <v>227</v>
      </c>
      <c r="C371" s="47" t="s">
        <v>497</v>
      </c>
      <c r="D371" s="28">
        <v>155</v>
      </c>
      <c r="E371" s="21"/>
      <c r="F371" s="49">
        <f>+D371*E371</f>
        <v>0</v>
      </c>
      <c r="G371" s="5"/>
    </row>
    <row r="372" spans="1:7" s="73" customFormat="1" ht="12.75">
      <c r="A372" s="9"/>
      <c r="B372" s="7"/>
      <c r="C372" s="8"/>
      <c r="D372" s="6"/>
      <c r="E372" s="1"/>
      <c r="F372" s="5"/>
      <c r="G372" s="5"/>
    </row>
    <row r="373" spans="1:7" s="73" customFormat="1" ht="25.5">
      <c r="A373" s="146">
        <f>A371+1</f>
        <v>17</v>
      </c>
      <c r="B373" s="147" t="s">
        <v>31</v>
      </c>
      <c r="C373" s="148" t="s">
        <v>497</v>
      </c>
      <c r="D373" s="29">
        <v>20</v>
      </c>
      <c r="E373" s="607"/>
      <c r="F373" s="15">
        <f>D373*E373</f>
        <v>0</v>
      </c>
      <c r="G373" s="5"/>
    </row>
    <row r="374" spans="1:7" s="73" customFormat="1" ht="12.75">
      <c r="A374" s="9"/>
      <c r="B374" s="7"/>
      <c r="C374" s="8"/>
      <c r="D374" s="6"/>
      <c r="E374" s="1"/>
      <c r="F374" s="5"/>
      <c r="G374" s="5"/>
    </row>
    <row r="375" spans="1:7" s="73" customFormat="1" ht="38.25">
      <c r="A375" s="146">
        <f>A373+1</f>
        <v>18</v>
      </c>
      <c r="B375" s="147" t="s">
        <v>32</v>
      </c>
      <c r="C375" s="148" t="s">
        <v>497</v>
      </c>
      <c r="D375" s="29">
        <v>20</v>
      </c>
      <c r="E375" s="607"/>
      <c r="F375" s="15">
        <f>D375*E375</f>
        <v>0</v>
      </c>
      <c r="G375" s="5"/>
    </row>
    <row r="376" spans="1:7" s="73" customFormat="1" ht="12.75">
      <c r="A376" s="9"/>
      <c r="B376" s="7"/>
      <c r="C376" s="8"/>
      <c r="D376" s="6"/>
      <c r="E376" s="1"/>
      <c r="F376" s="5"/>
      <c r="G376" s="5"/>
    </row>
    <row r="377" spans="1:7" s="73" customFormat="1" ht="140.25">
      <c r="A377" s="150">
        <f>A375+1</f>
        <v>19</v>
      </c>
      <c r="B377" s="52" t="s">
        <v>275</v>
      </c>
      <c r="C377" s="233"/>
      <c r="D377" s="177"/>
      <c r="E377" s="628"/>
      <c r="F377" s="153"/>
      <c r="G377" s="5"/>
    </row>
    <row r="378" spans="1:7" s="73" customFormat="1" ht="12.75">
      <c r="A378" s="234" t="s">
        <v>414</v>
      </c>
      <c r="B378" s="235" t="s">
        <v>289</v>
      </c>
      <c r="C378" s="156" t="s">
        <v>497</v>
      </c>
      <c r="D378" s="40">
        <v>533</v>
      </c>
      <c r="E378" s="629"/>
      <c r="F378" s="157">
        <f>+D378*E378</f>
        <v>0</v>
      </c>
      <c r="G378" s="5"/>
    </row>
    <row r="379" spans="1:7" s="73" customFormat="1" ht="12.75">
      <c r="A379" s="236" t="s">
        <v>90</v>
      </c>
      <c r="B379" s="237" t="s">
        <v>33</v>
      </c>
      <c r="C379" s="163" t="s">
        <v>505</v>
      </c>
      <c r="D379" s="44">
        <v>300</v>
      </c>
      <c r="E379" s="630"/>
      <c r="F379" s="164">
        <f>+D379*E379</f>
        <v>0</v>
      </c>
      <c r="G379" s="5"/>
    </row>
    <row r="380" spans="1:7" s="73" customFormat="1" ht="12.75">
      <c r="A380" s="9"/>
      <c r="B380" s="7"/>
      <c r="C380" s="8"/>
      <c r="D380" s="6"/>
      <c r="E380" s="1"/>
      <c r="F380" s="5"/>
      <c r="G380" s="5"/>
    </row>
    <row r="381" spans="1:7" s="73" customFormat="1" ht="38.25">
      <c r="A381" s="150">
        <f>A377+1</f>
        <v>20</v>
      </c>
      <c r="B381" s="151" t="s">
        <v>297</v>
      </c>
      <c r="C381" s="152"/>
      <c r="D381" s="11"/>
      <c r="E381" s="608"/>
      <c r="F381" s="153"/>
      <c r="G381" s="5"/>
    </row>
    <row r="382" spans="1:7" s="73" customFormat="1" ht="12.75">
      <c r="A382" s="236" t="s">
        <v>414</v>
      </c>
      <c r="B382" s="238" t="s">
        <v>45</v>
      </c>
      <c r="C382" s="163" t="s">
        <v>497</v>
      </c>
      <c r="D382" s="44">
        <v>24.5</v>
      </c>
      <c r="E382" s="630"/>
      <c r="F382" s="164">
        <f>+D382*E382</f>
        <v>0</v>
      </c>
      <c r="G382" s="5"/>
    </row>
    <row r="383" spans="1:7" s="73" customFormat="1" ht="12.75">
      <c r="A383" s="9"/>
      <c r="B383" s="7"/>
      <c r="C383" s="8"/>
      <c r="D383" s="6"/>
      <c r="E383" s="1"/>
      <c r="F383" s="5"/>
      <c r="G383" s="5"/>
    </row>
    <row r="384" spans="1:7" s="73" customFormat="1" ht="51">
      <c r="A384" s="146">
        <f>A381+1</f>
        <v>21</v>
      </c>
      <c r="B384" s="147" t="s">
        <v>467</v>
      </c>
      <c r="C384" s="148" t="s">
        <v>503</v>
      </c>
      <c r="D384" s="29">
        <v>0.5</v>
      </c>
      <c r="E384" s="607"/>
      <c r="F384" s="15">
        <f>D384*E384</f>
        <v>0</v>
      </c>
      <c r="G384" s="5"/>
    </row>
    <row r="385" spans="1:7" s="73" customFormat="1" ht="12.75">
      <c r="A385" s="9"/>
      <c r="B385" s="7"/>
      <c r="C385" s="8"/>
      <c r="D385" s="6"/>
      <c r="E385" s="1"/>
      <c r="F385" s="5"/>
      <c r="G385" s="5"/>
    </row>
    <row r="386" spans="1:7" s="73" customFormat="1" ht="63.75">
      <c r="A386" s="146">
        <f>A384+1</f>
        <v>22</v>
      </c>
      <c r="B386" s="35" t="s">
        <v>151</v>
      </c>
      <c r="C386" s="13" t="s">
        <v>485</v>
      </c>
      <c r="D386" s="28">
        <v>1</v>
      </c>
      <c r="E386" s="24"/>
      <c r="F386" s="15">
        <f>+D386*E386</f>
        <v>0</v>
      </c>
      <c r="G386" s="5"/>
    </row>
    <row r="387" spans="1:7" s="73" customFormat="1" ht="12.75">
      <c r="A387" s="9"/>
      <c r="B387" s="7"/>
      <c r="C387" s="8"/>
      <c r="D387" s="6"/>
      <c r="E387" s="1"/>
      <c r="F387" s="5"/>
      <c r="G387" s="5"/>
    </row>
    <row r="388" spans="1:7" s="73" customFormat="1" ht="51">
      <c r="A388" s="150">
        <f>A386+1</f>
        <v>23</v>
      </c>
      <c r="B388" s="151" t="s">
        <v>298</v>
      </c>
      <c r="C388" s="152"/>
      <c r="D388" s="11"/>
      <c r="E388" s="608"/>
      <c r="F388" s="153"/>
      <c r="G388" s="5"/>
    </row>
    <row r="389" spans="1:7" s="73" customFormat="1" ht="38.25">
      <c r="A389" s="154" t="s">
        <v>414</v>
      </c>
      <c r="B389" s="171" t="s">
        <v>216</v>
      </c>
      <c r="C389" s="172" t="s">
        <v>497</v>
      </c>
      <c r="D389" s="22">
        <v>5</v>
      </c>
      <c r="E389" s="609"/>
      <c r="F389" s="157">
        <f>D389*E389</f>
        <v>0</v>
      </c>
      <c r="G389" s="5"/>
    </row>
    <row r="390" spans="1:7" s="73" customFormat="1" ht="25.5">
      <c r="A390" s="154" t="s">
        <v>90</v>
      </c>
      <c r="B390" s="171" t="s">
        <v>214</v>
      </c>
      <c r="C390" s="172" t="s">
        <v>215</v>
      </c>
      <c r="D390" s="22">
        <v>1</v>
      </c>
      <c r="E390" s="609"/>
      <c r="F390" s="157">
        <f>D390*E390</f>
        <v>0</v>
      </c>
      <c r="G390" s="5"/>
    </row>
    <row r="391" spans="1:7" s="73" customFormat="1" ht="38.25">
      <c r="A391" s="187" t="s">
        <v>91</v>
      </c>
      <c r="B391" s="188" t="s">
        <v>613</v>
      </c>
      <c r="C391" s="163" t="s">
        <v>497</v>
      </c>
      <c r="D391" s="30">
        <v>26</v>
      </c>
      <c r="E391" s="610"/>
      <c r="F391" s="164">
        <f>D391*E391</f>
        <v>0</v>
      </c>
      <c r="G391" s="5"/>
    </row>
    <row r="392" spans="1:7" s="73" customFormat="1" ht="12.75">
      <c r="A392" s="9"/>
      <c r="B392" s="7"/>
      <c r="C392" s="8"/>
      <c r="D392" s="6"/>
      <c r="E392" s="1"/>
      <c r="F392" s="5"/>
      <c r="G392" s="5"/>
    </row>
    <row r="393" spans="1:7" s="73" customFormat="1" ht="63.75">
      <c r="A393" s="150">
        <f>A388+1</f>
        <v>24</v>
      </c>
      <c r="B393" s="151" t="s">
        <v>144</v>
      </c>
      <c r="C393" s="152"/>
      <c r="D393" s="11"/>
      <c r="E393" s="608"/>
      <c r="F393" s="153"/>
      <c r="G393" s="5"/>
    </row>
    <row r="394" spans="1:7" s="73" customFormat="1" ht="25.5">
      <c r="A394" s="236" t="s">
        <v>414</v>
      </c>
      <c r="B394" s="237" t="s">
        <v>145</v>
      </c>
      <c r="C394" s="163" t="s">
        <v>485</v>
      </c>
      <c r="D394" s="44">
        <v>2</v>
      </c>
      <c r="E394" s="630"/>
      <c r="F394" s="164">
        <f>+D394*E394</f>
        <v>0</v>
      </c>
      <c r="G394" s="5"/>
    </row>
    <row r="395" spans="1:7" s="73" customFormat="1" ht="12.75">
      <c r="A395" s="239"/>
      <c r="B395" s="240"/>
      <c r="C395" s="241"/>
      <c r="D395" s="221"/>
      <c r="E395" s="2"/>
      <c r="F395" s="200"/>
      <c r="G395" s="5"/>
    </row>
    <row r="396" spans="1:7" s="73" customFormat="1" ht="76.5">
      <c r="A396" s="146">
        <f>A393+1</f>
        <v>25</v>
      </c>
      <c r="B396" s="35" t="s">
        <v>563</v>
      </c>
      <c r="C396" s="47" t="s">
        <v>485</v>
      </c>
      <c r="D396" s="28">
        <v>2</v>
      </c>
      <c r="E396" s="21"/>
      <c r="F396" s="15">
        <f>+D396*E396</f>
        <v>0</v>
      </c>
      <c r="G396" s="5"/>
    </row>
    <row r="397" spans="1:7" s="73" customFormat="1" ht="12.75">
      <c r="A397" s="239"/>
      <c r="B397" s="240"/>
      <c r="C397" s="241"/>
      <c r="D397" s="221"/>
      <c r="E397" s="2"/>
      <c r="F397" s="200"/>
      <c r="G397" s="5"/>
    </row>
    <row r="398" spans="1:7" s="73" customFormat="1" ht="12.75">
      <c r="A398" s="9"/>
      <c r="B398" s="7"/>
      <c r="C398" s="8"/>
      <c r="D398" s="6"/>
      <c r="E398" s="1"/>
      <c r="F398" s="5"/>
      <c r="G398" s="5"/>
    </row>
    <row r="399" spans="1:7" s="73" customFormat="1" ht="13.5" thickBot="1">
      <c r="A399" s="139" t="s">
        <v>494</v>
      </c>
      <c r="B399" s="195" t="s">
        <v>379</v>
      </c>
      <c r="C399" s="94" t="s">
        <v>620</v>
      </c>
      <c r="D399" s="196"/>
      <c r="E399" s="618"/>
      <c r="F399" s="198">
        <f>SUM(F329:F398)</f>
        <v>0</v>
      </c>
      <c r="G399" s="5"/>
    </row>
    <row r="400" spans="1:7" s="73" customFormat="1" ht="13.5" thickTop="1">
      <c r="A400" s="9"/>
      <c r="B400" s="141"/>
      <c r="C400" s="88"/>
      <c r="D400" s="6"/>
      <c r="E400" s="1"/>
      <c r="F400" s="5"/>
      <c r="G400" s="5"/>
    </row>
    <row r="401" spans="1:7" s="73" customFormat="1" ht="12.75">
      <c r="A401" s="9"/>
      <c r="B401" s="141"/>
      <c r="C401" s="88"/>
      <c r="D401" s="6"/>
      <c r="E401" s="1"/>
      <c r="F401" s="5"/>
      <c r="G401" s="5"/>
    </row>
    <row r="402" spans="1:7" s="73" customFormat="1" ht="12.75">
      <c r="A402" s="9"/>
      <c r="B402" s="141"/>
      <c r="C402" s="88"/>
      <c r="D402" s="6"/>
      <c r="E402" s="1"/>
      <c r="F402" s="5"/>
      <c r="G402" s="5"/>
    </row>
    <row r="403" spans="1:7" s="73" customFormat="1" ht="12.75">
      <c r="A403" s="9"/>
      <c r="B403" s="142"/>
      <c r="C403" s="8"/>
      <c r="D403" s="134"/>
      <c r="E403" s="614"/>
      <c r="F403" s="10"/>
      <c r="G403" s="10"/>
    </row>
    <row r="404" spans="1:7" s="87" customFormat="1" ht="12.75">
      <c r="A404" s="92" t="s">
        <v>495</v>
      </c>
      <c r="B404" s="242" t="s">
        <v>496</v>
      </c>
      <c r="C404" s="88"/>
      <c r="D404" s="182"/>
      <c r="E404" s="613"/>
      <c r="F404" s="5"/>
      <c r="G404" s="183"/>
    </row>
    <row r="405" spans="1:7" s="73" customFormat="1" ht="12.75">
      <c r="A405" s="9"/>
      <c r="B405" s="7"/>
      <c r="C405" s="8"/>
      <c r="D405" s="6"/>
      <c r="E405" s="1"/>
      <c r="F405" s="5"/>
      <c r="G405" s="5"/>
    </row>
    <row r="406" spans="1:7" s="73" customFormat="1" ht="76.5">
      <c r="A406" s="143" t="s">
        <v>660</v>
      </c>
      <c r="B406" s="144" t="s">
        <v>261</v>
      </c>
      <c r="C406" s="8"/>
      <c r="D406" s="6"/>
      <c r="E406" s="1"/>
      <c r="F406" s="5"/>
      <c r="G406" s="5"/>
    </row>
    <row r="407" spans="1:7" s="73" customFormat="1" ht="12.75">
      <c r="A407" s="9"/>
      <c r="B407" s="7"/>
      <c r="C407" s="8"/>
      <c r="D407" s="6"/>
      <c r="E407" s="1"/>
      <c r="F407" s="5"/>
      <c r="G407" s="5"/>
    </row>
    <row r="408" spans="1:7" s="73" customFormat="1" ht="38.25">
      <c r="A408" s="150">
        <f>A403+1</f>
        <v>1</v>
      </c>
      <c r="B408" s="151" t="s">
        <v>171</v>
      </c>
      <c r="C408" s="152"/>
      <c r="D408" s="11"/>
      <c r="E408" s="608"/>
      <c r="F408" s="153"/>
      <c r="G408" s="5"/>
    </row>
    <row r="409" spans="1:7" s="73" customFormat="1" ht="25.5">
      <c r="A409" s="243" t="s">
        <v>414</v>
      </c>
      <c r="B409" s="171" t="s">
        <v>172</v>
      </c>
      <c r="C409" s="172" t="s">
        <v>503</v>
      </c>
      <c r="D409" s="22">
        <v>2</v>
      </c>
      <c r="E409" s="609"/>
      <c r="F409" s="157">
        <f>D409*E409</f>
        <v>0</v>
      </c>
      <c r="G409" s="5"/>
    </row>
    <row r="410" spans="1:7" s="73" customFormat="1" ht="25.5">
      <c r="A410" s="244" t="s">
        <v>90</v>
      </c>
      <c r="B410" s="188" t="s">
        <v>173</v>
      </c>
      <c r="C410" s="163" t="s">
        <v>503</v>
      </c>
      <c r="D410" s="30">
        <v>6</v>
      </c>
      <c r="E410" s="610"/>
      <c r="F410" s="164">
        <f>D410*E410</f>
        <v>0</v>
      </c>
      <c r="G410" s="5"/>
    </row>
    <row r="411" spans="1:7" s="73" customFormat="1" ht="12.75">
      <c r="A411" s="9"/>
      <c r="B411" s="7"/>
      <c r="C411" s="8"/>
      <c r="D411" s="6"/>
      <c r="E411" s="1"/>
      <c r="F411" s="5"/>
      <c r="G411" s="5"/>
    </row>
    <row r="412" spans="1:7" s="73" customFormat="1" ht="12.75">
      <c r="A412" s="150">
        <f>A408+1</f>
        <v>2</v>
      </c>
      <c r="B412" s="151" t="s">
        <v>603</v>
      </c>
      <c r="C412" s="152"/>
      <c r="D412" s="11"/>
      <c r="E412" s="608"/>
      <c r="F412" s="153"/>
      <c r="G412" s="5"/>
    </row>
    <row r="413" spans="1:7" s="73" customFormat="1" ht="38.25">
      <c r="A413" s="154" t="s">
        <v>414</v>
      </c>
      <c r="B413" s="171" t="s">
        <v>118</v>
      </c>
      <c r="C413" s="172" t="s">
        <v>503</v>
      </c>
      <c r="D413" s="22">
        <v>2</v>
      </c>
      <c r="E413" s="609"/>
      <c r="F413" s="157">
        <f>D413*E413</f>
        <v>0</v>
      </c>
      <c r="G413" s="5"/>
    </row>
    <row r="414" spans="1:7" s="73" customFormat="1" ht="25.5">
      <c r="A414" s="202" t="s">
        <v>90</v>
      </c>
      <c r="B414" s="203" t="s">
        <v>317</v>
      </c>
      <c r="C414" s="245" t="s">
        <v>497</v>
      </c>
      <c r="D414" s="31">
        <v>2</v>
      </c>
      <c r="E414" s="631"/>
      <c r="F414" s="246">
        <f>D414*E414</f>
        <v>0</v>
      </c>
      <c r="G414" s="5"/>
    </row>
    <row r="415" spans="1:7" s="73" customFormat="1" ht="38.25">
      <c r="A415" s="202" t="s">
        <v>91</v>
      </c>
      <c r="B415" s="203" t="s">
        <v>119</v>
      </c>
      <c r="C415" s="245" t="s">
        <v>497</v>
      </c>
      <c r="D415" s="31">
        <v>11</v>
      </c>
      <c r="E415" s="631"/>
      <c r="F415" s="246">
        <f>D415*E415</f>
        <v>0</v>
      </c>
      <c r="G415" s="5"/>
    </row>
    <row r="416" spans="1:7" s="73" customFormat="1" ht="38.25">
      <c r="A416" s="236" t="s">
        <v>94</v>
      </c>
      <c r="B416" s="162" t="s">
        <v>604</v>
      </c>
      <c r="C416" s="43" t="s">
        <v>503</v>
      </c>
      <c r="D416" s="30">
        <v>8.2</v>
      </c>
      <c r="E416" s="623"/>
      <c r="F416" s="164">
        <f>D416*E416</f>
        <v>0</v>
      </c>
      <c r="G416" s="5"/>
    </row>
    <row r="417" spans="1:7" s="73" customFormat="1" ht="12.75">
      <c r="A417" s="9"/>
      <c r="B417" s="7"/>
      <c r="C417" s="8"/>
      <c r="D417" s="6"/>
      <c r="E417" s="1"/>
      <c r="F417" s="5"/>
      <c r="G417" s="5"/>
    </row>
    <row r="418" spans="1:7" s="73" customFormat="1" ht="38.25">
      <c r="A418" s="150">
        <f>A412+1</f>
        <v>3</v>
      </c>
      <c r="B418" s="151" t="s">
        <v>121</v>
      </c>
      <c r="C418" s="152"/>
      <c r="D418" s="11"/>
      <c r="E418" s="608"/>
      <c r="F418" s="153"/>
      <c r="G418" s="5"/>
    </row>
    <row r="419" spans="1:7" s="73" customFormat="1" ht="12.75">
      <c r="A419" s="154" t="s">
        <v>414</v>
      </c>
      <c r="B419" s="171" t="s">
        <v>122</v>
      </c>
      <c r="C419" s="172" t="s">
        <v>490</v>
      </c>
      <c r="D419" s="22">
        <v>2</v>
      </c>
      <c r="E419" s="609"/>
      <c r="F419" s="157">
        <f>D419*E419</f>
        <v>0</v>
      </c>
      <c r="G419" s="5"/>
    </row>
    <row r="420" spans="1:7" s="73" customFormat="1" ht="25.5">
      <c r="A420" s="236" t="s">
        <v>90</v>
      </c>
      <c r="B420" s="188" t="s">
        <v>123</v>
      </c>
      <c r="C420" s="163" t="s">
        <v>490</v>
      </c>
      <c r="D420" s="30">
        <v>6</v>
      </c>
      <c r="E420" s="610"/>
      <c r="F420" s="164">
        <f>D420*E420</f>
        <v>0</v>
      </c>
      <c r="G420" s="5"/>
    </row>
    <row r="421" spans="1:7" s="73" customFormat="1" ht="12.75">
      <c r="A421" s="9"/>
      <c r="B421" s="7"/>
      <c r="C421" s="8"/>
      <c r="D421" s="6"/>
      <c r="E421" s="1"/>
      <c r="F421" s="5"/>
      <c r="G421" s="5"/>
    </row>
    <row r="422" spans="1:7" s="73" customFormat="1" ht="114.75">
      <c r="A422" s="150">
        <f>A418+1</f>
        <v>4</v>
      </c>
      <c r="B422" s="160" t="s">
        <v>268</v>
      </c>
      <c r="C422" s="152"/>
      <c r="D422" s="11"/>
      <c r="E422" s="608"/>
      <c r="F422" s="153"/>
      <c r="G422" s="5"/>
    </row>
    <row r="423" spans="1:7" s="73" customFormat="1" ht="12.75">
      <c r="A423" s="154" t="s">
        <v>414</v>
      </c>
      <c r="B423" s="171" t="s">
        <v>120</v>
      </c>
      <c r="C423" s="172" t="s">
        <v>497</v>
      </c>
      <c r="D423" s="22">
        <v>26</v>
      </c>
      <c r="E423" s="609"/>
      <c r="F423" s="157">
        <f>D423*E423</f>
        <v>0</v>
      </c>
      <c r="G423" s="5"/>
    </row>
    <row r="424" spans="1:7" s="73" customFormat="1" ht="76.5">
      <c r="A424" s="154" t="s">
        <v>90</v>
      </c>
      <c r="B424" s="173" t="s">
        <v>265</v>
      </c>
      <c r="C424" s="172" t="s">
        <v>497</v>
      </c>
      <c r="D424" s="22">
        <v>50</v>
      </c>
      <c r="E424" s="609"/>
      <c r="F424" s="157">
        <f>D424*E424</f>
        <v>0</v>
      </c>
      <c r="G424" s="5"/>
    </row>
    <row r="425" spans="1:7" s="73" customFormat="1" ht="76.5">
      <c r="A425" s="154" t="s">
        <v>91</v>
      </c>
      <c r="B425" s="173" t="s">
        <v>267</v>
      </c>
      <c r="C425" s="172" t="s">
        <v>497</v>
      </c>
      <c r="D425" s="22">
        <v>230</v>
      </c>
      <c r="E425" s="609"/>
      <c r="F425" s="157">
        <f>D425*E425</f>
        <v>0</v>
      </c>
      <c r="G425" s="5"/>
    </row>
    <row r="426" spans="1:7" s="73" customFormat="1" ht="114.75">
      <c r="A426" s="236" t="s">
        <v>94</v>
      </c>
      <c r="B426" s="162" t="s">
        <v>266</v>
      </c>
      <c r="C426" s="163" t="s">
        <v>497</v>
      </c>
      <c r="D426" s="30">
        <v>78</v>
      </c>
      <c r="E426" s="610"/>
      <c r="F426" s="164">
        <f>D426*E426</f>
        <v>0</v>
      </c>
      <c r="G426" s="5"/>
    </row>
    <row r="427" spans="1:7" s="73" customFormat="1" ht="12.75">
      <c r="A427" s="9"/>
      <c r="B427" s="181"/>
      <c r="C427" s="8"/>
      <c r="D427" s="6"/>
      <c r="E427" s="1"/>
      <c r="F427" s="5"/>
      <c r="G427" s="5"/>
    </row>
    <row r="428" spans="1:7" s="73" customFormat="1" ht="102">
      <c r="A428" s="150">
        <f>A422+1</f>
        <v>5</v>
      </c>
      <c r="B428" s="247" t="s">
        <v>269</v>
      </c>
      <c r="C428" s="248"/>
      <c r="D428" s="249"/>
      <c r="E428" s="16"/>
      <c r="F428" s="153"/>
      <c r="G428" s="5"/>
    </row>
    <row r="429" spans="1:7" s="73" customFormat="1" ht="63.75">
      <c r="A429" s="154" t="s">
        <v>414</v>
      </c>
      <c r="B429" s="173" t="s">
        <v>270</v>
      </c>
      <c r="C429" s="172" t="s">
        <v>497</v>
      </c>
      <c r="D429" s="22">
        <v>10</v>
      </c>
      <c r="E429" s="609"/>
      <c r="F429" s="157">
        <f>D429*E429</f>
        <v>0</v>
      </c>
      <c r="G429" s="5"/>
    </row>
    <row r="430" spans="1:7" s="73" customFormat="1" ht="76.5">
      <c r="A430" s="154" t="s">
        <v>91</v>
      </c>
      <c r="B430" s="173" t="s">
        <v>272</v>
      </c>
      <c r="C430" s="172" t="s">
        <v>497</v>
      </c>
      <c r="D430" s="22">
        <v>50</v>
      </c>
      <c r="E430" s="609"/>
      <c r="F430" s="157">
        <f>D430*E430</f>
        <v>0</v>
      </c>
      <c r="G430" s="5"/>
    </row>
    <row r="431" spans="1:7" s="73" customFormat="1" ht="127.5">
      <c r="A431" s="236" t="s">
        <v>94</v>
      </c>
      <c r="B431" s="162" t="s">
        <v>271</v>
      </c>
      <c r="C431" s="163" t="s">
        <v>497</v>
      </c>
      <c r="D431" s="30">
        <v>40</v>
      </c>
      <c r="E431" s="610"/>
      <c r="F431" s="164">
        <f>D431*E431</f>
        <v>0</v>
      </c>
      <c r="G431" s="5"/>
    </row>
    <row r="432" spans="1:7" s="73" customFormat="1" ht="12.75">
      <c r="A432" s="9"/>
      <c r="B432" s="181"/>
      <c r="C432" s="8"/>
      <c r="D432" s="6"/>
      <c r="E432" s="1"/>
      <c r="F432" s="5"/>
      <c r="G432" s="5"/>
    </row>
    <row r="433" spans="1:7" s="73" customFormat="1" ht="89.25">
      <c r="A433" s="150">
        <f>A428+1</f>
        <v>6</v>
      </c>
      <c r="B433" s="151" t="s">
        <v>605</v>
      </c>
      <c r="C433" s="152"/>
      <c r="D433" s="11"/>
      <c r="E433" s="608"/>
      <c r="F433" s="153"/>
      <c r="G433" s="5"/>
    </row>
    <row r="434" spans="1:7" s="73" customFormat="1" ht="12.75">
      <c r="A434" s="234" t="s">
        <v>414</v>
      </c>
      <c r="B434" s="171" t="s">
        <v>606</v>
      </c>
      <c r="C434" s="172" t="s">
        <v>497</v>
      </c>
      <c r="D434" s="22">
        <v>30</v>
      </c>
      <c r="E434" s="609"/>
      <c r="F434" s="157">
        <f>D434*E434</f>
        <v>0</v>
      </c>
      <c r="G434" s="5"/>
    </row>
    <row r="435" spans="1:7" s="73" customFormat="1" ht="25.5">
      <c r="A435" s="236" t="s">
        <v>90</v>
      </c>
      <c r="B435" s="162" t="s">
        <v>607</v>
      </c>
      <c r="C435" s="43" t="s">
        <v>497</v>
      </c>
      <c r="D435" s="30">
        <v>5</v>
      </c>
      <c r="E435" s="623"/>
      <c r="F435" s="164">
        <f>D435*E435</f>
        <v>0</v>
      </c>
      <c r="G435" s="5"/>
    </row>
    <row r="436" spans="1:7" s="73" customFormat="1" ht="12.75">
      <c r="A436" s="9"/>
      <c r="B436" s="227"/>
      <c r="C436" s="206"/>
      <c r="D436" s="6"/>
      <c r="E436" s="621"/>
      <c r="F436" s="5"/>
      <c r="G436" s="5"/>
    </row>
    <row r="437" spans="1:7" s="73" customFormat="1" ht="25.5">
      <c r="A437" s="150">
        <f>A433+1</f>
        <v>7</v>
      </c>
      <c r="B437" s="160" t="s">
        <v>514</v>
      </c>
      <c r="C437" s="222"/>
      <c r="D437" s="11"/>
      <c r="E437" s="624"/>
      <c r="F437" s="153"/>
      <c r="G437" s="5"/>
    </row>
    <row r="438" spans="1:7" s="73" customFormat="1" ht="38.25">
      <c r="A438" s="234" t="s">
        <v>414</v>
      </c>
      <c r="B438" s="173" t="s">
        <v>574</v>
      </c>
      <c r="C438" s="226" t="s">
        <v>497</v>
      </c>
      <c r="D438" s="22">
        <v>98</v>
      </c>
      <c r="E438" s="626"/>
      <c r="F438" s="157">
        <f>D438*E438</f>
        <v>0</v>
      </c>
      <c r="G438" s="5"/>
    </row>
    <row r="439" spans="1:7" s="73" customFormat="1" ht="140.25">
      <c r="A439" s="234" t="s">
        <v>90</v>
      </c>
      <c r="B439" s="173" t="s">
        <v>575</v>
      </c>
      <c r="C439" s="226" t="s">
        <v>497</v>
      </c>
      <c r="D439" s="22">
        <v>98</v>
      </c>
      <c r="E439" s="626"/>
      <c r="F439" s="157">
        <f>D439*E439</f>
        <v>0</v>
      </c>
      <c r="G439" s="5"/>
    </row>
    <row r="440" spans="1:7" s="73" customFormat="1" ht="76.5">
      <c r="A440" s="236" t="s">
        <v>91</v>
      </c>
      <c r="B440" s="250" t="s">
        <v>573</v>
      </c>
      <c r="C440" s="251" t="s">
        <v>497</v>
      </c>
      <c r="D440" s="30">
        <v>98</v>
      </c>
      <c r="E440" s="623"/>
      <c r="F440" s="164">
        <f>D440*E440</f>
        <v>0</v>
      </c>
      <c r="G440" s="5"/>
    </row>
    <row r="441" spans="1:7" s="73" customFormat="1" ht="12.75">
      <c r="A441" s="9"/>
      <c r="B441" s="181"/>
      <c r="C441" s="8"/>
      <c r="D441" s="6"/>
      <c r="E441" s="1"/>
      <c r="F441" s="5"/>
      <c r="G441" s="5"/>
    </row>
    <row r="442" spans="1:7" s="73" customFormat="1" ht="38.25">
      <c r="A442" s="150">
        <f>A437+1</f>
        <v>8</v>
      </c>
      <c r="B442" s="151" t="s">
        <v>352</v>
      </c>
      <c r="C442" s="152"/>
      <c r="D442" s="11"/>
      <c r="E442" s="608"/>
      <c r="F442" s="153"/>
      <c r="G442" s="5"/>
    </row>
    <row r="443" spans="1:7" s="73" customFormat="1" ht="12.75">
      <c r="A443" s="234" t="s">
        <v>414</v>
      </c>
      <c r="B443" s="171" t="s">
        <v>469</v>
      </c>
      <c r="C443" s="172" t="s">
        <v>503</v>
      </c>
      <c r="D443" s="22">
        <v>24</v>
      </c>
      <c r="E443" s="609"/>
      <c r="F443" s="157">
        <f>D443*E443</f>
        <v>0</v>
      </c>
      <c r="G443" s="5"/>
    </row>
    <row r="444" spans="1:7" s="73" customFormat="1" ht="25.5">
      <c r="A444" s="236" t="s">
        <v>90</v>
      </c>
      <c r="B444" s="188" t="s">
        <v>64</v>
      </c>
      <c r="C444" s="163" t="s">
        <v>497</v>
      </c>
      <c r="D444" s="30">
        <v>59</v>
      </c>
      <c r="E444" s="610"/>
      <c r="F444" s="164">
        <f>D444*E444</f>
        <v>0</v>
      </c>
      <c r="G444" s="5"/>
    </row>
    <row r="445" spans="1:7" s="73" customFormat="1" ht="12.75">
      <c r="A445" s="9"/>
      <c r="B445" s="181"/>
      <c r="C445" s="8"/>
      <c r="D445" s="6"/>
      <c r="E445" s="1"/>
      <c r="F445" s="5"/>
      <c r="G445" s="5"/>
    </row>
    <row r="446" spans="1:7" s="73" customFormat="1" ht="63.75">
      <c r="A446" s="146">
        <f>A442+1</f>
        <v>9</v>
      </c>
      <c r="B446" s="147" t="s">
        <v>572</v>
      </c>
      <c r="C446" s="148" t="s">
        <v>497</v>
      </c>
      <c r="D446" s="29">
        <v>10</v>
      </c>
      <c r="E446" s="607"/>
      <c r="F446" s="15">
        <f>D446*E446</f>
        <v>0</v>
      </c>
      <c r="G446" s="5"/>
    </row>
    <row r="447" spans="1:7" s="73" customFormat="1" ht="12.75">
      <c r="A447" s="9"/>
      <c r="B447" s="181"/>
      <c r="C447" s="8"/>
      <c r="D447" s="6"/>
      <c r="E447" s="1"/>
      <c r="F447" s="5"/>
      <c r="G447" s="5"/>
    </row>
    <row r="448" spans="1:7" s="73" customFormat="1" ht="63.75">
      <c r="A448" s="252">
        <f>A446+1</f>
        <v>10</v>
      </c>
      <c r="B448" s="253" t="s">
        <v>429</v>
      </c>
      <c r="C448" s="254"/>
      <c r="D448" s="255"/>
      <c r="E448" s="632"/>
      <c r="F448" s="256"/>
      <c r="G448" s="5"/>
    </row>
    <row r="449" spans="1:7" s="73" customFormat="1" ht="25.5">
      <c r="A449" s="257"/>
      <c r="B449" s="258" t="s">
        <v>430</v>
      </c>
      <c r="C449" s="259"/>
      <c r="D449" s="260"/>
      <c r="E449" s="633"/>
      <c r="F449" s="186"/>
      <c r="G449" s="5"/>
    </row>
    <row r="450" spans="1:7" s="73" customFormat="1" ht="89.25">
      <c r="A450" s="257"/>
      <c r="B450" s="258" t="s">
        <v>428</v>
      </c>
      <c r="C450" s="259"/>
      <c r="D450" s="260"/>
      <c r="E450" s="633"/>
      <c r="F450" s="186"/>
      <c r="G450" s="5"/>
    </row>
    <row r="451" spans="1:7" s="73" customFormat="1" ht="76.5">
      <c r="A451" s="257"/>
      <c r="B451" s="258" t="s">
        <v>427</v>
      </c>
      <c r="C451" s="259"/>
      <c r="D451" s="260"/>
      <c r="E451" s="633"/>
      <c r="F451" s="186"/>
      <c r="G451" s="5"/>
    </row>
    <row r="452" spans="1:7" s="73" customFormat="1" ht="12.75">
      <c r="A452" s="257"/>
      <c r="B452" s="258" t="s">
        <v>431</v>
      </c>
      <c r="C452" s="259"/>
      <c r="D452" s="260"/>
      <c r="E452" s="633"/>
      <c r="F452" s="186"/>
      <c r="G452" s="5"/>
    </row>
    <row r="453" spans="1:7" s="73" customFormat="1" ht="38.25">
      <c r="A453" s="257"/>
      <c r="B453" s="258" t="s">
        <v>432</v>
      </c>
      <c r="C453" s="259"/>
      <c r="D453" s="260"/>
      <c r="E453" s="633"/>
      <c r="F453" s="186"/>
      <c r="G453" s="5"/>
    </row>
    <row r="454" spans="1:7" s="73" customFormat="1" ht="38.25">
      <c r="A454" s="257"/>
      <c r="B454" s="258" t="s">
        <v>433</v>
      </c>
      <c r="C454" s="259"/>
      <c r="D454" s="260"/>
      <c r="E454" s="633"/>
      <c r="F454" s="186"/>
      <c r="G454" s="5"/>
    </row>
    <row r="455" spans="1:7" s="73" customFormat="1" ht="51">
      <c r="A455" s="257"/>
      <c r="B455" s="258" t="s">
        <v>434</v>
      </c>
      <c r="C455" s="259"/>
      <c r="D455" s="260"/>
      <c r="E455" s="633"/>
      <c r="F455" s="186"/>
      <c r="G455" s="5"/>
    </row>
    <row r="456" spans="1:7" s="73" customFormat="1" ht="38.25">
      <c r="A456" s="261"/>
      <c r="B456" s="262" t="s">
        <v>435</v>
      </c>
      <c r="C456" s="263"/>
      <c r="D456" s="38"/>
      <c r="E456" s="634"/>
      <c r="F456" s="264"/>
      <c r="G456" s="5"/>
    </row>
    <row r="457" spans="1:7" s="73" customFormat="1" ht="25.5">
      <c r="A457" s="154" t="s">
        <v>414</v>
      </c>
      <c r="B457" s="171" t="s">
        <v>388</v>
      </c>
      <c r="C457" s="172" t="s">
        <v>503</v>
      </c>
      <c r="D457" s="22">
        <v>0</v>
      </c>
      <c r="E457" s="609"/>
      <c r="F457" s="157">
        <f>D457*E457</f>
        <v>0</v>
      </c>
      <c r="G457" s="5"/>
    </row>
    <row r="458" spans="1:7" s="73" customFormat="1" ht="25.5">
      <c r="A458" s="154" t="s">
        <v>90</v>
      </c>
      <c r="B458" s="171" t="s">
        <v>389</v>
      </c>
      <c r="C458" s="172" t="s">
        <v>503</v>
      </c>
      <c r="D458" s="22">
        <v>0</v>
      </c>
      <c r="E458" s="609"/>
      <c r="F458" s="157">
        <f>D458*E458</f>
        <v>0</v>
      </c>
      <c r="G458" s="5"/>
    </row>
    <row r="459" spans="1:7" s="73" customFormat="1" ht="25.5">
      <c r="A459" s="154" t="s">
        <v>91</v>
      </c>
      <c r="B459" s="171" t="s">
        <v>390</v>
      </c>
      <c r="C459" s="172" t="s">
        <v>503</v>
      </c>
      <c r="D459" s="22">
        <v>0</v>
      </c>
      <c r="E459" s="609"/>
      <c r="F459" s="157">
        <f>D459*E459</f>
        <v>0</v>
      </c>
      <c r="G459" s="5"/>
    </row>
    <row r="460" spans="1:7" s="73" customFormat="1" ht="25.5">
      <c r="A460" s="158" t="s">
        <v>94</v>
      </c>
      <c r="B460" s="174" t="s">
        <v>391</v>
      </c>
      <c r="C460" s="175" t="s">
        <v>503</v>
      </c>
      <c r="D460" s="30">
        <v>0</v>
      </c>
      <c r="E460" s="610"/>
      <c r="F460" s="164">
        <f>D460*E460</f>
        <v>0</v>
      </c>
      <c r="G460" s="5"/>
    </row>
    <row r="461" spans="1:7" s="73" customFormat="1" ht="12.75">
      <c r="A461" s="9"/>
      <c r="B461" s="181"/>
      <c r="C461" s="8"/>
      <c r="D461" s="6"/>
      <c r="E461" s="1"/>
      <c r="F461" s="5"/>
      <c r="G461" s="5"/>
    </row>
    <row r="462" spans="1:7" s="73" customFormat="1" ht="25.5">
      <c r="A462" s="146">
        <f>A448+1</f>
        <v>11</v>
      </c>
      <c r="B462" s="147" t="s">
        <v>488</v>
      </c>
      <c r="C462" s="148" t="s">
        <v>497</v>
      </c>
      <c r="D462" s="29">
        <v>219</v>
      </c>
      <c r="E462" s="607"/>
      <c r="F462" s="15">
        <f>D462*E462</f>
        <v>0</v>
      </c>
      <c r="G462" s="5"/>
    </row>
    <row r="463" spans="1:7" s="73" customFormat="1" ht="12.75">
      <c r="A463" s="9"/>
      <c r="B463" s="181"/>
      <c r="C463" s="8"/>
      <c r="D463" s="6"/>
      <c r="E463" s="1"/>
      <c r="F463" s="5"/>
      <c r="G463" s="5"/>
    </row>
    <row r="464" spans="1:7" s="73" customFormat="1" ht="63.75">
      <c r="A464" s="150">
        <f>A462+1</f>
        <v>12</v>
      </c>
      <c r="B464" s="151" t="s">
        <v>392</v>
      </c>
      <c r="C464" s="152"/>
      <c r="D464" s="11"/>
      <c r="E464" s="608"/>
      <c r="F464" s="153"/>
      <c r="G464" s="5"/>
    </row>
    <row r="465" spans="1:7" s="73" customFormat="1" ht="25.5">
      <c r="A465" s="158" t="s">
        <v>414</v>
      </c>
      <c r="B465" s="265" t="s">
        <v>393</v>
      </c>
      <c r="C465" s="232" t="s">
        <v>497</v>
      </c>
      <c r="D465" s="34">
        <v>247.6</v>
      </c>
      <c r="E465" s="627"/>
      <c r="F465" s="225">
        <f>D465*E465</f>
        <v>0</v>
      </c>
      <c r="G465" s="5"/>
    </row>
    <row r="466" spans="1:7" s="73" customFormat="1" ht="12.75">
      <c r="A466" s="9"/>
      <c r="B466" s="7"/>
      <c r="C466" s="8"/>
      <c r="D466" s="6"/>
      <c r="E466" s="1"/>
      <c r="F466" s="5"/>
      <c r="G466" s="5"/>
    </row>
    <row r="467" spans="1:7" s="73" customFormat="1" ht="25.5">
      <c r="A467" s="150">
        <f>A464+1</f>
        <v>13</v>
      </c>
      <c r="B467" s="151" t="s">
        <v>471</v>
      </c>
      <c r="C467" s="152"/>
      <c r="D467" s="11"/>
      <c r="E467" s="608"/>
      <c r="F467" s="153"/>
      <c r="G467" s="5"/>
    </row>
    <row r="468" spans="1:7" s="73" customFormat="1" ht="38.25">
      <c r="A468" s="154" t="s">
        <v>414</v>
      </c>
      <c r="B468" s="155" t="s">
        <v>394</v>
      </c>
      <c r="C468" s="172" t="s">
        <v>497</v>
      </c>
      <c r="D468" s="22">
        <v>230</v>
      </c>
      <c r="E468" s="609"/>
      <c r="F468" s="157">
        <f>D468*E468</f>
        <v>0</v>
      </c>
      <c r="G468" s="5"/>
    </row>
    <row r="469" spans="1:7" s="73" customFormat="1" ht="12.75">
      <c r="A469" s="266" t="s">
        <v>90</v>
      </c>
      <c r="B469" s="267" t="s">
        <v>395</v>
      </c>
      <c r="C469" s="268" t="s">
        <v>497</v>
      </c>
      <c r="D469" s="34">
        <v>180</v>
      </c>
      <c r="E469" s="627"/>
      <c r="F469" s="225">
        <f>D469*E469</f>
        <v>0</v>
      </c>
      <c r="G469" s="5"/>
    </row>
    <row r="470" spans="1:7" s="73" customFormat="1" ht="12.75">
      <c r="A470" s="205"/>
      <c r="B470" s="7"/>
      <c r="C470" s="8"/>
      <c r="D470" s="6"/>
      <c r="E470" s="1"/>
      <c r="F470" s="5"/>
      <c r="G470" s="5"/>
    </row>
    <row r="471" spans="1:7" s="73" customFormat="1" ht="25.5">
      <c r="A471" s="150">
        <f>A467+1</f>
        <v>14</v>
      </c>
      <c r="B471" s="151" t="s">
        <v>396</v>
      </c>
      <c r="C471" s="152"/>
      <c r="D471" s="11"/>
      <c r="E471" s="608"/>
      <c r="F471" s="153"/>
      <c r="G471" s="5"/>
    </row>
    <row r="472" spans="1:7" s="73" customFormat="1" ht="25.5">
      <c r="A472" s="201"/>
      <c r="B472" s="188" t="s">
        <v>397</v>
      </c>
      <c r="C472" s="163" t="s">
        <v>497</v>
      </c>
      <c r="D472" s="30">
        <f>23.2+37.5+29.5+25.5+39.6+38+10.6+13.7</f>
        <v>217.6</v>
      </c>
      <c r="E472" s="610"/>
      <c r="F472" s="164">
        <f>D472*E472</f>
        <v>0</v>
      </c>
      <c r="G472" s="5"/>
    </row>
    <row r="473" spans="1:7" s="73" customFormat="1" ht="12.75">
      <c r="A473" s="205"/>
      <c r="B473" s="7"/>
      <c r="C473" s="8"/>
      <c r="D473" s="6"/>
      <c r="E473" s="1"/>
      <c r="F473" s="5"/>
      <c r="G473" s="5"/>
    </row>
    <row r="474" spans="1:7" s="73" customFormat="1" ht="25.5">
      <c r="A474" s="150">
        <f>A471+1</f>
        <v>15</v>
      </c>
      <c r="B474" s="151" t="s">
        <v>398</v>
      </c>
      <c r="C474" s="152"/>
      <c r="D474" s="11"/>
      <c r="E474" s="608"/>
      <c r="F474" s="153"/>
      <c r="G474" s="5"/>
    </row>
    <row r="475" spans="1:7" s="73" customFormat="1" ht="12.75">
      <c r="A475" s="154" t="s">
        <v>414</v>
      </c>
      <c r="B475" s="171" t="s">
        <v>399</v>
      </c>
      <c r="C475" s="172" t="s">
        <v>497</v>
      </c>
      <c r="D475" s="22">
        <v>108.2</v>
      </c>
      <c r="E475" s="609"/>
      <c r="F475" s="157">
        <f>D475*E475</f>
        <v>0</v>
      </c>
      <c r="G475" s="5"/>
    </row>
    <row r="476" spans="1:7" s="73" customFormat="1" ht="25.5">
      <c r="A476" s="154" t="s">
        <v>90</v>
      </c>
      <c r="B476" s="171" t="s">
        <v>400</v>
      </c>
      <c r="C476" s="172" t="s">
        <v>497</v>
      </c>
      <c r="D476" s="22">
        <v>75.5</v>
      </c>
      <c r="E476" s="609"/>
      <c r="F476" s="157">
        <f>D476*E476</f>
        <v>0</v>
      </c>
      <c r="G476" s="5"/>
    </row>
    <row r="477" spans="1:7" s="73" customFormat="1" ht="25.5">
      <c r="A477" s="154" t="s">
        <v>91</v>
      </c>
      <c r="B477" s="171" t="s">
        <v>401</v>
      </c>
      <c r="C477" s="172" t="s">
        <v>497</v>
      </c>
      <c r="D477" s="22">
        <v>8</v>
      </c>
      <c r="E477" s="609"/>
      <c r="F477" s="157">
        <f>D477*E477</f>
        <v>0</v>
      </c>
      <c r="G477" s="5"/>
    </row>
    <row r="478" spans="1:7" s="73" customFormat="1" ht="38.25">
      <c r="A478" s="230" t="s">
        <v>94</v>
      </c>
      <c r="B478" s="250" t="s">
        <v>576</v>
      </c>
      <c r="C478" s="251" t="s">
        <v>497</v>
      </c>
      <c r="D478" s="30">
        <v>3.5</v>
      </c>
      <c r="E478" s="623"/>
      <c r="F478" s="164">
        <f>D478*E478</f>
        <v>0</v>
      </c>
      <c r="G478" s="5"/>
    </row>
    <row r="479" spans="1:7" s="73" customFormat="1" ht="12.75">
      <c r="A479" s="9"/>
      <c r="B479" s="7"/>
      <c r="C479" s="8"/>
      <c r="D479" s="6"/>
      <c r="E479" s="1"/>
      <c r="F479" s="5"/>
      <c r="G479" s="5"/>
    </row>
    <row r="480" spans="1:7" s="73" customFormat="1" ht="25.5">
      <c r="A480" s="146">
        <f>A474+1</f>
        <v>16</v>
      </c>
      <c r="B480" s="12" t="s">
        <v>484</v>
      </c>
      <c r="C480" s="13" t="s">
        <v>498</v>
      </c>
      <c r="D480" s="28">
        <v>20</v>
      </c>
      <c r="E480" s="24"/>
      <c r="F480" s="15">
        <f>+D480*E480</f>
        <v>0</v>
      </c>
      <c r="G480" s="5"/>
    </row>
    <row r="481" spans="1:7" s="73" customFormat="1" ht="12.75">
      <c r="A481" s="9"/>
      <c r="B481" s="7"/>
      <c r="C481" s="8"/>
      <c r="D481" s="6"/>
      <c r="E481" s="1"/>
      <c r="F481" s="5"/>
      <c r="G481" s="5"/>
    </row>
    <row r="482" spans="1:7" s="73" customFormat="1" ht="38.25">
      <c r="A482" s="150">
        <f>A480+1</f>
        <v>17</v>
      </c>
      <c r="B482" s="151" t="s">
        <v>451</v>
      </c>
      <c r="C482" s="152"/>
      <c r="D482" s="11"/>
      <c r="E482" s="608"/>
      <c r="F482" s="153"/>
      <c r="G482" s="5"/>
    </row>
    <row r="483" spans="1:7" s="73" customFormat="1" ht="51">
      <c r="A483" s="154" t="s">
        <v>414</v>
      </c>
      <c r="B483" s="269" t="s">
        <v>350</v>
      </c>
      <c r="C483" s="172" t="s">
        <v>497</v>
      </c>
      <c r="D483" s="22">
        <v>5</v>
      </c>
      <c r="E483" s="609"/>
      <c r="F483" s="157">
        <f>+D483*E483</f>
        <v>0</v>
      </c>
      <c r="G483" s="5"/>
    </row>
    <row r="484" spans="1:7" s="73" customFormat="1" ht="89.25">
      <c r="A484" s="154" t="s">
        <v>90</v>
      </c>
      <c r="B484" s="269" t="s">
        <v>351</v>
      </c>
      <c r="C484" s="172" t="s">
        <v>497</v>
      </c>
      <c r="D484" s="22">
        <v>5</v>
      </c>
      <c r="E484" s="609"/>
      <c r="F484" s="157">
        <f>+D484*E484</f>
        <v>0</v>
      </c>
      <c r="G484" s="5"/>
    </row>
    <row r="485" spans="1:7" s="73" customFormat="1" ht="38.25">
      <c r="A485" s="154" t="s">
        <v>91</v>
      </c>
      <c r="B485" s="269" t="s">
        <v>349</v>
      </c>
      <c r="C485" s="172" t="s">
        <v>497</v>
      </c>
      <c r="D485" s="22">
        <v>5</v>
      </c>
      <c r="E485" s="609"/>
      <c r="F485" s="157">
        <f>+D485*E485</f>
        <v>0</v>
      </c>
      <c r="G485" s="5"/>
    </row>
    <row r="486" spans="1:7" s="73" customFormat="1" ht="76.5">
      <c r="A486" s="158" t="s">
        <v>94</v>
      </c>
      <c r="B486" s="270" t="s">
        <v>463</v>
      </c>
      <c r="C486" s="175" t="s">
        <v>502</v>
      </c>
      <c r="D486" s="30">
        <v>5</v>
      </c>
      <c r="E486" s="610"/>
      <c r="F486" s="164">
        <f>+D486*E486</f>
        <v>0</v>
      </c>
      <c r="G486" s="5"/>
    </row>
    <row r="487" spans="1:7" s="73" customFormat="1" ht="12.75">
      <c r="A487" s="9"/>
      <c r="B487" s="7"/>
      <c r="C487" s="8"/>
      <c r="D487" s="6"/>
      <c r="E487" s="1"/>
      <c r="F487" s="5"/>
      <c r="G487" s="5"/>
    </row>
    <row r="488" spans="1:7" s="73" customFormat="1" ht="38.25">
      <c r="A488" s="271">
        <f>A482+1</f>
        <v>18</v>
      </c>
      <c r="B488" s="35" t="s">
        <v>99</v>
      </c>
      <c r="C488" s="47" t="s">
        <v>485</v>
      </c>
      <c r="D488" s="28">
        <v>1</v>
      </c>
      <c r="E488" s="21"/>
      <c r="F488" s="49">
        <f>+D488*E488</f>
        <v>0</v>
      </c>
      <c r="G488" s="5"/>
    </row>
    <row r="489" spans="1:7" s="73" customFormat="1" ht="12.75">
      <c r="A489" s="9"/>
      <c r="B489" s="7"/>
      <c r="C489" s="8"/>
      <c r="D489" s="6"/>
      <c r="E489" s="1"/>
      <c r="F489" s="5"/>
      <c r="G489" s="5"/>
    </row>
    <row r="490" spans="1:7" s="73" customFormat="1" ht="25.5">
      <c r="A490" s="146">
        <f>A488+1</f>
        <v>19</v>
      </c>
      <c r="B490" s="147" t="s">
        <v>281</v>
      </c>
      <c r="C490" s="148" t="s">
        <v>498</v>
      </c>
      <c r="D490" s="29">
        <v>30</v>
      </c>
      <c r="E490" s="607"/>
      <c r="F490" s="15">
        <f>D490*E490</f>
        <v>0</v>
      </c>
      <c r="G490" s="5"/>
    </row>
    <row r="491" spans="1:7" s="73" customFormat="1" ht="12.75">
      <c r="A491" s="9"/>
      <c r="B491" s="7"/>
      <c r="C491" s="8"/>
      <c r="D491" s="6"/>
      <c r="E491" s="1"/>
      <c r="F491" s="5"/>
      <c r="G491" s="5"/>
    </row>
    <row r="492" spans="1:7" s="73" customFormat="1" ht="25.5">
      <c r="A492" s="271">
        <f>A490+1</f>
        <v>20</v>
      </c>
      <c r="B492" s="12" t="s">
        <v>280</v>
      </c>
      <c r="C492" s="13" t="s">
        <v>498</v>
      </c>
      <c r="D492" s="28">
        <v>80</v>
      </c>
      <c r="E492" s="24"/>
      <c r="F492" s="15">
        <f>+D492*E492</f>
        <v>0</v>
      </c>
      <c r="G492" s="5"/>
    </row>
    <row r="493" spans="1:7" s="73" customFormat="1" ht="12.75">
      <c r="A493" s="9"/>
      <c r="B493" s="7"/>
      <c r="C493" s="8"/>
      <c r="D493" s="6"/>
      <c r="E493" s="1"/>
      <c r="F493" s="5"/>
      <c r="G493" s="5"/>
    </row>
    <row r="494" spans="1:7" s="73" customFormat="1" ht="25.5">
      <c r="A494" s="271">
        <f>A492+1</f>
        <v>21</v>
      </c>
      <c r="B494" s="12" t="s">
        <v>279</v>
      </c>
      <c r="C494" s="13" t="s">
        <v>498</v>
      </c>
      <c r="D494" s="28">
        <v>300</v>
      </c>
      <c r="E494" s="24"/>
      <c r="F494" s="15">
        <f>+D494*E494</f>
        <v>0</v>
      </c>
      <c r="G494" s="5"/>
    </row>
    <row r="495" spans="1:7" s="73" customFormat="1" ht="12.75">
      <c r="A495" s="9"/>
      <c r="B495" s="7"/>
      <c r="C495" s="8"/>
      <c r="D495" s="6"/>
      <c r="E495" s="1"/>
      <c r="F495" s="5"/>
      <c r="G495" s="5"/>
    </row>
    <row r="496" spans="1:7" s="73" customFormat="1" ht="38.25">
      <c r="A496" s="271">
        <f>A494+1</f>
        <v>22</v>
      </c>
      <c r="B496" s="12" t="s">
        <v>100</v>
      </c>
      <c r="C496" s="13" t="s">
        <v>498</v>
      </c>
      <c r="D496" s="28">
        <v>35</v>
      </c>
      <c r="E496" s="24"/>
      <c r="F496" s="15">
        <f>+D496*E496</f>
        <v>0</v>
      </c>
      <c r="G496" s="5"/>
    </row>
    <row r="497" spans="1:7" s="73" customFormat="1" ht="12.75">
      <c r="A497" s="9"/>
      <c r="B497" s="7"/>
      <c r="C497" s="8"/>
      <c r="D497" s="6"/>
      <c r="E497" s="1"/>
      <c r="F497" s="5"/>
      <c r="G497" s="5"/>
    </row>
    <row r="498" spans="1:7" s="73" customFormat="1" ht="89.25">
      <c r="A498" s="272">
        <f>A496+1</f>
        <v>23</v>
      </c>
      <c r="B498" s="52" t="s">
        <v>517</v>
      </c>
      <c r="C498" s="233" t="s">
        <v>485</v>
      </c>
      <c r="D498" s="177">
        <v>1</v>
      </c>
      <c r="E498" s="635"/>
      <c r="F498" s="153">
        <f>+D498*E498</f>
        <v>0</v>
      </c>
      <c r="G498" s="5"/>
    </row>
    <row r="499" spans="1:7" s="73" customFormat="1" ht="242.25">
      <c r="A499" s="201"/>
      <c r="B499" s="273" t="s">
        <v>596</v>
      </c>
      <c r="C499" s="268"/>
      <c r="D499" s="274"/>
      <c r="E499" s="636"/>
      <c r="F499" s="225"/>
      <c r="G499" s="5"/>
    </row>
    <row r="500" spans="1:7" s="73" customFormat="1" ht="12.75">
      <c r="A500" s="9"/>
      <c r="B500" s="7"/>
      <c r="C500" s="8"/>
      <c r="D500" s="6"/>
      <c r="E500" s="1"/>
      <c r="F500" s="5"/>
      <c r="G500" s="5"/>
    </row>
    <row r="501" spans="1:7" s="73" customFormat="1" ht="76.5">
      <c r="A501" s="272">
        <f>A498+1</f>
        <v>24</v>
      </c>
      <c r="B501" s="52" t="s">
        <v>518</v>
      </c>
      <c r="C501" s="233" t="s">
        <v>485</v>
      </c>
      <c r="D501" s="177">
        <v>1</v>
      </c>
      <c r="E501" s="635"/>
      <c r="F501" s="153">
        <f>+D501*E501</f>
        <v>0</v>
      </c>
      <c r="G501" s="5"/>
    </row>
    <row r="502" spans="1:7" s="73" customFormat="1" ht="140.25">
      <c r="A502" s="201"/>
      <c r="B502" s="273" t="s">
        <v>519</v>
      </c>
      <c r="C502" s="268"/>
      <c r="D502" s="274"/>
      <c r="E502" s="636"/>
      <c r="F502" s="225"/>
      <c r="G502" s="5"/>
    </row>
    <row r="503" spans="1:7" s="73" customFormat="1" ht="12.75">
      <c r="A503" s="9"/>
      <c r="B503" s="7"/>
      <c r="C503" s="8"/>
      <c r="D503" s="6"/>
      <c r="E503" s="1"/>
      <c r="F503" s="5"/>
      <c r="G503" s="5"/>
    </row>
    <row r="504" spans="1:7" s="73" customFormat="1" ht="89.25">
      <c r="A504" s="272">
        <f>A501+1</f>
        <v>25</v>
      </c>
      <c r="B504" s="52" t="s">
        <v>521</v>
      </c>
      <c r="C504" s="233" t="s">
        <v>485</v>
      </c>
      <c r="D504" s="177">
        <v>1</v>
      </c>
      <c r="E504" s="635"/>
      <c r="F504" s="153">
        <f>+D504*E504</f>
        <v>0</v>
      </c>
      <c r="G504" s="5"/>
    </row>
    <row r="505" spans="1:7" s="73" customFormat="1" ht="204">
      <c r="A505" s="201"/>
      <c r="B505" s="273" t="s">
        <v>520</v>
      </c>
      <c r="C505" s="268"/>
      <c r="D505" s="274"/>
      <c r="E505" s="636"/>
      <c r="F505" s="225"/>
      <c r="G505" s="5"/>
    </row>
    <row r="506" spans="1:7" s="73" customFormat="1" ht="12.75">
      <c r="A506" s="9"/>
      <c r="B506" s="7"/>
      <c r="C506" s="8"/>
      <c r="D506" s="6"/>
      <c r="E506" s="1"/>
      <c r="F506" s="5"/>
      <c r="G506" s="5"/>
    </row>
    <row r="507" spans="1:7" s="73" customFormat="1" ht="89.25">
      <c r="A507" s="272">
        <f>A504+1</f>
        <v>26</v>
      </c>
      <c r="B507" s="52" t="s">
        <v>522</v>
      </c>
      <c r="C507" s="233" t="s">
        <v>485</v>
      </c>
      <c r="D507" s="177">
        <v>1</v>
      </c>
      <c r="E507" s="635"/>
      <c r="F507" s="153">
        <f>+D507*E507</f>
        <v>0</v>
      </c>
      <c r="G507" s="5"/>
    </row>
    <row r="508" spans="1:7" s="73" customFormat="1" ht="204">
      <c r="A508" s="201"/>
      <c r="B508" s="273" t="s">
        <v>523</v>
      </c>
      <c r="C508" s="268"/>
      <c r="D508" s="274"/>
      <c r="E508" s="636"/>
      <c r="F508" s="225"/>
      <c r="G508" s="5"/>
    </row>
    <row r="509" spans="1:7" s="73" customFormat="1" ht="12.75">
      <c r="A509" s="9"/>
      <c r="B509" s="7"/>
      <c r="C509" s="8"/>
      <c r="D509" s="6"/>
      <c r="E509" s="1"/>
      <c r="F509" s="5"/>
      <c r="G509" s="5"/>
    </row>
    <row r="510" spans="1:7" s="73" customFormat="1" ht="140.25">
      <c r="A510" s="150">
        <f>A507+1</f>
        <v>27</v>
      </c>
      <c r="B510" s="151" t="s">
        <v>515</v>
      </c>
      <c r="C510" s="152"/>
      <c r="D510" s="11"/>
      <c r="E510" s="608"/>
      <c r="F510" s="153"/>
      <c r="G510" s="5"/>
    </row>
    <row r="511" spans="1:7" s="73" customFormat="1" ht="12.75">
      <c r="A511" s="154" t="s">
        <v>414</v>
      </c>
      <c r="B511" s="275" t="s">
        <v>580</v>
      </c>
      <c r="C511" s="276" t="s">
        <v>498</v>
      </c>
      <c r="D511" s="277">
        <v>4</v>
      </c>
      <c r="E511" s="637"/>
      <c r="F511" s="157">
        <f aca="true" t="shared" si="1" ref="F511:F516">+D511*E511</f>
        <v>0</v>
      </c>
      <c r="G511" s="5"/>
    </row>
    <row r="512" spans="1:7" s="73" customFormat="1" ht="12.75">
      <c r="A512" s="278" t="s">
        <v>90</v>
      </c>
      <c r="B512" s="279" t="s">
        <v>83</v>
      </c>
      <c r="C512" s="280" t="s">
        <v>498</v>
      </c>
      <c r="D512" s="277">
        <v>4.5</v>
      </c>
      <c r="E512" s="638"/>
      <c r="F512" s="157">
        <f t="shared" si="1"/>
        <v>0</v>
      </c>
      <c r="G512" s="5"/>
    </row>
    <row r="513" spans="1:7" s="73" customFormat="1" ht="12.75">
      <c r="A513" s="154" t="s">
        <v>91</v>
      </c>
      <c r="B513" s="279" t="s">
        <v>256</v>
      </c>
      <c r="C513" s="280" t="s">
        <v>498</v>
      </c>
      <c r="D513" s="277">
        <v>34.5</v>
      </c>
      <c r="E513" s="638"/>
      <c r="F513" s="157">
        <f t="shared" si="1"/>
        <v>0</v>
      </c>
      <c r="G513" s="5"/>
    </row>
    <row r="514" spans="1:7" s="73" customFormat="1" ht="12.75">
      <c r="A514" s="278" t="s">
        <v>94</v>
      </c>
      <c r="B514" s="279" t="s">
        <v>59</v>
      </c>
      <c r="C514" s="280" t="s">
        <v>498</v>
      </c>
      <c r="D514" s="277">
        <v>70.5</v>
      </c>
      <c r="E514" s="638"/>
      <c r="F514" s="157">
        <f t="shared" si="1"/>
        <v>0</v>
      </c>
      <c r="G514" s="5"/>
    </row>
    <row r="515" spans="1:7" s="73" customFormat="1" ht="12.75">
      <c r="A515" s="278" t="s">
        <v>61</v>
      </c>
      <c r="B515" s="279" t="s">
        <v>60</v>
      </c>
      <c r="C515" s="280" t="s">
        <v>498</v>
      </c>
      <c r="D515" s="277">
        <v>19.3</v>
      </c>
      <c r="E515" s="638"/>
      <c r="F515" s="157">
        <f t="shared" si="1"/>
        <v>0</v>
      </c>
      <c r="G515" s="5"/>
    </row>
    <row r="516" spans="1:7" s="73" customFormat="1" ht="12.75">
      <c r="A516" s="158" t="s">
        <v>105</v>
      </c>
      <c r="B516" s="281" t="s">
        <v>65</v>
      </c>
      <c r="C516" s="282" t="s">
        <v>498</v>
      </c>
      <c r="D516" s="283">
        <v>61.2</v>
      </c>
      <c r="E516" s="639"/>
      <c r="F516" s="164">
        <f t="shared" si="1"/>
        <v>0</v>
      </c>
      <c r="G516" s="5"/>
    </row>
    <row r="517" spans="1:7" s="73" customFormat="1" ht="12.75">
      <c r="A517" s="284"/>
      <c r="B517" s="7"/>
      <c r="C517" s="8"/>
      <c r="D517" s="6"/>
      <c r="E517" s="1"/>
      <c r="F517" s="5"/>
      <c r="G517" s="5"/>
    </row>
    <row r="518" spans="1:7" s="73" customFormat="1" ht="102">
      <c r="A518" s="150">
        <f>A510+1</f>
        <v>28</v>
      </c>
      <c r="B518" s="160" t="s">
        <v>0</v>
      </c>
      <c r="C518" s="152"/>
      <c r="D518" s="11"/>
      <c r="E518" s="608"/>
      <c r="F518" s="153"/>
      <c r="G518" s="5"/>
    </row>
    <row r="519" spans="1:7" s="73" customFormat="1" ht="12.75">
      <c r="A519" s="158" t="s">
        <v>660</v>
      </c>
      <c r="B519" s="174" t="s">
        <v>130</v>
      </c>
      <c r="C519" s="175" t="s">
        <v>497</v>
      </c>
      <c r="D519" s="30">
        <v>38</v>
      </c>
      <c r="E519" s="610"/>
      <c r="F519" s="164">
        <f>D519*E519</f>
        <v>0</v>
      </c>
      <c r="G519" s="5"/>
    </row>
    <row r="520" spans="1:7" s="73" customFormat="1" ht="12.75">
      <c r="A520" s="9"/>
      <c r="B520" s="7"/>
      <c r="C520" s="8"/>
      <c r="D520" s="6"/>
      <c r="E520" s="1"/>
      <c r="F520" s="5"/>
      <c r="G520" s="5"/>
    </row>
    <row r="521" spans="1:7" s="73" customFormat="1" ht="165.75">
      <c r="A521" s="150">
        <f>A518+1</f>
        <v>29</v>
      </c>
      <c r="B521" s="151" t="s">
        <v>1</v>
      </c>
      <c r="C521" s="152"/>
      <c r="D521" s="11"/>
      <c r="E521" s="608"/>
      <c r="F521" s="153"/>
      <c r="G521" s="5"/>
    </row>
    <row r="522" spans="1:7" s="73" customFormat="1" ht="38.25">
      <c r="A522" s="154" t="s">
        <v>414</v>
      </c>
      <c r="B522" s="171" t="s">
        <v>353</v>
      </c>
      <c r="C522" s="172" t="s">
        <v>498</v>
      </c>
      <c r="D522" s="22">
        <v>55</v>
      </c>
      <c r="E522" s="609"/>
      <c r="F522" s="157">
        <f>D522*E522</f>
        <v>0</v>
      </c>
      <c r="G522" s="5"/>
    </row>
    <row r="523" spans="1:7" s="73" customFormat="1" ht="25.5">
      <c r="A523" s="187" t="s">
        <v>90</v>
      </c>
      <c r="B523" s="174" t="s">
        <v>3</v>
      </c>
      <c r="C523" s="175" t="s">
        <v>502</v>
      </c>
      <c r="D523" s="30">
        <v>4</v>
      </c>
      <c r="E523" s="610"/>
      <c r="F523" s="164">
        <f>D523*E523</f>
        <v>0</v>
      </c>
      <c r="G523" s="5"/>
    </row>
    <row r="524" spans="1:7" s="73" customFormat="1" ht="12.75">
      <c r="A524" s="9"/>
      <c r="B524" s="7"/>
      <c r="C524" s="8"/>
      <c r="D524" s="6"/>
      <c r="E524" s="1"/>
      <c r="F524" s="5"/>
      <c r="G524" s="5"/>
    </row>
    <row r="525" spans="1:7" s="73" customFormat="1" ht="153">
      <c r="A525" s="150">
        <f>A521+1</f>
        <v>30</v>
      </c>
      <c r="B525" s="151" t="s">
        <v>2</v>
      </c>
      <c r="C525" s="152"/>
      <c r="D525" s="11"/>
      <c r="E525" s="608"/>
      <c r="F525" s="153"/>
      <c r="G525" s="5"/>
    </row>
    <row r="526" spans="1:7" s="73" customFormat="1" ht="12.75">
      <c r="A526" s="154" t="s">
        <v>414</v>
      </c>
      <c r="B526" s="171" t="s">
        <v>354</v>
      </c>
      <c r="C526" s="172" t="s">
        <v>498</v>
      </c>
      <c r="D526" s="22">
        <v>7</v>
      </c>
      <c r="E526" s="609"/>
      <c r="F526" s="157">
        <f>D526*E526</f>
        <v>0</v>
      </c>
      <c r="G526" s="5"/>
    </row>
    <row r="527" spans="1:7" s="73" customFormat="1" ht="12.75">
      <c r="A527" s="278" t="s">
        <v>90</v>
      </c>
      <c r="B527" s="171" t="s">
        <v>355</v>
      </c>
      <c r="C527" s="172" t="s">
        <v>498</v>
      </c>
      <c r="D527" s="22">
        <v>5.5</v>
      </c>
      <c r="E527" s="609"/>
      <c r="F527" s="157">
        <f>D527*E527</f>
        <v>0</v>
      </c>
      <c r="G527" s="5"/>
    </row>
    <row r="528" spans="1:7" s="73" customFormat="1" ht="12.75">
      <c r="A528" s="187" t="s">
        <v>91</v>
      </c>
      <c r="B528" s="188" t="s">
        <v>356</v>
      </c>
      <c r="C528" s="163" t="s">
        <v>498</v>
      </c>
      <c r="D528" s="30">
        <v>5.5</v>
      </c>
      <c r="E528" s="610"/>
      <c r="F528" s="164">
        <f>D528*E528</f>
        <v>0</v>
      </c>
      <c r="G528" s="5"/>
    </row>
    <row r="529" spans="1:7" s="73" customFormat="1" ht="12.75">
      <c r="A529" s="9"/>
      <c r="B529" s="7"/>
      <c r="C529" s="8"/>
      <c r="D529" s="6"/>
      <c r="E529" s="1"/>
      <c r="F529" s="5"/>
      <c r="G529" s="5"/>
    </row>
    <row r="530" spans="1:7" s="73" customFormat="1" ht="76.5">
      <c r="A530" s="150">
        <f>A525+1</f>
        <v>31</v>
      </c>
      <c r="B530" s="151" t="s">
        <v>4</v>
      </c>
      <c r="C530" s="152"/>
      <c r="D530" s="11"/>
      <c r="E530" s="608"/>
      <c r="F530" s="153"/>
      <c r="G530" s="5"/>
    </row>
    <row r="531" spans="1:7" s="73" customFormat="1" ht="25.5">
      <c r="A531" s="154" t="s">
        <v>414</v>
      </c>
      <c r="B531" s="171" t="s">
        <v>529</v>
      </c>
      <c r="C531" s="172" t="s">
        <v>502</v>
      </c>
      <c r="D531" s="22">
        <v>52</v>
      </c>
      <c r="E531" s="626"/>
      <c r="F531" s="157">
        <f>D531*E531</f>
        <v>0</v>
      </c>
      <c r="G531" s="5"/>
    </row>
    <row r="532" spans="1:7" s="73" customFormat="1" ht="25.5">
      <c r="A532" s="278" t="s">
        <v>90</v>
      </c>
      <c r="B532" s="171" t="s">
        <v>230</v>
      </c>
      <c r="C532" s="172" t="s">
        <v>502</v>
      </c>
      <c r="D532" s="22">
        <v>4</v>
      </c>
      <c r="E532" s="626"/>
      <c r="F532" s="157">
        <f>D532*E532</f>
        <v>0</v>
      </c>
      <c r="G532" s="5"/>
    </row>
    <row r="533" spans="1:7" s="73" customFormat="1" ht="38.25">
      <c r="A533" s="187" t="s">
        <v>91</v>
      </c>
      <c r="B533" s="188" t="s">
        <v>254</v>
      </c>
      <c r="C533" s="163" t="s">
        <v>502</v>
      </c>
      <c r="D533" s="30">
        <v>74</v>
      </c>
      <c r="E533" s="623"/>
      <c r="F533" s="164">
        <f>D533*E533</f>
        <v>0</v>
      </c>
      <c r="G533" s="5"/>
    </row>
    <row r="534" spans="1:7" s="73" customFormat="1" ht="12.75">
      <c r="A534" s="9"/>
      <c r="B534" s="7"/>
      <c r="C534" s="8"/>
      <c r="D534" s="6"/>
      <c r="E534" s="621"/>
      <c r="F534" s="5"/>
      <c r="G534" s="5"/>
    </row>
    <row r="535" spans="1:7" s="73" customFormat="1" ht="51">
      <c r="A535" s="272">
        <f>A530+1</f>
        <v>32</v>
      </c>
      <c r="B535" s="52" t="s">
        <v>531</v>
      </c>
      <c r="C535" s="233" t="s">
        <v>498</v>
      </c>
      <c r="D535" s="177">
        <v>9.6</v>
      </c>
      <c r="E535" s="635"/>
      <c r="F535" s="153">
        <f>D535*E535</f>
        <v>0</v>
      </c>
      <c r="G535" s="5"/>
    </row>
    <row r="536" spans="1:7" s="73" customFormat="1" ht="204">
      <c r="A536" s="201"/>
      <c r="B536" s="273" t="s">
        <v>530</v>
      </c>
      <c r="C536" s="268"/>
      <c r="D536" s="274"/>
      <c r="E536" s="636"/>
      <c r="F536" s="225"/>
      <c r="G536" s="5"/>
    </row>
    <row r="537" spans="1:7" s="73" customFormat="1" ht="12.75">
      <c r="A537" s="9"/>
      <c r="B537" s="7"/>
      <c r="C537" s="8"/>
      <c r="D537" s="6"/>
      <c r="E537" s="1"/>
      <c r="F537" s="5"/>
      <c r="G537" s="5"/>
    </row>
    <row r="538" spans="1:7" s="73" customFormat="1" ht="63.75">
      <c r="A538" s="150">
        <f>A535+1</f>
        <v>33</v>
      </c>
      <c r="B538" s="160" t="s">
        <v>418</v>
      </c>
      <c r="C538" s="152"/>
      <c r="D538" s="11"/>
      <c r="E538" s="608"/>
      <c r="F538" s="153"/>
      <c r="G538" s="5"/>
    </row>
    <row r="539" spans="1:7" s="73" customFormat="1" ht="76.5">
      <c r="A539" s="154" t="s">
        <v>414</v>
      </c>
      <c r="B539" s="171" t="s">
        <v>62</v>
      </c>
      <c r="C539" s="172" t="s">
        <v>497</v>
      </c>
      <c r="D539" s="22">
        <v>10</v>
      </c>
      <c r="E539" s="609"/>
      <c r="F539" s="157">
        <f>D539*E539</f>
        <v>0</v>
      </c>
      <c r="G539" s="5"/>
    </row>
    <row r="540" spans="1:7" s="73" customFormat="1" ht="63.75">
      <c r="A540" s="278" t="s">
        <v>90</v>
      </c>
      <c r="B540" s="171" t="s">
        <v>5</v>
      </c>
      <c r="C540" s="172" t="s">
        <v>497</v>
      </c>
      <c r="D540" s="22">
        <v>10</v>
      </c>
      <c r="E540" s="609"/>
      <c r="F540" s="157">
        <f>D540*E540</f>
        <v>0</v>
      </c>
      <c r="G540" s="5"/>
    </row>
    <row r="541" spans="1:7" s="73" customFormat="1" ht="38.25">
      <c r="A541" s="187" t="s">
        <v>91</v>
      </c>
      <c r="B541" s="188" t="s">
        <v>63</v>
      </c>
      <c r="C541" s="175" t="s">
        <v>497</v>
      </c>
      <c r="D541" s="30">
        <v>10</v>
      </c>
      <c r="E541" s="610"/>
      <c r="F541" s="164">
        <f>D541*E541</f>
        <v>0</v>
      </c>
      <c r="G541" s="5"/>
    </row>
    <row r="542" spans="1:7" s="73" customFormat="1" ht="12.75">
      <c r="A542" s="9"/>
      <c r="B542" s="7"/>
      <c r="C542" s="8"/>
      <c r="D542" s="6"/>
      <c r="E542" s="1"/>
      <c r="F542" s="5"/>
      <c r="G542" s="5"/>
    </row>
    <row r="543" spans="1:7" s="73" customFormat="1" ht="76.5">
      <c r="A543" s="150">
        <f>A538+1</f>
        <v>34</v>
      </c>
      <c r="B543" s="151" t="s">
        <v>6</v>
      </c>
      <c r="C543" s="152"/>
      <c r="D543" s="11"/>
      <c r="E543" s="608"/>
      <c r="F543" s="153"/>
      <c r="G543" s="5"/>
    </row>
    <row r="544" spans="1:7" s="73" customFormat="1" ht="25.5">
      <c r="A544" s="154" t="s">
        <v>414</v>
      </c>
      <c r="B544" s="171" t="s">
        <v>127</v>
      </c>
      <c r="C544" s="172" t="s">
        <v>497</v>
      </c>
      <c r="D544" s="22">
        <v>60</v>
      </c>
      <c r="E544" s="609"/>
      <c r="F544" s="157">
        <f>D544*E544</f>
        <v>0</v>
      </c>
      <c r="G544" s="5"/>
    </row>
    <row r="545" spans="1:7" s="73" customFormat="1" ht="25.5">
      <c r="A545" s="278" t="s">
        <v>90</v>
      </c>
      <c r="B545" s="171" t="s">
        <v>128</v>
      </c>
      <c r="C545" s="172" t="s">
        <v>503</v>
      </c>
      <c r="D545" s="22">
        <v>30</v>
      </c>
      <c r="E545" s="609"/>
      <c r="F545" s="157">
        <f>D545*E545</f>
        <v>0</v>
      </c>
      <c r="G545" s="5"/>
    </row>
    <row r="546" spans="1:7" s="73" customFormat="1" ht="51">
      <c r="A546" s="187" t="s">
        <v>91</v>
      </c>
      <c r="B546" s="188" t="s">
        <v>129</v>
      </c>
      <c r="C546" s="175" t="s">
        <v>497</v>
      </c>
      <c r="D546" s="30">
        <v>65</v>
      </c>
      <c r="E546" s="610"/>
      <c r="F546" s="164">
        <f>D546*E546</f>
        <v>0</v>
      </c>
      <c r="G546" s="5"/>
    </row>
    <row r="547" spans="1:7" s="73" customFormat="1" ht="12.75">
      <c r="A547" s="9"/>
      <c r="B547" s="7"/>
      <c r="C547" s="8"/>
      <c r="D547" s="6"/>
      <c r="E547" s="1"/>
      <c r="F547" s="5"/>
      <c r="G547" s="5"/>
    </row>
    <row r="548" spans="1:7" s="73" customFormat="1" ht="38.25">
      <c r="A548" s="150">
        <f>A543+1</f>
        <v>35</v>
      </c>
      <c r="B548" s="151" t="s">
        <v>7</v>
      </c>
      <c r="C548" s="152"/>
      <c r="D548" s="11"/>
      <c r="E548" s="608"/>
      <c r="F548" s="153"/>
      <c r="G548" s="5"/>
    </row>
    <row r="549" spans="1:7" s="73" customFormat="1" ht="25.5">
      <c r="A549" s="154" t="s">
        <v>414</v>
      </c>
      <c r="B549" s="171" t="s">
        <v>337</v>
      </c>
      <c r="C549" s="172" t="s">
        <v>498</v>
      </c>
      <c r="D549" s="22">
        <v>20</v>
      </c>
      <c r="E549" s="609"/>
      <c r="F549" s="157">
        <f>D549*E549</f>
        <v>0</v>
      </c>
      <c r="G549" s="5"/>
    </row>
    <row r="550" spans="1:7" s="73" customFormat="1" ht="38.25">
      <c r="A550" s="278" t="s">
        <v>90</v>
      </c>
      <c r="B550" s="171" t="s">
        <v>338</v>
      </c>
      <c r="C550" s="172" t="s">
        <v>498</v>
      </c>
      <c r="D550" s="22">
        <v>20</v>
      </c>
      <c r="E550" s="609"/>
      <c r="F550" s="157">
        <f>D550*E550</f>
        <v>0</v>
      </c>
      <c r="G550" s="5"/>
    </row>
    <row r="551" spans="1:7" s="73" customFormat="1" ht="25.5">
      <c r="A551" s="187" t="s">
        <v>91</v>
      </c>
      <c r="B551" s="188" t="s">
        <v>339</v>
      </c>
      <c r="C551" s="175" t="s">
        <v>498</v>
      </c>
      <c r="D551" s="30">
        <v>4</v>
      </c>
      <c r="E551" s="610"/>
      <c r="F551" s="164">
        <f>D551*E551</f>
        <v>0</v>
      </c>
      <c r="G551" s="5"/>
    </row>
    <row r="552" spans="1:7" s="73" customFormat="1" ht="12.75">
      <c r="A552" s="9"/>
      <c r="B552" s="7"/>
      <c r="C552" s="8"/>
      <c r="D552" s="6"/>
      <c r="E552" s="1"/>
      <c r="F552" s="5"/>
      <c r="G552" s="5"/>
    </row>
    <row r="553" spans="1:7" s="73" customFormat="1" ht="51">
      <c r="A553" s="150">
        <f>A548+1</f>
        <v>36</v>
      </c>
      <c r="B553" s="160" t="s">
        <v>444</v>
      </c>
      <c r="C553" s="152"/>
      <c r="D553" s="11"/>
      <c r="E553" s="608"/>
      <c r="F553" s="153"/>
      <c r="G553" s="5"/>
    </row>
    <row r="554" spans="1:7" s="73" customFormat="1" ht="51">
      <c r="A554" s="154" t="s">
        <v>414</v>
      </c>
      <c r="B554" s="171" t="s">
        <v>343</v>
      </c>
      <c r="C554" s="172" t="s">
        <v>497</v>
      </c>
      <c r="D554" s="22">
        <v>10</v>
      </c>
      <c r="E554" s="609"/>
      <c r="F554" s="157">
        <f>D554*E554</f>
        <v>0</v>
      </c>
      <c r="G554" s="5"/>
    </row>
    <row r="555" spans="1:7" s="73" customFormat="1" ht="38.25">
      <c r="A555" s="278" t="s">
        <v>90</v>
      </c>
      <c r="B555" s="171" t="s">
        <v>344</v>
      </c>
      <c r="C555" s="172" t="s">
        <v>497</v>
      </c>
      <c r="D555" s="22">
        <v>10</v>
      </c>
      <c r="E555" s="609"/>
      <c r="F555" s="157">
        <f>D555*E555</f>
        <v>0</v>
      </c>
      <c r="G555" s="5"/>
    </row>
    <row r="556" spans="1:7" s="73" customFormat="1" ht="38.25">
      <c r="A556" s="187" t="s">
        <v>91</v>
      </c>
      <c r="B556" s="188" t="s">
        <v>345</v>
      </c>
      <c r="C556" s="175" t="s">
        <v>497</v>
      </c>
      <c r="D556" s="30">
        <v>10</v>
      </c>
      <c r="E556" s="610"/>
      <c r="F556" s="164">
        <f>D556*E556</f>
        <v>0</v>
      </c>
      <c r="G556" s="5"/>
    </row>
    <row r="557" spans="1:7" s="73" customFormat="1" ht="12.75">
      <c r="A557" s="9"/>
      <c r="B557" s="7"/>
      <c r="C557" s="8"/>
      <c r="D557" s="6"/>
      <c r="E557" s="1"/>
      <c r="F557" s="5"/>
      <c r="G557" s="5"/>
    </row>
    <row r="558" spans="1:7" s="73" customFormat="1" ht="51">
      <c r="A558" s="150">
        <f>A553+1</f>
        <v>37</v>
      </c>
      <c r="B558" s="151" t="s">
        <v>8</v>
      </c>
      <c r="C558" s="152"/>
      <c r="D558" s="11"/>
      <c r="E558" s="608"/>
      <c r="F558" s="153"/>
      <c r="G558" s="5"/>
    </row>
    <row r="559" spans="1:7" s="73" customFormat="1" ht="12.75">
      <c r="A559" s="154" t="s">
        <v>414</v>
      </c>
      <c r="B559" s="171" t="s">
        <v>101</v>
      </c>
      <c r="C559" s="172" t="s">
        <v>502</v>
      </c>
      <c r="D559" s="22">
        <v>5</v>
      </c>
      <c r="E559" s="609"/>
      <c r="F559" s="157">
        <f>D559*E559</f>
        <v>0</v>
      </c>
      <c r="G559" s="5"/>
    </row>
    <row r="560" spans="1:7" s="73" customFormat="1" ht="12.75">
      <c r="A560" s="154" t="s">
        <v>90</v>
      </c>
      <c r="B560" s="171" t="s">
        <v>111</v>
      </c>
      <c r="C560" s="172" t="s">
        <v>502</v>
      </c>
      <c r="D560" s="22">
        <v>2</v>
      </c>
      <c r="E560" s="609"/>
      <c r="F560" s="157">
        <f aca="true" t="shared" si="2" ref="F560:F567">D560*E560</f>
        <v>0</v>
      </c>
      <c r="G560" s="5"/>
    </row>
    <row r="561" spans="1:7" s="73" customFormat="1" ht="12.75">
      <c r="A561" s="154" t="s">
        <v>91</v>
      </c>
      <c r="B561" s="171" t="s">
        <v>102</v>
      </c>
      <c r="C561" s="172" t="s">
        <v>502</v>
      </c>
      <c r="D561" s="22">
        <v>1</v>
      </c>
      <c r="E561" s="609"/>
      <c r="F561" s="157">
        <f t="shared" si="2"/>
        <v>0</v>
      </c>
      <c r="G561" s="5"/>
    </row>
    <row r="562" spans="1:7" s="73" customFormat="1" ht="12.75">
      <c r="A562" s="154" t="s">
        <v>94</v>
      </c>
      <c r="B562" s="171" t="s">
        <v>103</v>
      </c>
      <c r="C562" s="172" t="s">
        <v>502</v>
      </c>
      <c r="D562" s="22">
        <v>10</v>
      </c>
      <c r="E562" s="609"/>
      <c r="F562" s="157">
        <f t="shared" si="2"/>
        <v>0</v>
      </c>
      <c r="G562" s="5"/>
    </row>
    <row r="563" spans="1:7" s="73" customFormat="1" ht="12.75">
      <c r="A563" s="154" t="s">
        <v>61</v>
      </c>
      <c r="B563" s="171" t="s">
        <v>112</v>
      </c>
      <c r="C563" s="172" t="s">
        <v>502</v>
      </c>
      <c r="D563" s="22">
        <v>4</v>
      </c>
      <c r="E563" s="609"/>
      <c r="F563" s="157">
        <f t="shared" si="2"/>
        <v>0</v>
      </c>
      <c r="G563" s="5"/>
    </row>
    <row r="564" spans="1:7" s="73" customFormat="1" ht="12.75">
      <c r="A564" s="154" t="s">
        <v>105</v>
      </c>
      <c r="B564" s="171" t="s">
        <v>104</v>
      </c>
      <c r="C564" s="172" t="s">
        <v>502</v>
      </c>
      <c r="D564" s="22">
        <v>1</v>
      </c>
      <c r="E564" s="609"/>
      <c r="F564" s="157">
        <f t="shared" si="2"/>
        <v>0</v>
      </c>
      <c r="G564" s="5"/>
    </row>
    <row r="565" spans="1:7" s="73" customFormat="1" ht="12.75">
      <c r="A565" s="154" t="s">
        <v>106</v>
      </c>
      <c r="B565" s="171" t="s">
        <v>109</v>
      </c>
      <c r="C565" s="172" t="s">
        <v>502</v>
      </c>
      <c r="D565" s="22">
        <v>3</v>
      </c>
      <c r="E565" s="609"/>
      <c r="F565" s="157">
        <f t="shared" si="2"/>
        <v>0</v>
      </c>
      <c r="G565" s="5"/>
    </row>
    <row r="566" spans="1:7" s="73" customFormat="1" ht="12.75">
      <c r="A566" s="154" t="s">
        <v>107</v>
      </c>
      <c r="B566" s="171" t="s">
        <v>113</v>
      </c>
      <c r="C566" s="172" t="s">
        <v>502</v>
      </c>
      <c r="D566" s="22">
        <v>2</v>
      </c>
      <c r="E566" s="609"/>
      <c r="F566" s="157">
        <f t="shared" si="2"/>
        <v>0</v>
      </c>
      <c r="G566" s="5"/>
    </row>
    <row r="567" spans="1:7" s="73" customFormat="1" ht="12.75">
      <c r="A567" s="158" t="s">
        <v>108</v>
      </c>
      <c r="B567" s="174" t="s">
        <v>110</v>
      </c>
      <c r="C567" s="175" t="s">
        <v>502</v>
      </c>
      <c r="D567" s="30">
        <v>1</v>
      </c>
      <c r="E567" s="610"/>
      <c r="F567" s="164">
        <f t="shared" si="2"/>
        <v>0</v>
      </c>
      <c r="G567" s="5"/>
    </row>
    <row r="568" spans="1:7" s="73" customFormat="1" ht="12.75">
      <c r="A568" s="9"/>
      <c r="B568" s="7"/>
      <c r="C568" s="8"/>
      <c r="D568" s="6"/>
      <c r="E568" s="1"/>
      <c r="F568" s="5"/>
      <c r="G568" s="5"/>
    </row>
    <row r="569" spans="1:7" s="73" customFormat="1" ht="51">
      <c r="A569" s="150">
        <f>A558+1</f>
        <v>38</v>
      </c>
      <c r="B569" s="151" t="s">
        <v>10</v>
      </c>
      <c r="C569" s="152"/>
      <c r="D569" s="11"/>
      <c r="E569" s="608"/>
      <c r="F569" s="153"/>
      <c r="G569" s="5"/>
    </row>
    <row r="570" spans="1:7" s="73" customFormat="1" ht="12.75">
      <c r="A570" s="154" t="s">
        <v>414</v>
      </c>
      <c r="B570" s="171" t="s">
        <v>114</v>
      </c>
      <c r="C570" s="172" t="s">
        <v>502</v>
      </c>
      <c r="D570" s="22">
        <v>4</v>
      </c>
      <c r="E570" s="609"/>
      <c r="F570" s="157">
        <f>D570*E570</f>
        <v>0</v>
      </c>
      <c r="G570" s="5"/>
    </row>
    <row r="571" spans="1:7" s="73" customFormat="1" ht="12.75">
      <c r="A571" s="202" t="s">
        <v>90</v>
      </c>
      <c r="B571" s="203" t="s">
        <v>116</v>
      </c>
      <c r="C571" s="245" t="s">
        <v>502</v>
      </c>
      <c r="D571" s="31">
        <v>2</v>
      </c>
      <c r="E571" s="631"/>
      <c r="F571" s="157">
        <f>D571*E571</f>
        <v>0</v>
      </c>
      <c r="G571" s="5"/>
    </row>
    <row r="572" spans="1:7" s="73" customFormat="1" ht="12.75">
      <c r="A572" s="202" t="s">
        <v>91</v>
      </c>
      <c r="B572" s="171" t="s">
        <v>117</v>
      </c>
      <c r="C572" s="245" t="s">
        <v>502</v>
      </c>
      <c r="D572" s="31">
        <v>2</v>
      </c>
      <c r="E572" s="631"/>
      <c r="F572" s="157">
        <f>D572*E572</f>
        <v>0</v>
      </c>
      <c r="G572" s="5"/>
    </row>
    <row r="573" spans="1:7" s="73" customFormat="1" ht="12.75">
      <c r="A573" s="158" t="s">
        <v>94</v>
      </c>
      <c r="B573" s="174" t="s">
        <v>115</v>
      </c>
      <c r="C573" s="175" t="s">
        <v>502</v>
      </c>
      <c r="D573" s="30">
        <v>2</v>
      </c>
      <c r="E573" s="610"/>
      <c r="F573" s="164">
        <f>D573*E573</f>
        <v>0</v>
      </c>
      <c r="G573" s="5"/>
    </row>
    <row r="574" spans="1:7" s="73" customFormat="1" ht="12.75">
      <c r="A574" s="9"/>
      <c r="B574" s="7"/>
      <c r="C574" s="8"/>
      <c r="D574" s="6"/>
      <c r="E574" s="1"/>
      <c r="F574" s="5"/>
      <c r="G574" s="5"/>
    </row>
    <row r="575" spans="1:7" s="73" customFormat="1" ht="63.75">
      <c r="A575" s="150">
        <f>A569+1</f>
        <v>39</v>
      </c>
      <c r="B575" s="151" t="s">
        <v>11</v>
      </c>
      <c r="C575" s="152"/>
      <c r="D575" s="11"/>
      <c r="E575" s="608"/>
      <c r="F575" s="153"/>
      <c r="G575" s="5"/>
    </row>
    <row r="576" spans="1:7" s="73" customFormat="1" ht="25.5">
      <c r="A576" s="201"/>
      <c r="B576" s="188" t="s">
        <v>12</v>
      </c>
      <c r="C576" s="163" t="s">
        <v>497</v>
      </c>
      <c r="D576" s="30">
        <v>52.1</v>
      </c>
      <c r="E576" s="610"/>
      <c r="F576" s="164">
        <f>D576*E576</f>
        <v>0</v>
      </c>
      <c r="G576" s="5"/>
    </row>
    <row r="577" spans="1:7" s="73" customFormat="1" ht="12.75">
      <c r="A577" s="9"/>
      <c r="B577" s="7"/>
      <c r="C577" s="8"/>
      <c r="D577" s="6"/>
      <c r="E577" s="1"/>
      <c r="F577" s="5"/>
      <c r="G577" s="5"/>
    </row>
    <row r="578" spans="1:7" s="73" customFormat="1" ht="38.25">
      <c r="A578" s="150">
        <f>A575+1</f>
        <v>40</v>
      </c>
      <c r="B578" s="160" t="s">
        <v>423</v>
      </c>
      <c r="C578" s="152"/>
      <c r="D578" s="11"/>
      <c r="E578" s="608"/>
      <c r="F578" s="153"/>
      <c r="G578" s="5"/>
    </row>
    <row r="579" spans="1:7" s="73" customFormat="1" ht="25.5">
      <c r="A579" s="154" t="s">
        <v>414</v>
      </c>
      <c r="B579" s="171" t="s">
        <v>516</v>
      </c>
      <c r="C579" s="172" t="s">
        <v>497</v>
      </c>
      <c r="D579" s="22">
        <v>6</v>
      </c>
      <c r="E579" s="609"/>
      <c r="F579" s="157">
        <f>D579*E579</f>
        <v>0</v>
      </c>
      <c r="G579" s="5"/>
    </row>
    <row r="580" spans="1:7" s="73" customFormat="1" ht="25.5">
      <c r="A580" s="154" t="s">
        <v>90</v>
      </c>
      <c r="B580" s="171" t="s">
        <v>13</v>
      </c>
      <c r="C580" s="172" t="s">
        <v>497</v>
      </c>
      <c r="D580" s="22">
        <v>6</v>
      </c>
      <c r="E580" s="609"/>
      <c r="F580" s="157">
        <f>D580*E580</f>
        <v>0</v>
      </c>
      <c r="G580" s="5"/>
    </row>
    <row r="581" spans="1:7" s="73" customFormat="1" ht="51">
      <c r="A581" s="158" t="s">
        <v>91</v>
      </c>
      <c r="B581" s="174" t="s">
        <v>422</v>
      </c>
      <c r="C581" s="175" t="s">
        <v>497</v>
      </c>
      <c r="D581" s="30">
        <v>6</v>
      </c>
      <c r="E581" s="610"/>
      <c r="F581" s="164">
        <f>D581*E581</f>
        <v>0</v>
      </c>
      <c r="G581" s="5"/>
    </row>
    <row r="582" spans="1:7" s="73" customFormat="1" ht="12.75">
      <c r="A582" s="9"/>
      <c r="B582" s="7"/>
      <c r="C582" s="8"/>
      <c r="D582" s="6"/>
      <c r="E582" s="1"/>
      <c r="F582" s="5"/>
      <c r="G582" s="5"/>
    </row>
    <row r="583" spans="1:7" s="73" customFormat="1" ht="38.25">
      <c r="A583" s="150">
        <f>A578+1</f>
        <v>41</v>
      </c>
      <c r="B583" s="160" t="s">
        <v>424</v>
      </c>
      <c r="C583" s="152"/>
      <c r="D583" s="11"/>
      <c r="E583" s="608"/>
      <c r="F583" s="153"/>
      <c r="G583" s="5"/>
    </row>
    <row r="584" spans="1:7" s="73" customFormat="1" ht="38.25">
      <c r="A584" s="154" t="s">
        <v>414</v>
      </c>
      <c r="B584" s="171" t="s">
        <v>149</v>
      </c>
      <c r="C584" s="172" t="s">
        <v>497</v>
      </c>
      <c r="D584" s="22">
        <v>5</v>
      </c>
      <c r="E584" s="609"/>
      <c r="F584" s="157">
        <f>D584*E584</f>
        <v>0</v>
      </c>
      <c r="G584" s="5"/>
    </row>
    <row r="585" spans="1:7" s="73" customFormat="1" ht="127.5">
      <c r="A585" s="230" t="s">
        <v>90</v>
      </c>
      <c r="B585" s="231" t="s">
        <v>436</v>
      </c>
      <c r="C585" s="232" t="s">
        <v>497</v>
      </c>
      <c r="D585" s="34">
        <v>5</v>
      </c>
      <c r="E585" s="627"/>
      <c r="F585" s="225">
        <f>D585*E585</f>
        <v>0</v>
      </c>
      <c r="G585" s="5"/>
    </row>
    <row r="586" spans="1:7" s="73" customFormat="1" ht="12.75">
      <c r="A586" s="9"/>
      <c r="B586" s="7"/>
      <c r="C586" s="8"/>
      <c r="D586" s="6"/>
      <c r="E586" s="1"/>
      <c r="F586" s="5"/>
      <c r="G586" s="5"/>
    </row>
    <row r="587" spans="1:7" s="73" customFormat="1" ht="127.5">
      <c r="A587" s="150">
        <f>A583+1</f>
        <v>42</v>
      </c>
      <c r="B587" s="52" t="s">
        <v>240</v>
      </c>
      <c r="C587" s="285" t="s">
        <v>620</v>
      </c>
      <c r="D587" s="286">
        <f>SUM(F21:F23)+F25+SUM(F407:F586)</f>
        <v>0</v>
      </c>
      <c r="E587" s="635"/>
      <c r="F587" s="287">
        <f>D587*0.05</f>
        <v>0</v>
      </c>
      <c r="G587" s="5"/>
    </row>
    <row r="588" spans="1:7" s="73" customFormat="1" ht="12.75">
      <c r="A588" s="288" t="s">
        <v>660</v>
      </c>
      <c r="B588" s="289" t="s">
        <v>125</v>
      </c>
      <c r="C588" s="156" t="s">
        <v>68</v>
      </c>
      <c r="D588" s="40">
        <v>1</v>
      </c>
      <c r="E588" s="629"/>
      <c r="F588" s="157">
        <f>(D588*E588)</f>
        <v>0</v>
      </c>
      <c r="G588" s="5"/>
    </row>
    <row r="589" spans="1:7" s="73" customFormat="1" ht="12.75">
      <c r="A589" s="290" t="s">
        <v>660</v>
      </c>
      <c r="B589" s="291" t="s">
        <v>126</v>
      </c>
      <c r="C589" s="163" t="s">
        <v>68</v>
      </c>
      <c r="D589" s="44">
        <v>1</v>
      </c>
      <c r="E589" s="630"/>
      <c r="F589" s="164">
        <f>(D589*E589)</f>
        <v>0</v>
      </c>
      <c r="G589" s="5"/>
    </row>
    <row r="590" spans="1:7" s="73" customFormat="1" ht="12.75">
      <c r="A590" s="9"/>
      <c r="B590" s="7"/>
      <c r="C590" s="8"/>
      <c r="D590" s="6"/>
      <c r="E590" s="1"/>
      <c r="F590" s="5"/>
      <c r="G590" s="5"/>
    </row>
    <row r="591" spans="1:7" s="73" customFormat="1" ht="12.75">
      <c r="A591" s="9"/>
      <c r="B591" s="7"/>
      <c r="C591" s="8"/>
      <c r="D591" s="6"/>
      <c r="E591" s="1"/>
      <c r="F591" s="5"/>
      <c r="G591" s="5"/>
    </row>
    <row r="592" spans="1:7" s="73" customFormat="1" ht="13.5" thickBot="1">
      <c r="A592" s="139" t="s">
        <v>495</v>
      </c>
      <c r="B592" s="195" t="s">
        <v>378</v>
      </c>
      <c r="C592" s="94" t="s">
        <v>620</v>
      </c>
      <c r="D592" s="196"/>
      <c r="E592" s="618"/>
      <c r="F592" s="292">
        <f>SUM(F408:F591)</f>
        <v>0</v>
      </c>
      <c r="G592" s="5"/>
    </row>
    <row r="593" spans="1:7" s="73" customFormat="1" ht="13.5" thickTop="1">
      <c r="A593" s="9"/>
      <c r="B593" s="293"/>
      <c r="C593" s="112"/>
      <c r="D593" s="221"/>
      <c r="E593" s="2"/>
      <c r="F593" s="5"/>
      <c r="G593" s="200"/>
    </row>
    <row r="594" spans="1:7" s="73" customFormat="1" ht="12.75">
      <c r="A594" s="9"/>
      <c r="B594" s="293"/>
      <c r="C594" s="112"/>
      <c r="D594" s="221"/>
      <c r="E594" s="2"/>
      <c r="F594" s="5"/>
      <c r="G594" s="200"/>
    </row>
    <row r="595" spans="1:7" s="73" customFormat="1" ht="12.75">
      <c r="A595" s="9"/>
      <c r="B595" s="141"/>
      <c r="C595" s="8"/>
      <c r="D595" s="134"/>
      <c r="E595" s="614"/>
      <c r="F595" s="10"/>
      <c r="G595" s="10"/>
    </row>
    <row r="596" spans="1:7" s="73" customFormat="1" ht="12.75">
      <c r="A596" s="139" t="s">
        <v>512</v>
      </c>
      <c r="B596" s="87" t="s">
        <v>476</v>
      </c>
      <c r="C596" s="88"/>
      <c r="D596" s="6"/>
      <c r="E596" s="1"/>
      <c r="F596" s="5"/>
      <c r="G596" s="5"/>
    </row>
    <row r="597" spans="1:7" s="73" customFormat="1" ht="12.75">
      <c r="A597" s="9"/>
      <c r="B597" s="7"/>
      <c r="C597" s="8"/>
      <c r="D597" s="6"/>
      <c r="E597" s="1"/>
      <c r="F597" s="5"/>
      <c r="G597" s="5"/>
    </row>
    <row r="598" spans="1:7" s="73" customFormat="1" ht="76.5">
      <c r="A598" s="143" t="s">
        <v>660</v>
      </c>
      <c r="B598" s="144" t="s">
        <v>261</v>
      </c>
      <c r="C598" s="8"/>
      <c r="D598" s="6"/>
      <c r="E598" s="1"/>
      <c r="F598" s="5"/>
      <c r="G598" s="5"/>
    </row>
    <row r="599" spans="1:7" s="73" customFormat="1" ht="12.75">
      <c r="A599" s="9"/>
      <c r="B599" s="7"/>
      <c r="C599" s="8"/>
      <c r="D599" s="6"/>
      <c r="E599" s="1"/>
      <c r="F599" s="5"/>
      <c r="G599" s="5"/>
    </row>
    <row r="600" spans="1:7" s="73" customFormat="1" ht="25.5">
      <c r="A600" s="294" t="s">
        <v>660</v>
      </c>
      <c r="B600" s="295" t="s">
        <v>226</v>
      </c>
      <c r="C600" s="8"/>
      <c r="D600" s="6"/>
      <c r="E600" s="1"/>
      <c r="F600" s="5"/>
      <c r="G600" s="5"/>
    </row>
    <row r="601" spans="1:7" s="73" customFormat="1" ht="12.75">
      <c r="A601" s="9"/>
      <c r="B601" s="7"/>
      <c r="C601" s="8"/>
      <c r="D601" s="6"/>
      <c r="E601" s="1"/>
      <c r="F601" s="5"/>
      <c r="G601" s="5"/>
    </row>
    <row r="602" spans="1:7" s="73" customFormat="1" ht="12.75">
      <c r="A602" s="146">
        <f>A595+1</f>
        <v>1</v>
      </c>
      <c r="B602" s="147" t="s">
        <v>84</v>
      </c>
      <c r="C602" s="148" t="s">
        <v>498</v>
      </c>
      <c r="D602" s="29">
        <v>114</v>
      </c>
      <c r="E602" s="607"/>
      <c r="F602" s="15">
        <f>D602*E602</f>
        <v>0</v>
      </c>
      <c r="G602" s="5"/>
    </row>
    <row r="603" spans="1:7" s="73" customFormat="1" ht="12.75">
      <c r="A603" s="9"/>
      <c r="B603" s="7"/>
      <c r="C603" s="8"/>
      <c r="D603" s="6"/>
      <c r="E603" s="1"/>
      <c r="F603" s="5"/>
      <c r="G603" s="5"/>
    </row>
    <row r="604" spans="1:7" s="73" customFormat="1" ht="38.25">
      <c r="A604" s="150">
        <f>A602+1</f>
        <v>2</v>
      </c>
      <c r="B604" s="296" t="s">
        <v>329</v>
      </c>
      <c r="C604" s="297"/>
      <c r="D604" s="298"/>
      <c r="E604" s="16"/>
      <c r="F604" s="299"/>
      <c r="G604" s="5"/>
    </row>
    <row r="605" spans="1:7" s="73" customFormat="1" ht="25.5">
      <c r="A605" s="300" t="s">
        <v>414</v>
      </c>
      <c r="B605" s="301" t="s">
        <v>19</v>
      </c>
      <c r="C605" s="302" t="s">
        <v>498</v>
      </c>
      <c r="D605" s="303">
        <v>4</v>
      </c>
      <c r="E605" s="17"/>
      <c r="F605" s="157">
        <f>D605*E605</f>
        <v>0</v>
      </c>
      <c r="G605" s="5"/>
    </row>
    <row r="606" spans="1:7" s="73" customFormat="1" ht="25.5">
      <c r="A606" s="304" t="s">
        <v>90</v>
      </c>
      <c r="B606" s="305" t="s">
        <v>20</v>
      </c>
      <c r="C606" s="306" t="s">
        <v>498</v>
      </c>
      <c r="D606" s="307">
        <v>3</v>
      </c>
      <c r="E606" s="18"/>
      <c r="F606" s="164">
        <f>D606*E606</f>
        <v>0</v>
      </c>
      <c r="G606" s="5"/>
    </row>
    <row r="607" spans="5:7" s="73" customFormat="1" ht="12.75">
      <c r="E607" s="640"/>
      <c r="F607" s="5"/>
      <c r="G607" s="5"/>
    </row>
    <row r="608" spans="1:7" s="73" customFormat="1" ht="51">
      <c r="A608" s="150">
        <f>A604+1</f>
        <v>3</v>
      </c>
      <c r="B608" s="296" t="s">
        <v>241</v>
      </c>
      <c r="C608" s="297"/>
      <c r="D608" s="298"/>
      <c r="E608" s="16"/>
      <c r="F608" s="299"/>
      <c r="G608" s="5"/>
    </row>
    <row r="609" spans="1:7" s="73" customFormat="1" ht="12.75">
      <c r="A609" s="300" t="s">
        <v>414</v>
      </c>
      <c r="B609" s="301" t="s">
        <v>242</v>
      </c>
      <c r="C609" s="302" t="s">
        <v>498</v>
      </c>
      <c r="D609" s="303">
        <v>4</v>
      </c>
      <c r="E609" s="17"/>
      <c r="F609" s="157">
        <f>D609*E609</f>
        <v>0</v>
      </c>
      <c r="G609" s="5"/>
    </row>
    <row r="610" spans="1:7" s="73" customFormat="1" ht="12.75">
      <c r="A610" s="300" t="s">
        <v>90</v>
      </c>
      <c r="B610" s="301" t="s">
        <v>243</v>
      </c>
      <c r="C610" s="302" t="s">
        <v>498</v>
      </c>
      <c r="D610" s="303">
        <v>7</v>
      </c>
      <c r="E610" s="17"/>
      <c r="F610" s="157">
        <f>D610*E610</f>
        <v>0</v>
      </c>
      <c r="G610" s="5"/>
    </row>
    <row r="611" spans="1:7" s="73" customFormat="1" ht="12.75">
      <c r="A611" s="308" t="s">
        <v>91</v>
      </c>
      <c r="B611" s="301" t="s">
        <v>18</v>
      </c>
      <c r="C611" s="302" t="s">
        <v>498</v>
      </c>
      <c r="D611" s="303">
        <v>26</v>
      </c>
      <c r="E611" s="17"/>
      <c r="F611" s="157">
        <f>D611*E611</f>
        <v>0</v>
      </c>
      <c r="G611" s="5"/>
    </row>
    <row r="612" spans="1:7" s="73" customFormat="1" ht="12.75">
      <c r="A612" s="308" t="s">
        <v>94</v>
      </c>
      <c r="B612" s="309" t="s">
        <v>244</v>
      </c>
      <c r="C612" s="310" t="s">
        <v>498</v>
      </c>
      <c r="D612" s="311">
        <v>68</v>
      </c>
      <c r="E612" s="37"/>
      <c r="F612" s="157">
        <f>D612*E612</f>
        <v>0</v>
      </c>
      <c r="G612" s="5"/>
    </row>
    <row r="613" spans="1:7" s="73" customFormat="1" ht="25.5">
      <c r="A613" s="304" t="s">
        <v>61</v>
      </c>
      <c r="B613" s="305" t="s">
        <v>21</v>
      </c>
      <c r="C613" s="312" t="s">
        <v>498</v>
      </c>
      <c r="D613" s="307">
        <v>12.5</v>
      </c>
      <c r="E613" s="18"/>
      <c r="F613" s="164">
        <f>D613*E613</f>
        <v>0</v>
      </c>
      <c r="G613" s="5"/>
    </row>
    <row r="614" spans="1:7" s="73" customFormat="1" ht="12.75">
      <c r="A614" s="313"/>
      <c r="B614" s="314"/>
      <c r="C614" s="315"/>
      <c r="D614" s="316"/>
      <c r="E614" s="4"/>
      <c r="F614" s="317"/>
      <c r="G614" s="5"/>
    </row>
    <row r="615" spans="1:7" s="73" customFormat="1" ht="63.75">
      <c r="A615" s="150">
        <f>A608+1</f>
        <v>4</v>
      </c>
      <c r="B615" s="296" t="s">
        <v>245</v>
      </c>
      <c r="C615" s="318"/>
      <c r="D615" s="298"/>
      <c r="E615" s="19"/>
      <c r="F615" s="153"/>
      <c r="G615" s="5"/>
    </row>
    <row r="616" spans="1:7" s="73" customFormat="1" ht="25.5">
      <c r="A616" s="300" t="s">
        <v>414</v>
      </c>
      <c r="B616" s="301" t="s">
        <v>246</v>
      </c>
      <c r="C616" s="302" t="s">
        <v>498</v>
      </c>
      <c r="D616" s="303">
        <v>50</v>
      </c>
      <c r="E616" s="17"/>
      <c r="F616" s="157">
        <f>D616*E616</f>
        <v>0</v>
      </c>
      <c r="G616" s="5"/>
    </row>
    <row r="617" spans="1:7" s="73" customFormat="1" ht="25.5">
      <c r="A617" s="304" t="s">
        <v>90</v>
      </c>
      <c r="B617" s="305" t="s">
        <v>27</v>
      </c>
      <c r="C617" s="312" t="s">
        <v>502</v>
      </c>
      <c r="D617" s="307">
        <v>9</v>
      </c>
      <c r="E617" s="18"/>
      <c r="F617" s="164">
        <f>D617*E617</f>
        <v>0</v>
      </c>
      <c r="G617" s="5"/>
    </row>
    <row r="618" spans="1:7" s="73" customFormat="1" ht="12.75">
      <c r="A618" s="313"/>
      <c r="B618" s="314"/>
      <c r="C618" s="315"/>
      <c r="D618" s="316"/>
      <c r="E618" s="4"/>
      <c r="F618" s="317"/>
      <c r="G618" s="5"/>
    </row>
    <row r="619" spans="1:7" s="73" customFormat="1" ht="89.25">
      <c r="A619" s="150">
        <f>A615+1</f>
        <v>5</v>
      </c>
      <c r="B619" s="50" t="s">
        <v>85</v>
      </c>
      <c r="C619" s="233"/>
      <c r="D619" s="177"/>
      <c r="E619" s="628"/>
      <c r="F619" s="153"/>
      <c r="G619" s="5"/>
    </row>
    <row r="620" spans="1:7" s="73" customFormat="1" ht="25.5">
      <c r="A620" s="300" t="s">
        <v>414</v>
      </c>
      <c r="B620" s="289" t="s">
        <v>22</v>
      </c>
      <c r="C620" s="156" t="s">
        <v>502</v>
      </c>
      <c r="D620" s="40">
        <v>1</v>
      </c>
      <c r="E620" s="629"/>
      <c r="F620" s="157">
        <f>D620*E620</f>
        <v>0</v>
      </c>
      <c r="G620" s="5"/>
    </row>
    <row r="621" spans="1:7" s="73" customFormat="1" ht="25.5">
      <c r="A621" s="304" t="s">
        <v>90</v>
      </c>
      <c r="B621" s="291" t="s">
        <v>23</v>
      </c>
      <c r="C621" s="163" t="s">
        <v>502</v>
      </c>
      <c r="D621" s="44">
        <v>1</v>
      </c>
      <c r="E621" s="630"/>
      <c r="F621" s="164">
        <f>D621*E621</f>
        <v>0</v>
      </c>
      <c r="G621" s="5"/>
    </row>
    <row r="622" spans="1:7" s="73" customFormat="1" ht="12.75">
      <c r="A622" s="9"/>
      <c r="B622" s="7"/>
      <c r="C622" s="8"/>
      <c r="D622" s="6"/>
      <c r="E622" s="1"/>
      <c r="F622" s="5"/>
      <c r="G622" s="5"/>
    </row>
    <row r="623" spans="1:7" s="73" customFormat="1" ht="38.25">
      <c r="A623" s="150">
        <f>A619+1</f>
        <v>6</v>
      </c>
      <c r="B623" s="50" t="s">
        <v>86</v>
      </c>
      <c r="C623" s="233"/>
      <c r="D623" s="177"/>
      <c r="E623" s="628"/>
      <c r="F623" s="153"/>
      <c r="G623" s="319"/>
    </row>
    <row r="624" spans="1:7" s="73" customFormat="1" ht="51">
      <c r="A624" s="300" t="s">
        <v>414</v>
      </c>
      <c r="B624" s="289" t="s">
        <v>247</v>
      </c>
      <c r="C624" s="156" t="s">
        <v>502</v>
      </c>
      <c r="D624" s="40">
        <v>1</v>
      </c>
      <c r="E624" s="629"/>
      <c r="F624" s="157">
        <f>D624*E624</f>
        <v>0</v>
      </c>
      <c r="G624" s="5"/>
    </row>
    <row r="625" spans="1:7" s="73" customFormat="1" ht="51">
      <c r="A625" s="304" t="s">
        <v>90</v>
      </c>
      <c r="B625" s="291" t="s">
        <v>26</v>
      </c>
      <c r="C625" s="163" t="s">
        <v>502</v>
      </c>
      <c r="D625" s="44">
        <v>1</v>
      </c>
      <c r="E625" s="630"/>
      <c r="F625" s="164">
        <f>D625*E625</f>
        <v>0</v>
      </c>
      <c r="G625" s="5"/>
    </row>
    <row r="626" spans="1:7" s="73" customFormat="1" ht="12.75">
      <c r="A626" s="9"/>
      <c r="B626" s="7"/>
      <c r="C626" s="8"/>
      <c r="D626" s="6"/>
      <c r="E626" s="1"/>
      <c r="F626" s="5"/>
      <c r="G626" s="5"/>
    </row>
    <row r="627" spans="1:7" s="73" customFormat="1" ht="38.25">
      <c r="A627" s="146">
        <f>A623+1</f>
        <v>7</v>
      </c>
      <c r="B627" s="320" t="s">
        <v>248</v>
      </c>
      <c r="C627" s="321" t="s">
        <v>490</v>
      </c>
      <c r="D627" s="28">
        <v>5</v>
      </c>
      <c r="E627" s="24"/>
      <c r="F627" s="15">
        <f>D627*E627</f>
        <v>0</v>
      </c>
      <c r="G627" s="5"/>
    </row>
    <row r="628" spans="1:7" s="73" customFormat="1" ht="12.75">
      <c r="A628" s="9"/>
      <c r="B628" s="7"/>
      <c r="C628" s="8"/>
      <c r="D628" s="6"/>
      <c r="E628" s="1"/>
      <c r="F628" s="5"/>
      <c r="G628" s="5"/>
    </row>
    <row r="629" spans="1:7" s="73" customFormat="1" ht="38.25">
      <c r="A629" s="150">
        <f>A627+1</f>
        <v>8</v>
      </c>
      <c r="B629" s="322" t="s">
        <v>249</v>
      </c>
      <c r="C629" s="297"/>
      <c r="D629" s="298"/>
      <c r="E629" s="16"/>
      <c r="F629" s="153"/>
      <c r="G629" s="5"/>
    </row>
    <row r="630" spans="1:7" s="73" customFormat="1" ht="25.5">
      <c r="A630" s="300" t="s">
        <v>414</v>
      </c>
      <c r="B630" s="289" t="s">
        <v>28</v>
      </c>
      <c r="C630" s="156" t="s">
        <v>502</v>
      </c>
      <c r="D630" s="40">
        <v>2</v>
      </c>
      <c r="E630" s="629"/>
      <c r="F630" s="157">
        <f>D630*E630</f>
        <v>0</v>
      </c>
      <c r="G630" s="5"/>
    </row>
    <row r="631" spans="1:7" s="73" customFormat="1" ht="25.5">
      <c r="A631" s="300" t="s">
        <v>90</v>
      </c>
      <c r="B631" s="289" t="s">
        <v>29</v>
      </c>
      <c r="C631" s="156" t="s">
        <v>502</v>
      </c>
      <c r="D631" s="40">
        <v>1</v>
      </c>
      <c r="E631" s="629"/>
      <c r="F631" s="157">
        <f>D631*E631</f>
        <v>0</v>
      </c>
      <c r="G631" s="5"/>
    </row>
    <row r="632" spans="1:7" s="73" customFormat="1" ht="25.5">
      <c r="A632" s="308" t="s">
        <v>91</v>
      </c>
      <c r="B632" s="323" t="s">
        <v>24</v>
      </c>
      <c r="C632" s="324" t="s">
        <v>502</v>
      </c>
      <c r="D632" s="325">
        <v>1</v>
      </c>
      <c r="E632" s="641"/>
      <c r="F632" s="246">
        <f>D632*E632</f>
        <v>0</v>
      </c>
      <c r="G632" s="5"/>
    </row>
    <row r="633" spans="1:7" s="73" customFormat="1" ht="25.5">
      <c r="A633" s="304" t="s">
        <v>94</v>
      </c>
      <c r="B633" s="291" t="s">
        <v>25</v>
      </c>
      <c r="C633" s="163" t="s">
        <v>502</v>
      </c>
      <c r="D633" s="44">
        <v>1</v>
      </c>
      <c r="E633" s="630"/>
      <c r="F633" s="164">
        <f>D633*E633</f>
        <v>0</v>
      </c>
      <c r="G633" s="5"/>
    </row>
    <row r="634" spans="1:7" s="73" customFormat="1" ht="12.75">
      <c r="A634" s="9"/>
      <c r="B634" s="7"/>
      <c r="C634" s="8"/>
      <c r="D634" s="6"/>
      <c r="E634" s="1"/>
      <c r="F634" s="5"/>
      <c r="G634" s="5"/>
    </row>
    <row r="635" spans="1:7" s="73" customFormat="1" ht="102">
      <c r="A635" s="146">
        <f>A629+1</f>
        <v>9</v>
      </c>
      <c r="B635" s="12" t="s">
        <v>14</v>
      </c>
      <c r="C635" s="13" t="s">
        <v>498</v>
      </c>
      <c r="D635" s="28">
        <v>5.5</v>
      </c>
      <c r="E635" s="14"/>
      <c r="F635" s="15">
        <f>D635*E635</f>
        <v>0</v>
      </c>
      <c r="G635" s="5"/>
    </row>
    <row r="636" spans="1:7" s="73" customFormat="1" ht="12.75">
      <c r="A636" s="9"/>
      <c r="B636" s="7"/>
      <c r="C636" s="8"/>
      <c r="D636" s="6"/>
      <c r="E636" s="1"/>
      <c r="F636" s="5"/>
      <c r="G636" s="5"/>
    </row>
    <row r="637" spans="1:7" s="73" customFormat="1" ht="89.25">
      <c r="A637" s="146">
        <f>A635+1</f>
        <v>10</v>
      </c>
      <c r="B637" s="12" t="s">
        <v>250</v>
      </c>
      <c r="C637" s="13" t="s">
        <v>502</v>
      </c>
      <c r="D637" s="28">
        <v>1</v>
      </c>
      <c r="E637" s="14"/>
      <c r="F637" s="15">
        <f>D637*E637</f>
        <v>0</v>
      </c>
      <c r="G637" s="5"/>
    </row>
    <row r="638" spans="1:7" s="73" customFormat="1" ht="12.75">
      <c r="A638" s="9"/>
      <c r="B638" s="7"/>
      <c r="C638" s="8"/>
      <c r="D638" s="6"/>
      <c r="E638" s="1"/>
      <c r="F638" s="5"/>
      <c r="G638" s="5"/>
    </row>
    <row r="639" spans="1:7" s="73" customFormat="1" ht="51">
      <c r="A639" s="146">
        <f>A637+1</f>
        <v>11</v>
      </c>
      <c r="B639" s="12" t="s">
        <v>251</v>
      </c>
      <c r="C639" s="13" t="s">
        <v>485</v>
      </c>
      <c r="D639" s="28">
        <v>2</v>
      </c>
      <c r="E639" s="14"/>
      <c r="F639" s="15">
        <f>D639*E639</f>
        <v>0</v>
      </c>
      <c r="G639" s="5"/>
    </row>
    <row r="640" spans="1:7" s="73" customFormat="1" ht="12.75">
      <c r="A640" s="9"/>
      <c r="B640" s="7"/>
      <c r="C640" s="8"/>
      <c r="D640" s="6"/>
      <c r="E640" s="1"/>
      <c r="F640" s="5"/>
      <c r="G640" s="5"/>
    </row>
    <row r="641" spans="1:7" s="73" customFormat="1" ht="12.75">
      <c r="A641" s="9"/>
      <c r="B641" s="7"/>
      <c r="C641" s="8"/>
      <c r="D641" s="6"/>
      <c r="E641" s="1"/>
      <c r="F641" s="5"/>
      <c r="G641" s="5"/>
    </row>
    <row r="642" spans="1:7" s="73" customFormat="1" ht="13.5" thickBot="1">
      <c r="A642" s="139" t="s">
        <v>512</v>
      </c>
      <c r="B642" s="326" t="s">
        <v>377</v>
      </c>
      <c r="C642" s="94" t="s">
        <v>620</v>
      </c>
      <c r="D642" s="196"/>
      <c r="E642" s="3"/>
      <c r="F642" s="198">
        <f>SUM(F602:F641)</f>
        <v>0</v>
      </c>
      <c r="G642" s="5"/>
    </row>
    <row r="643" spans="1:7" s="73" customFormat="1" ht="13.5" thickTop="1">
      <c r="A643" s="9"/>
      <c r="B643" s="293"/>
      <c r="C643" s="112"/>
      <c r="D643" s="221"/>
      <c r="E643" s="2"/>
      <c r="F643" s="5"/>
      <c r="G643" s="200"/>
    </row>
    <row r="644" spans="1:7" s="73" customFormat="1" ht="12.75">
      <c r="A644" s="7"/>
      <c r="B644" s="327"/>
      <c r="C644" s="8"/>
      <c r="D644" s="134"/>
      <c r="E644" s="614"/>
      <c r="F644" s="10"/>
      <c r="G644" s="10"/>
    </row>
    <row r="645" spans="1:7" s="102" customFormat="1" ht="15">
      <c r="A645" s="69" t="s">
        <v>294</v>
      </c>
      <c r="B645" s="70" t="s">
        <v>508</v>
      </c>
      <c r="C645" s="98"/>
      <c r="D645" s="137"/>
      <c r="E645" s="642"/>
      <c r="F645" s="5"/>
      <c r="G645" s="138"/>
    </row>
    <row r="646" spans="1:7" s="73" customFormat="1" ht="12.75">
      <c r="A646" s="9"/>
      <c r="B646" s="142"/>
      <c r="C646" s="8"/>
      <c r="D646" s="6"/>
      <c r="E646" s="1"/>
      <c r="F646" s="5"/>
      <c r="G646" s="5"/>
    </row>
    <row r="647" spans="1:7" s="73" customFormat="1" ht="12.75">
      <c r="A647" s="9"/>
      <c r="B647" s="142"/>
      <c r="C647" s="8"/>
      <c r="D647" s="6"/>
      <c r="E647" s="1"/>
      <c r="F647" s="5"/>
      <c r="G647" s="5"/>
    </row>
    <row r="648" spans="1:7" s="73" customFormat="1" ht="12.75">
      <c r="A648" s="139" t="s">
        <v>499</v>
      </c>
      <c r="B648" s="141" t="s">
        <v>657</v>
      </c>
      <c r="C648" s="88"/>
      <c r="D648" s="6"/>
      <c r="E648" s="1"/>
      <c r="F648" s="5"/>
      <c r="G648" s="5"/>
    </row>
    <row r="649" spans="1:7" s="73" customFormat="1" ht="12.75">
      <c r="A649" s="9"/>
      <c r="B649" s="9"/>
      <c r="C649" s="8"/>
      <c r="D649" s="6"/>
      <c r="E649" s="1"/>
      <c r="F649" s="5"/>
      <c r="G649" s="5"/>
    </row>
    <row r="650" spans="1:7" s="73" customFormat="1" ht="76.5">
      <c r="A650" s="143" t="s">
        <v>660</v>
      </c>
      <c r="B650" s="144" t="s">
        <v>261</v>
      </c>
      <c r="C650" s="8"/>
      <c r="D650" s="6"/>
      <c r="E650" s="1"/>
      <c r="F650" s="5"/>
      <c r="G650" s="5"/>
    </row>
    <row r="651" spans="1:7" s="73" customFormat="1" ht="12.75">
      <c r="A651" s="9"/>
      <c r="B651" s="9"/>
      <c r="C651" s="8"/>
      <c r="D651" s="6"/>
      <c r="E651" s="1"/>
      <c r="F651" s="5"/>
      <c r="G651" s="5"/>
    </row>
    <row r="652" spans="1:7" s="73" customFormat="1" ht="114.75">
      <c r="A652" s="143" t="s">
        <v>660</v>
      </c>
      <c r="B652" s="145" t="s">
        <v>666</v>
      </c>
      <c r="C652" s="8"/>
      <c r="D652" s="6"/>
      <c r="E652" s="1"/>
      <c r="F652" s="5"/>
      <c r="G652" s="5"/>
    </row>
    <row r="653" spans="1:7" s="73" customFormat="1" ht="12.75">
      <c r="A653" s="9"/>
      <c r="B653" s="9"/>
      <c r="C653" s="8"/>
      <c r="D653" s="6"/>
      <c r="E653" s="1"/>
      <c r="F653" s="5"/>
      <c r="G653" s="5"/>
    </row>
    <row r="654" spans="1:7" s="73" customFormat="1" ht="127.5">
      <c r="A654" s="143" t="s">
        <v>660</v>
      </c>
      <c r="B654" s="145" t="s">
        <v>553</v>
      </c>
      <c r="C654" s="8"/>
      <c r="D654" s="6"/>
      <c r="E654" s="1"/>
      <c r="F654" s="5"/>
      <c r="G654" s="5"/>
    </row>
    <row r="655" spans="1:7" s="73" customFormat="1" ht="63.75">
      <c r="A655" s="143" t="s">
        <v>660</v>
      </c>
      <c r="B655" s="7" t="s">
        <v>449</v>
      </c>
      <c r="C655" s="8"/>
      <c r="D655" s="6"/>
      <c r="E655" s="1"/>
      <c r="F655" s="5"/>
      <c r="G655" s="5"/>
    </row>
    <row r="656" spans="1:7" s="73" customFormat="1" ht="12.75">
      <c r="A656" s="9"/>
      <c r="B656" s="9"/>
      <c r="C656" s="8"/>
      <c r="D656" s="6"/>
      <c r="E656" s="1"/>
      <c r="F656" s="5"/>
      <c r="G656" s="5"/>
    </row>
    <row r="657" spans="1:7" s="73" customFormat="1" ht="12.75">
      <c r="A657" s="9"/>
      <c r="B657" s="9"/>
      <c r="C657" s="8"/>
      <c r="D657" s="6"/>
      <c r="E657" s="1"/>
      <c r="F657" s="5"/>
      <c r="G657" s="5"/>
    </row>
    <row r="658" spans="1:7" s="73" customFormat="1" ht="38.25">
      <c r="A658" s="146">
        <f>A644+1</f>
        <v>1</v>
      </c>
      <c r="B658" s="165" t="s">
        <v>445</v>
      </c>
      <c r="C658" s="13" t="s">
        <v>497</v>
      </c>
      <c r="D658" s="29">
        <v>248</v>
      </c>
      <c r="E658" s="607"/>
      <c r="F658" s="15">
        <f>D658*E658</f>
        <v>0</v>
      </c>
      <c r="G658" s="5"/>
    </row>
    <row r="659" spans="1:7" s="73" customFormat="1" ht="12.75">
      <c r="A659" s="9"/>
      <c r="B659" s="9"/>
      <c r="C659" s="8"/>
      <c r="D659" s="6"/>
      <c r="E659" s="1"/>
      <c r="F659" s="5"/>
      <c r="G659" s="5"/>
    </row>
    <row r="660" spans="1:7" s="73" customFormat="1" ht="25.5">
      <c r="A660" s="146">
        <f>A658+1</f>
        <v>2</v>
      </c>
      <c r="B660" s="147" t="s">
        <v>402</v>
      </c>
      <c r="C660" s="148" t="s">
        <v>498</v>
      </c>
      <c r="D660" s="29">
        <v>34</v>
      </c>
      <c r="E660" s="607"/>
      <c r="F660" s="15">
        <f>D660*E660</f>
        <v>0</v>
      </c>
      <c r="G660" s="5"/>
    </row>
    <row r="661" spans="1:7" s="73" customFormat="1" ht="12.75">
      <c r="A661" s="9"/>
      <c r="B661" s="9"/>
      <c r="C661" s="8"/>
      <c r="D661" s="6"/>
      <c r="E661" s="1"/>
      <c r="F661" s="5"/>
      <c r="G661" s="5"/>
    </row>
    <row r="662" spans="1:7" s="73" customFormat="1" ht="25.5">
      <c r="A662" s="146">
        <f>A660+1</f>
        <v>3</v>
      </c>
      <c r="B662" s="147" t="s">
        <v>252</v>
      </c>
      <c r="C662" s="148" t="s">
        <v>497</v>
      </c>
      <c r="D662" s="29">
        <v>316</v>
      </c>
      <c r="E662" s="607"/>
      <c r="F662" s="15">
        <f>D662*E662</f>
        <v>0</v>
      </c>
      <c r="G662" s="5"/>
    </row>
    <row r="663" spans="1:7" s="73" customFormat="1" ht="12.75">
      <c r="A663" s="9"/>
      <c r="B663" s="328"/>
      <c r="C663" s="8"/>
      <c r="D663" s="329"/>
      <c r="E663" s="1"/>
      <c r="F663" s="5"/>
      <c r="G663" s="5"/>
    </row>
    <row r="664" spans="1:7" s="73" customFormat="1" ht="25.5">
      <c r="A664" s="146">
        <f>A662+1</f>
        <v>4</v>
      </c>
      <c r="B664" s="147" t="s">
        <v>403</v>
      </c>
      <c r="C664" s="148" t="s">
        <v>498</v>
      </c>
      <c r="D664" s="29">
        <v>28</v>
      </c>
      <c r="E664" s="607"/>
      <c r="F664" s="15">
        <f>D664*E664</f>
        <v>0</v>
      </c>
      <c r="G664" s="5"/>
    </row>
    <row r="665" spans="1:7" s="73" customFormat="1" ht="12.75">
      <c r="A665" s="9"/>
      <c r="B665" s="9"/>
      <c r="C665" s="8"/>
      <c r="D665" s="6"/>
      <c r="E665" s="1"/>
      <c r="F665" s="5"/>
      <c r="G665" s="5"/>
    </row>
    <row r="666" spans="1:7" s="73" customFormat="1" ht="63.75">
      <c r="A666" s="146">
        <f>A664+1</f>
        <v>5</v>
      </c>
      <c r="B666" s="147" t="s">
        <v>446</v>
      </c>
      <c r="C666" s="148" t="s">
        <v>497</v>
      </c>
      <c r="D666" s="29">
        <v>41</v>
      </c>
      <c r="E666" s="607"/>
      <c r="F666" s="15">
        <f>D666*E666</f>
        <v>0</v>
      </c>
      <c r="G666" s="5"/>
    </row>
    <row r="667" spans="1:7" s="73" customFormat="1" ht="12.75">
      <c r="A667" s="9"/>
      <c r="B667" s="9"/>
      <c r="C667" s="8"/>
      <c r="D667" s="6"/>
      <c r="E667" s="1"/>
      <c r="F667" s="5"/>
      <c r="G667" s="5"/>
    </row>
    <row r="668" spans="1:7" s="73" customFormat="1" ht="76.5">
      <c r="A668" s="146">
        <f>A666+1</f>
        <v>6</v>
      </c>
      <c r="B668" s="147" t="s">
        <v>405</v>
      </c>
      <c r="C668" s="148" t="s">
        <v>497</v>
      </c>
      <c r="D668" s="29">
        <v>44</v>
      </c>
      <c r="E668" s="607"/>
      <c r="F668" s="15">
        <f>D668*E668</f>
        <v>0</v>
      </c>
      <c r="G668" s="5"/>
    </row>
    <row r="669" spans="1:7" s="73" customFormat="1" ht="12.75">
      <c r="A669" s="9"/>
      <c r="B669" s="9"/>
      <c r="C669" s="8"/>
      <c r="D669" s="6"/>
      <c r="E669" s="1"/>
      <c r="F669" s="5"/>
      <c r="G669" s="5"/>
    </row>
    <row r="670" spans="1:7" s="73" customFormat="1" ht="38.25">
      <c r="A670" s="146">
        <f>A668+1</f>
        <v>7</v>
      </c>
      <c r="B670" s="165" t="s">
        <v>217</v>
      </c>
      <c r="C670" s="179" t="s">
        <v>497</v>
      </c>
      <c r="D670" s="29">
        <v>166</v>
      </c>
      <c r="E670" s="612"/>
      <c r="F670" s="15">
        <f>D670*E670</f>
        <v>0</v>
      </c>
      <c r="G670" s="5"/>
    </row>
    <row r="671" spans="1:7" s="73" customFormat="1" ht="12.75">
      <c r="A671" s="9"/>
      <c r="B671" s="180"/>
      <c r="C671" s="206"/>
      <c r="D671" s="6"/>
      <c r="E671" s="621"/>
      <c r="F671" s="5"/>
      <c r="G671" s="5"/>
    </row>
    <row r="672" spans="1:7" s="73" customFormat="1" ht="51">
      <c r="A672" s="146">
        <f>A670+1</f>
        <v>8</v>
      </c>
      <c r="B672" s="165" t="s">
        <v>218</v>
      </c>
      <c r="C672" s="179" t="s">
        <v>498</v>
      </c>
      <c r="D672" s="29">
        <v>10</v>
      </c>
      <c r="E672" s="612"/>
      <c r="F672" s="15">
        <f>D672*E672</f>
        <v>0</v>
      </c>
      <c r="G672" s="5"/>
    </row>
    <row r="673" spans="1:7" s="73" customFormat="1" ht="12.75">
      <c r="A673" s="9"/>
      <c r="B673" s="180"/>
      <c r="C673" s="206"/>
      <c r="D673" s="6"/>
      <c r="E673" s="621"/>
      <c r="F673" s="5"/>
      <c r="G673" s="5"/>
    </row>
    <row r="674" spans="1:7" s="73" customFormat="1" ht="25.5">
      <c r="A674" s="146">
        <f>A672+1</f>
        <v>9</v>
      </c>
      <c r="B674" s="165" t="s">
        <v>554</v>
      </c>
      <c r="C674" s="179" t="s">
        <v>498</v>
      </c>
      <c r="D674" s="29">
        <v>10</v>
      </c>
      <c r="E674" s="612"/>
      <c r="F674" s="15">
        <f>+D674*E674</f>
        <v>0</v>
      </c>
      <c r="G674" s="5"/>
    </row>
    <row r="675" spans="1:7" s="73" customFormat="1" ht="12.75">
      <c r="A675" s="9"/>
      <c r="B675" s="180"/>
      <c r="C675" s="206"/>
      <c r="D675" s="6"/>
      <c r="E675" s="621"/>
      <c r="F675" s="5"/>
      <c r="G675" s="5"/>
    </row>
    <row r="676" spans="1:7" s="73" customFormat="1" ht="12.75">
      <c r="A676" s="150">
        <f>A674+1</f>
        <v>10</v>
      </c>
      <c r="B676" s="52" t="s">
        <v>546</v>
      </c>
      <c r="C676" s="285"/>
      <c r="D676" s="177"/>
      <c r="E676" s="635"/>
      <c r="F676" s="153"/>
      <c r="G676" s="5"/>
    </row>
    <row r="677" spans="1:7" s="73" customFormat="1" ht="25.5">
      <c r="A677" s="300" t="s">
        <v>414</v>
      </c>
      <c r="B677" s="211" t="s">
        <v>555</v>
      </c>
      <c r="C677" s="39" t="s">
        <v>498</v>
      </c>
      <c r="D677" s="40">
        <v>156</v>
      </c>
      <c r="E677" s="26"/>
      <c r="F677" s="157">
        <f>D677*E677</f>
        <v>0</v>
      </c>
      <c r="G677" s="5"/>
    </row>
    <row r="678" spans="1:7" s="73" customFormat="1" ht="38.25">
      <c r="A678" s="304" t="s">
        <v>90</v>
      </c>
      <c r="B678" s="159" t="s">
        <v>219</v>
      </c>
      <c r="C678" s="43" t="s">
        <v>498</v>
      </c>
      <c r="D678" s="44">
        <v>12</v>
      </c>
      <c r="E678" s="27"/>
      <c r="F678" s="164">
        <f>D678*E678</f>
        <v>0</v>
      </c>
      <c r="G678" s="5"/>
    </row>
    <row r="679" spans="1:7" s="73" customFormat="1" ht="12.75">
      <c r="A679" s="9"/>
      <c r="B679" s="7"/>
      <c r="C679" s="8"/>
      <c r="D679" s="6"/>
      <c r="E679" s="1"/>
      <c r="F679" s="5"/>
      <c r="G679" s="5"/>
    </row>
    <row r="680" spans="1:7" s="73" customFormat="1" ht="12.75">
      <c r="A680" s="150">
        <f>A676+1</f>
        <v>11</v>
      </c>
      <c r="B680" s="50" t="s">
        <v>545</v>
      </c>
      <c r="C680" s="233"/>
      <c r="D680" s="177"/>
      <c r="E680" s="628"/>
      <c r="F680" s="153"/>
      <c r="G680" s="5"/>
    </row>
    <row r="681" spans="1:7" s="73" customFormat="1" ht="25.5">
      <c r="A681" s="300" t="s">
        <v>414</v>
      </c>
      <c r="B681" s="211" t="s">
        <v>555</v>
      </c>
      <c r="C681" s="39" t="s">
        <v>498</v>
      </c>
      <c r="D681" s="40">
        <v>90</v>
      </c>
      <c r="E681" s="26"/>
      <c r="F681" s="157">
        <f>D681*E681</f>
        <v>0</v>
      </c>
      <c r="G681" s="5"/>
    </row>
    <row r="682" spans="1:7" s="73" customFormat="1" ht="38.25">
      <c r="A682" s="304" t="s">
        <v>90</v>
      </c>
      <c r="B682" s="159" t="s">
        <v>219</v>
      </c>
      <c r="C682" s="43" t="s">
        <v>498</v>
      </c>
      <c r="D682" s="44">
        <v>23</v>
      </c>
      <c r="E682" s="27"/>
      <c r="F682" s="164">
        <f>D682*E682</f>
        <v>0</v>
      </c>
      <c r="G682" s="5"/>
    </row>
    <row r="683" spans="1:7" s="73" customFormat="1" ht="12.75">
      <c r="A683" s="9"/>
      <c r="B683" s="180"/>
      <c r="C683" s="206"/>
      <c r="D683" s="6"/>
      <c r="E683" s="621"/>
      <c r="F683" s="5"/>
      <c r="G683" s="5"/>
    </row>
    <row r="684" spans="1:7" s="73" customFormat="1" ht="12.75">
      <c r="A684" s="146">
        <f>A680+1</f>
        <v>12</v>
      </c>
      <c r="B684" s="35" t="s">
        <v>560</v>
      </c>
      <c r="C684" s="47"/>
      <c r="D684" s="28"/>
      <c r="E684" s="21"/>
      <c r="F684" s="15"/>
      <c r="G684" s="5"/>
    </row>
    <row r="685" spans="1:7" s="73" customFormat="1" ht="38.25">
      <c r="A685" s="300" t="s">
        <v>414</v>
      </c>
      <c r="B685" s="211" t="s">
        <v>561</v>
      </c>
      <c r="C685" s="39" t="s">
        <v>498</v>
      </c>
      <c r="D685" s="40">
        <v>24.5</v>
      </c>
      <c r="E685" s="26"/>
      <c r="F685" s="157">
        <f>D685*E685</f>
        <v>0</v>
      </c>
      <c r="G685" s="5"/>
    </row>
    <row r="686" spans="1:7" s="73" customFormat="1" ht="51">
      <c r="A686" s="304" t="s">
        <v>90</v>
      </c>
      <c r="B686" s="159" t="s">
        <v>220</v>
      </c>
      <c r="C686" s="43" t="s">
        <v>498</v>
      </c>
      <c r="D686" s="44">
        <v>33</v>
      </c>
      <c r="E686" s="27"/>
      <c r="F686" s="164">
        <f>D686*E686</f>
        <v>0</v>
      </c>
      <c r="G686" s="5"/>
    </row>
    <row r="687" spans="1:7" s="73" customFormat="1" ht="12.75">
      <c r="A687" s="9"/>
      <c r="B687" s="180"/>
      <c r="C687" s="206"/>
      <c r="D687" s="6"/>
      <c r="E687" s="621"/>
      <c r="F687" s="5"/>
      <c r="G687" s="5"/>
    </row>
    <row r="688" spans="1:7" s="73" customFormat="1" ht="25.5">
      <c r="A688" s="150">
        <f>A684+1</f>
        <v>13</v>
      </c>
      <c r="B688" s="52" t="s">
        <v>547</v>
      </c>
      <c r="C688" s="285"/>
      <c r="D688" s="177"/>
      <c r="E688" s="635"/>
      <c r="F688" s="153"/>
      <c r="G688" s="5"/>
    </row>
    <row r="689" spans="1:7" s="73" customFormat="1" ht="25.5">
      <c r="A689" s="300" t="s">
        <v>414</v>
      </c>
      <c r="B689" s="211" t="s">
        <v>555</v>
      </c>
      <c r="C689" s="39" t="s">
        <v>498</v>
      </c>
      <c r="D689" s="40">
        <v>78.5</v>
      </c>
      <c r="E689" s="26"/>
      <c r="F689" s="157">
        <f>D689*E689</f>
        <v>0</v>
      </c>
      <c r="G689" s="5"/>
    </row>
    <row r="690" spans="1:7" s="73" customFormat="1" ht="38.25">
      <c r="A690" s="304" t="s">
        <v>90</v>
      </c>
      <c r="B690" s="159" t="s">
        <v>221</v>
      </c>
      <c r="C690" s="43" t="s">
        <v>498</v>
      </c>
      <c r="D690" s="44">
        <v>25.5</v>
      </c>
      <c r="E690" s="27"/>
      <c r="F690" s="164">
        <f>D690*E690</f>
        <v>0</v>
      </c>
      <c r="G690" s="5"/>
    </row>
    <row r="691" spans="1:7" s="73" customFormat="1" ht="12.75">
      <c r="A691" s="9"/>
      <c r="B691" s="180"/>
      <c r="C691" s="206"/>
      <c r="D691" s="6"/>
      <c r="E691" s="621"/>
      <c r="F691" s="5"/>
      <c r="G691" s="5"/>
    </row>
    <row r="692" spans="1:7" s="73" customFormat="1" ht="25.5">
      <c r="A692" s="150">
        <f>A688+1</f>
        <v>14</v>
      </c>
      <c r="B692" s="52" t="s">
        <v>548</v>
      </c>
      <c r="C692" s="285"/>
      <c r="D692" s="177"/>
      <c r="E692" s="635"/>
      <c r="F692" s="153"/>
      <c r="G692" s="5"/>
    </row>
    <row r="693" spans="1:7" s="73" customFormat="1" ht="25.5">
      <c r="A693" s="300" t="s">
        <v>414</v>
      </c>
      <c r="B693" s="211" t="s">
        <v>555</v>
      </c>
      <c r="C693" s="39" t="s">
        <v>498</v>
      </c>
      <c r="D693" s="40">
        <v>60</v>
      </c>
      <c r="E693" s="26"/>
      <c r="F693" s="157">
        <f>D693*E693</f>
        <v>0</v>
      </c>
      <c r="G693" s="5"/>
    </row>
    <row r="694" spans="1:7" s="73" customFormat="1" ht="38.25">
      <c r="A694" s="304" t="s">
        <v>90</v>
      </c>
      <c r="B694" s="159" t="s">
        <v>222</v>
      </c>
      <c r="C694" s="43" t="s">
        <v>498</v>
      </c>
      <c r="D694" s="44">
        <v>7</v>
      </c>
      <c r="E694" s="27"/>
      <c r="F694" s="164">
        <f>D694*E694</f>
        <v>0</v>
      </c>
      <c r="G694" s="5"/>
    </row>
    <row r="695" spans="1:7" s="73" customFormat="1" ht="12.75">
      <c r="A695" s="9"/>
      <c r="B695" s="7"/>
      <c r="C695" s="8"/>
      <c r="D695" s="6"/>
      <c r="E695" s="1"/>
      <c r="F695" s="5"/>
      <c r="G695" s="5"/>
    </row>
    <row r="696" spans="1:7" s="73" customFormat="1" ht="38.25">
      <c r="A696" s="150">
        <f>A692+1</f>
        <v>15</v>
      </c>
      <c r="B696" s="50" t="s">
        <v>549</v>
      </c>
      <c r="C696" s="233"/>
      <c r="D696" s="177"/>
      <c r="E696" s="628"/>
      <c r="F696" s="153"/>
      <c r="G696" s="5"/>
    </row>
    <row r="697" spans="1:7" s="73" customFormat="1" ht="25.5">
      <c r="A697" s="300" t="s">
        <v>414</v>
      </c>
      <c r="B697" s="211" t="s">
        <v>555</v>
      </c>
      <c r="C697" s="39" t="s">
        <v>498</v>
      </c>
      <c r="D697" s="40">
        <v>14</v>
      </c>
      <c r="E697" s="26"/>
      <c r="F697" s="157">
        <f>D697*E697</f>
        <v>0</v>
      </c>
      <c r="G697" s="5"/>
    </row>
    <row r="698" spans="1:7" s="73" customFormat="1" ht="38.25">
      <c r="A698" s="304" t="s">
        <v>90</v>
      </c>
      <c r="B698" s="159" t="s">
        <v>222</v>
      </c>
      <c r="C698" s="43" t="s">
        <v>498</v>
      </c>
      <c r="D698" s="44">
        <v>4</v>
      </c>
      <c r="E698" s="27"/>
      <c r="F698" s="164">
        <f>D698*E698</f>
        <v>0</v>
      </c>
      <c r="G698" s="5"/>
    </row>
    <row r="699" spans="1:7" s="73" customFormat="1" ht="12.75">
      <c r="A699" s="9"/>
      <c r="B699" s="180"/>
      <c r="C699" s="206"/>
      <c r="D699" s="6"/>
      <c r="E699" s="621"/>
      <c r="F699" s="5"/>
      <c r="G699" s="5"/>
    </row>
    <row r="700" spans="1:7" s="73" customFormat="1" ht="38.25">
      <c r="A700" s="150">
        <f>A696+1</f>
        <v>16</v>
      </c>
      <c r="B700" s="52" t="s">
        <v>550</v>
      </c>
      <c r="C700" s="285"/>
      <c r="D700" s="177"/>
      <c r="E700" s="635"/>
      <c r="F700" s="153"/>
      <c r="G700" s="5"/>
    </row>
    <row r="701" spans="1:7" s="73" customFormat="1" ht="25.5">
      <c r="A701" s="300" t="s">
        <v>414</v>
      </c>
      <c r="B701" s="211" t="s">
        <v>555</v>
      </c>
      <c r="C701" s="39" t="s">
        <v>498</v>
      </c>
      <c r="D701" s="40">
        <v>17</v>
      </c>
      <c r="E701" s="26"/>
      <c r="F701" s="157">
        <f>D701*E701</f>
        <v>0</v>
      </c>
      <c r="G701" s="5"/>
    </row>
    <row r="702" spans="1:7" s="73" customFormat="1" ht="38.25">
      <c r="A702" s="304" t="s">
        <v>90</v>
      </c>
      <c r="B702" s="159" t="s">
        <v>221</v>
      </c>
      <c r="C702" s="43" t="s">
        <v>498</v>
      </c>
      <c r="D702" s="44">
        <v>18</v>
      </c>
      <c r="E702" s="27"/>
      <c r="F702" s="164">
        <f>D702*E702</f>
        <v>0</v>
      </c>
      <c r="G702" s="5"/>
    </row>
    <row r="703" spans="1:7" s="73" customFormat="1" ht="12.75">
      <c r="A703" s="9"/>
      <c r="B703" s="180"/>
      <c r="C703" s="206"/>
      <c r="D703" s="6"/>
      <c r="E703" s="621"/>
      <c r="F703" s="5"/>
      <c r="G703" s="5"/>
    </row>
    <row r="704" spans="1:7" s="73" customFormat="1" ht="12.75">
      <c r="A704" s="150">
        <f>A700+1</f>
        <v>17</v>
      </c>
      <c r="B704" s="52" t="s">
        <v>551</v>
      </c>
      <c r="C704" s="285"/>
      <c r="D704" s="177"/>
      <c r="E704" s="635"/>
      <c r="F704" s="153"/>
      <c r="G704" s="5"/>
    </row>
    <row r="705" spans="1:7" s="73" customFormat="1" ht="25.5">
      <c r="A705" s="300" t="s">
        <v>414</v>
      </c>
      <c r="B705" s="211" t="s">
        <v>555</v>
      </c>
      <c r="C705" s="39" t="s">
        <v>490</v>
      </c>
      <c r="D705" s="40">
        <v>6</v>
      </c>
      <c r="E705" s="26"/>
      <c r="F705" s="157">
        <f>D705*E705</f>
        <v>0</v>
      </c>
      <c r="G705" s="5"/>
    </row>
    <row r="706" spans="1:7" s="73" customFormat="1" ht="38.25">
      <c r="A706" s="304" t="s">
        <v>90</v>
      </c>
      <c r="B706" s="159" t="s">
        <v>222</v>
      </c>
      <c r="C706" s="43" t="s">
        <v>490</v>
      </c>
      <c r="D706" s="44">
        <v>1</v>
      </c>
      <c r="E706" s="27"/>
      <c r="F706" s="164">
        <f>D706*E706</f>
        <v>0</v>
      </c>
      <c r="G706" s="5"/>
    </row>
    <row r="707" spans="1:7" s="73" customFormat="1" ht="12.75">
      <c r="A707" s="9"/>
      <c r="B707" s="180"/>
      <c r="C707" s="206"/>
      <c r="D707" s="6"/>
      <c r="E707" s="621"/>
      <c r="F707" s="5"/>
      <c r="G707" s="5"/>
    </row>
    <row r="708" spans="1:7" s="73" customFormat="1" ht="12.75">
      <c r="A708" s="150">
        <f>A704+1</f>
        <v>18</v>
      </c>
      <c r="B708" s="52" t="s">
        <v>552</v>
      </c>
      <c r="C708" s="285"/>
      <c r="D708" s="177"/>
      <c r="E708" s="635"/>
      <c r="F708" s="153"/>
      <c r="G708" s="5"/>
    </row>
    <row r="709" spans="1:7" s="73" customFormat="1" ht="25.5">
      <c r="A709" s="300" t="s">
        <v>414</v>
      </c>
      <c r="B709" s="211" t="s">
        <v>544</v>
      </c>
      <c r="C709" s="39" t="s">
        <v>490</v>
      </c>
      <c r="D709" s="40">
        <v>5</v>
      </c>
      <c r="E709" s="26"/>
      <c r="F709" s="157">
        <f>D709*E709</f>
        <v>0</v>
      </c>
      <c r="G709" s="5"/>
    </row>
    <row r="710" spans="1:7" s="73" customFormat="1" ht="38.25">
      <c r="A710" s="304" t="s">
        <v>90</v>
      </c>
      <c r="B710" s="159" t="s">
        <v>221</v>
      </c>
      <c r="C710" s="43" t="s">
        <v>490</v>
      </c>
      <c r="D710" s="44">
        <v>2</v>
      </c>
      <c r="E710" s="27"/>
      <c r="F710" s="164">
        <f>D710*E710</f>
        <v>0</v>
      </c>
      <c r="G710" s="5"/>
    </row>
    <row r="711" spans="1:7" s="73" customFormat="1" ht="12.75">
      <c r="A711" s="9"/>
      <c r="B711" s="180"/>
      <c r="C711" s="206"/>
      <c r="D711" s="6"/>
      <c r="E711" s="621"/>
      <c r="F711" s="5"/>
      <c r="G711" s="5"/>
    </row>
    <row r="712" spans="1:7" s="73" customFormat="1" ht="25.5">
      <c r="A712" s="150">
        <f>A708+1</f>
        <v>19</v>
      </c>
      <c r="B712" s="52" t="s">
        <v>556</v>
      </c>
      <c r="C712" s="285"/>
      <c r="D712" s="177"/>
      <c r="E712" s="635"/>
      <c r="F712" s="153"/>
      <c r="G712" s="5"/>
    </row>
    <row r="713" spans="1:7" s="73" customFormat="1" ht="25.5">
      <c r="A713" s="300" t="s">
        <v>414</v>
      </c>
      <c r="B713" s="211" t="s">
        <v>555</v>
      </c>
      <c r="C713" s="39" t="s">
        <v>490</v>
      </c>
      <c r="D713" s="40">
        <v>4</v>
      </c>
      <c r="E713" s="26"/>
      <c r="F713" s="157">
        <f>D713*E713</f>
        <v>0</v>
      </c>
      <c r="G713" s="5"/>
    </row>
    <row r="714" spans="1:7" s="73" customFormat="1" ht="38.25">
      <c r="A714" s="304" t="s">
        <v>90</v>
      </c>
      <c r="B714" s="159" t="s">
        <v>221</v>
      </c>
      <c r="C714" s="43" t="s">
        <v>490</v>
      </c>
      <c r="D714" s="44">
        <v>1</v>
      </c>
      <c r="E714" s="27"/>
      <c r="F714" s="164">
        <f>D714*E714</f>
        <v>0</v>
      </c>
      <c r="G714" s="5"/>
    </row>
    <row r="715" spans="1:7" s="73" customFormat="1" ht="12.75">
      <c r="A715" s="9"/>
      <c r="B715" s="330"/>
      <c r="C715" s="8"/>
      <c r="D715" s="6"/>
      <c r="E715" s="1"/>
      <c r="F715" s="5"/>
      <c r="G715" s="5"/>
    </row>
    <row r="716" spans="1:7" s="73" customFormat="1" ht="38.25">
      <c r="A716" s="146">
        <f>A712+1</f>
        <v>20</v>
      </c>
      <c r="B716" s="165" t="s">
        <v>229</v>
      </c>
      <c r="C716" s="148" t="s">
        <v>498</v>
      </c>
      <c r="D716" s="29">
        <v>45</v>
      </c>
      <c r="E716" s="607"/>
      <c r="F716" s="15">
        <f>D716*E716</f>
        <v>0</v>
      </c>
      <c r="G716" s="5"/>
    </row>
    <row r="717" spans="1:7" s="73" customFormat="1" ht="12.75">
      <c r="A717" s="9"/>
      <c r="B717" s="7"/>
      <c r="C717" s="8"/>
      <c r="D717" s="6"/>
      <c r="E717" s="1"/>
      <c r="F717" s="5"/>
      <c r="G717" s="5"/>
    </row>
    <row r="718" spans="1:7" s="73" customFormat="1" ht="51">
      <c r="A718" s="146">
        <f>A716+1</f>
        <v>21</v>
      </c>
      <c r="B718" s="12" t="s">
        <v>404</v>
      </c>
      <c r="C718" s="13" t="s">
        <v>485</v>
      </c>
      <c r="D718" s="28">
        <v>2</v>
      </c>
      <c r="E718" s="24"/>
      <c r="F718" s="15">
        <f>+D718*E718</f>
        <v>0</v>
      </c>
      <c r="G718" s="5"/>
    </row>
    <row r="719" spans="1:7" s="73" customFormat="1" ht="12.75">
      <c r="A719" s="9"/>
      <c r="B719" s="7"/>
      <c r="C719" s="8"/>
      <c r="D719" s="6"/>
      <c r="E719" s="1"/>
      <c r="F719" s="5"/>
      <c r="G719" s="5"/>
    </row>
    <row r="720" spans="1:7" s="73" customFormat="1" ht="38.25">
      <c r="A720" s="150">
        <f>A718+1</f>
        <v>22</v>
      </c>
      <c r="B720" s="50" t="s">
        <v>557</v>
      </c>
      <c r="C720" s="233"/>
      <c r="D720" s="177"/>
      <c r="E720" s="628"/>
      <c r="F720" s="153"/>
      <c r="G720" s="5"/>
    </row>
    <row r="721" spans="1:7" s="73" customFormat="1" ht="25.5">
      <c r="A721" s="300" t="s">
        <v>414</v>
      </c>
      <c r="B721" s="211" t="s">
        <v>555</v>
      </c>
      <c r="C721" s="39" t="s">
        <v>490</v>
      </c>
      <c r="D721" s="40">
        <v>4</v>
      </c>
      <c r="E721" s="26"/>
      <c r="F721" s="157">
        <f>D721*E721</f>
        <v>0</v>
      </c>
      <c r="G721" s="5"/>
    </row>
    <row r="722" spans="1:7" s="73" customFormat="1" ht="38.25">
      <c r="A722" s="304" t="s">
        <v>90</v>
      </c>
      <c r="B722" s="159" t="s">
        <v>221</v>
      </c>
      <c r="C722" s="43" t="s">
        <v>490</v>
      </c>
      <c r="D722" s="44">
        <v>4</v>
      </c>
      <c r="E722" s="27"/>
      <c r="F722" s="164">
        <f>D722*E722</f>
        <v>0</v>
      </c>
      <c r="G722" s="5"/>
    </row>
    <row r="723" spans="1:7" s="73" customFormat="1" ht="12.75">
      <c r="A723" s="9"/>
      <c r="B723" s="180"/>
      <c r="C723" s="206"/>
      <c r="D723" s="6"/>
      <c r="E723" s="621"/>
      <c r="F723" s="5"/>
      <c r="G723" s="5"/>
    </row>
    <row r="724" spans="1:7" s="73" customFormat="1" ht="51">
      <c r="A724" s="146">
        <f>A720+1</f>
        <v>23</v>
      </c>
      <c r="B724" s="165" t="s">
        <v>558</v>
      </c>
      <c r="C724" s="179" t="s">
        <v>497</v>
      </c>
      <c r="D724" s="29">
        <v>12.5</v>
      </c>
      <c r="E724" s="612"/>
      <c r="F724" s="15">
        <f>D724*E724</f>
        <v>0</v>
      </c>
      <c r="G724" s="5"/>
    </row>
    <row r="725" spans="1:7" s="73" customFormat="1" ht="12.75">
      <c r="A725" s="9"/>
      <c r="B725" s="180"/>
      <c r="C725" s="206"/>
      <c r="D725" s="6"/>
      <c r="E725" s="621"/>
      <c r="F725" s="5"/>
      <c r="G725" s="5"/>
    </row>
    <row r="726" spans="1:7" s="73" customFormat="1" ht="89.25">
      <c r="A726" s="146">
        <f>A724+1</f>
        <v>24</v>
      </c>
      <c r="B726" s="165" t="s">
        <v>559</v>
      </c>
      <c r="C726" s="179" t="s">
        <v>497</v>
      </c>
      <c r="D726" s="29">
        <v>5</v>
      </c>
      <c r="E726" s="612"/>
      <c r="F726" s="15">
        <f>D726*E726</f>
        <v>0</v>
      </c>
      <c r="G726" s="5"/>
    </row>
    <row r="727" spans="1:7" s="73" customFormat="1" ht="12.75">
      <c r="A727" s="9"/>
      <c r="B727" s="7"/>
      <c r="C727" s="8"/>
      <c r="D727" s="6"/>
      <c r="E727" s="1"/>
      <c r="F727" s="5"/>
      <c r="G727" s="5"/>
    </row>
    <row r="728" spans="1:7" s="73" customFormat="1" ht="12.75">
      <c r="A728" s="9"/>
      <c r="B728" s="7"/>
      <c r="C728" s="8"/>
      <c r="D728" s="6"/>
      <c r="E728" s="1"/>
      <c r="F728" s="5"/>
      <c r="G728" s="5"/>
    </row>
    <row r="729" spans="1:7" s="73" customFormat="1" ht="13.5" thickBot="1">
      <c r="A729" s="139" t="s">
        <v>499</v>
      </c>
      <c r="B729" s="326" t="s">
        <v>376</v>
      </c>
      <c r="C729" s="94" t="s">
        <v>620</v>
      </c>
      <c r="D729" s="196"/>
      <c r="E729" s="3"/>
      <c r="F729" s="198">
        <f>SUM(F657:F728)</f>
        <v>0</v>
      </c>
      <c r="G729" s="5"/>
    </row>
    <row r="730" spans="1:7" s="73" customFormat="1" ht="13.5" thickTop="1">
      <c r="A730" s="331"/>
      <c r="B730" s="332"/>
      <c r="C730" s="112"/>
      <c r="D730" s="221"/>
      <c r="E730" s="643"/>
      <c r="F730" s="333"/>
      <c r="G730" s="5"/>
    </row>
    <row r="731" spans="1:7" s="73" customFormat="1" ht="12.75">
      <c r="A731" s="331"/>
      <c r="B731" s="332"/>
      <c r="C731" s="112"/>
      <c r="D731" s="221"/>
      <c r="E731" s="643"/>
      <c r="F731" s="333"/>
      <c r="G731" s="5"/>
    </row>
    <row r="732" spans="1:7" s="73" customFormat="1" ht="12.75">
      <c r="A732" s="331"/>
      <c r="B732" s="332"/>
      <c r="C732" s="112"/>
      <c r="D732" s="221"/>
      <c r="E732" s="643"/>
      <c r="F732" s="333"/>
      <c r="G732" s="5"/>
    </row>
    <row r="733" spans="1:7" s="73" customFormat="1" ht="12.75">
      <c r="A733" s="9"/>
      <c r="B733" s="141"/>
      <c r="C733" s="8"/>
      <c r="D733" s="134"/>
      <c r="E733" s="614"/>
      <c r="F733" s="10"/>
      <c r="G733" s="10"/>
    </row>
    <row r="734" spans="1:7" s="73" customFormat="1" ht="12.75">
      <c r="A734" s="92" t="s">
        <v>492</v>
      </c>
      <c r="B734" s="242" t="s">
        <v>656</v>
      </c>
      <c r="C734" s="88"/>
      <c r="D734" s="6"/>
      <c r="E734" s="1"/>
      <c r="F734" s="5"/>
      <c r="G734" s="5"/>
    </row>
    <row r="735" spans="1:7" s="73" customFormat="1" ht="12.75">
      <c r="A735" s="9"/>
      <c r="B735" s="7"/>
      <c r="C735" s="8"/>
      <c r="D735" s="6"/>
      <c r="E735" s="1"/>
      <c r="F735" s="5"/>
      <c r="G735" s="5"/>
    </row>
    <row r="736" spans="1:7" s="73" customFormat="1" ht="76.5">
      <c r="A736" s="143" t="s">
        <v>660</v>
      </c>
      <c r="B736" s="144" t="s">
        <v>261</v>
      </c>
      <c r="C736" s="8"/>
      <c r="D736" s="6"/>
      <c r="E736" s="1"/>
      <c r="F736" s="5"/>
      <c r="G736" s="5"/>
    </row>
    <row r="737" spans="1:7" s="73" customFormat="1" ht="12.75">
      <c r="A737" s="9"/>
      <c r="B737" s="7"/>
      <c r="C737" s="8"/>
      <c r="D737" s="6"/>
      <c r="E737" s="1"/>
      <c r="F737" s="5"/>
      <c r="G737" s="5"/>
    </row>
    <row r="738" spans="1:7" s="73" customFormat="1" ht="102">
      <c r="A738" s="143" t="s">
        <v>660</v>
      </c>
      <c r="B738" s="145" t="s">
        <v>228</v>
      </c>
      <c r="C738" s="8"/>
      <c r="D738" s="6"/>
      <c r="E738" s="1"/>
      <c r="F738" s="5"/>
      <c r="G738" s="5"/>
    </row>
    <row r="739" spans="1:7" s="73" customFormat="1" ht="12.75">
      <c r="A739" s="9"/>
      <c r="B739" s="7"/>
      <c r="C739" s="8"/>
      <c r="D739" s="6"/>
      <c r="E739" s="1"/>
      <c r="F739" s="5"/>
      <c r="G739" s="5"/>
    </row>
    <row r="740" spans="1:7" s="73" customFormat="1" ht="63.75">
      <c r="A740" s="143" t="s">
        <v>660</v>
      </c>
      <c r="B740" s="144" t="s">
        <v>383</v>
      </c>
      <c r="C740" s="8"/>
      <c r="D740" s="6"/>
      <c r="E740" s="1"/>
      <c r="F740" s="5"/>
      <c r="G740" s="5"/>
    </row>
    <row r="741" spans="1:6" s="334" customFormat="1" ht="12.75">
      <c r="A741" s="9"/>
      <c r="B741" s="7"/>
      <c r="C741" s="8"/>
      <c r="D741" s="6"/>
      <c r="E741" s="1"/>
      <c r="F741" s="5"/>
    </row>
    <row r="742" spans="1:6" s="334" customFormat="1" ht="25.5">
      <c r="A742" s="143" t="s">
        <v>660</v>
      </c>
      <c r="B742" s="144" t="s">
        <v>419</v>
      </c>
      <c r="C742" s="8"/>
      <c r="D742" s="6"/>
      <c r="E742" s="1"/>
      <c r="F742" s="5"/>
    </row>
    <row r="743" spans="1:6" s="334" customFormat="1" ht="12.75">
      <c r="A743" s="9"/>
      <c r="B743" s="7"/>
      <c r="C743" s="8"/>
      <c r="D743" s="6"/>
      <c r="E743" s="1"/>
      <c r="F743" s="5"/>
    </row>
    <row r="744" spans="1:6" s="334" customFormat="1" ht="51">
      <c r="A744" s="146">
        <v>1</v>
      </c>
      <c r="B744" s="335" t="s">
        <v>138</v>
      </c>
      <c r="C744" s="13" t="s">
        <v>648</v>
      </c>
      <c r="D744" s="28">
        <v>1</v>
      </c>
      <c r="E744" s="24"/>
      <c r="F744" s="15">
        <f>D744*E744</f>
        <v>0</v>
      </c>
    </row>
    <row r="745" spans="1:6" s="334" customFormat="1" ht="12.75">
      <c r="A745" s="9"/>
      <c r="B745" s="7"/>
      <c r="C745" s="8"/>
      <c r="D745" s="6"/>
      <c r="E745" s="1"/>
      <c r="F745" s="5"/>
    </row>
    <row r="746" spans="1:6" s="334" customFormat="1" ht="153">
      <c r="A746" s="146">
        <f>A744+1</f>
        <v>2</v>
      </c>
      <c r="B746" s="335" t="s">
        <v>141</v>
      </c>
      <c r="C746" s="13" t="s">
        <v>648</v>
      </c>
      <c r="D746" s="28">
        <v>1</v>
      </c>
      <c r="E746" s="24"/>
      <c r="F746" s="15">
        <f>D746*E746</f>
        <v>0</v>
      </c>
    </row>
    <row r="747" spans="1:6" s="334" customFormat="1" ht="12.75">
      <c r="A747" s="9"/>
      <c r="B747" s="7"/>
      <c r="C747" s="8"/>
      <c r="D747" s="6"/>
      <c r="E747" s="1"/>
      <c r="F747" s="5"/>
    </row>
    <row r="748" spans="1:6" s="334" customFormat="1" ht="51">
      <c r="A748" s="146">
        <f>A746+1</f>
        <v>3</v>
      </c>
      <c r="B748" s="335" t="s">
        <v>139</v>
      </c>
      <c r="C748" s="13" t="s">
        <v>648</v>
      </c>
      <c r="D748" s="28">
        <v>1</v>
      </c>
      <c r="E748" s="24"/>
      <c r="F748" s="15">
        <f>D748*E748</f>
        <v>0</v>
      </c>
    </row>
    <row r="749" spans="1:6" s="334" customFormat="1" ht="12.75">
      <c r="A749" s="9"/>
      <c r="B749" s="7"/>
      <c r="C749" s="8"/>
      <c r="D749" s="6"/>
      <c r="E749" s="1"/>
      <c r="F749" s="5"/>
    </row>
    <row r="750" spans="1:6" s="334" customFormat="1" ht="51">
      <c r="A750" s="146">
        <f>A748+1</f>
        <v>4</v>
      </c>
      <c r="B750" s="335" t="s">
        <v>140</v>
      </c>
      <c r="C750" s="13" t="s">
        <v>648</v>
      </c>
      <c r="D750" s="28">
        <v>1</v>
      </c>
      <c r="E750" s="24"/>
      <c r="F750" s="15">
        <f>D750*E750</f>
        <v>0</v>
      </c>
    </row>
    <row r="751" spans="1:6" s="334" customFormat="1" ht="12.75">
      <c r="A751" s="9"/>
      <c r="B751" s="7"/>
      <c r="C751" s="8"/>
      <c r="D751" s="6"/>
      <c r="E751" s="1"/>
      <c r="F751" s="5"/>
    </row>
    <row r="752" spans="1:6" s="334" customFormat="1" ht="89.25">
      <c r="A752" s="146">
        <f>A750+1</f>
        <v>5</v>
      </c>
      <c r="B752" s="335" t="s">
        <v>420</v>
      </c>
      <c r="C752" s="13" t="s">
        <v>490</v>
      </c>
      <c r="D752" s="28">
        <v>1</v>
      </c>
      <c r="E752" s="24"/>
      <c r="F752" s="15">
        <f>D752*E752</f>
        <v>0</v>
      </c>
    </row>
    <row r="753" spans="1:6" s="334" customFormat="1" ht="12.75">
      <c r="A753" s="9"/>
      <c r="B753" s="7"/>
      <c r="C753" s="8"/>
      <c r="D753" s="6"/>
      <c r="E753" s="1"/>
      <c r="F753" s="5"/>
    </row>
    <row r="754" spans="1:6" s="334" customFormat="1" ht="54" customHeight="1">
      <c r="A754" s="146">
        <f>A752+1</f>
        <v>6</v>
      </c>
      <c r="B754" s="335" t="s">
        <v>535</v>
      </c>
      <c r="C754" s="13" t="s">
        <v>490</v>
      </c>
      <c r="D754" s="28">
        <v>1</v>
      </c>
      <c r="E754" s="24"/>
      <c r="F754" s="15">
        <f>D754*E754</f>
        <v>0</v>
      </c>
    </row>
    <row r="755" spans="1:6" s="334" customFormat="1" ht="12.75">
      <c r="A755" s="9"/>
      <c r="B755" s="7"/>
      <c r="C755" s="8"/>
      <c r="D755" s="6"/>
      <c r="E755" s="1"/>
      <c r="F755" s="5"/>
    </row>
    <row r="756" spans="1:6" s="334" customFormat="1" ht="178.5">
      <c r="A756" s="146">
        <f>A754+1</f>
        <v>7</v>
      </c>
      <c r="B756" s="335" t="s">
        <v>295</v>
      </c>
      <c r="C756" s="13" t="s">
        <v>490</v>
      </c>
      <c r="D756" s="28">
        <v>1</v>
      </c>
      <c r="E756" s="24"/>
      <c r="F756" s="15">
        <f>D756*E756</f>
        <v>0</v>
      </c>
    </row>
    <row r="757" spans="1:6" s="334" customFormat="1" ht="12.75">
      <c r="A757" s="9"/>
      <c r="B757" s="7"/>
      <c r="C757" s="8"/>
      <c r="D757" s="6"/>
      <c r="E757" s="1"/>
      <c r="F757" s="5"/>
    </row>
    <row r="758" spans="1:6" s="334" customFormat="1" ht="89.25">
      <c r="A758" s="146">
        <f>A756+1</f>
        <v>8</v>
      </c>
      <c r="B758" s="335" t="s">
        <v>421</v>
      </c>
      <c r="C758" s="13" t="s">
        <v>490</v>
      </c>
      <c r="D758" s="28">
        <v>1</v>
      </c>
      <c r="E758" s="24"/>
      <c r="F758" s="15">
        <f>D758*E758</f>
        <v>0</v>
      </c>
    </row>
    <row r="759" spans="1:6" s="334" customFormat="1" ht="12.75">
      <c r="A759" s="9"/>
      <c r="B759" s="7"/>
      <c r="C759" s="8"/>
      <c r="D759" s="6"/>
      <c r="E759" s="1"/>
      <c r="F759" s="5"/>
    </row>
    <row r="760" spans="1:6" s="334" customFormat="1" ht="76.5">
      <c r="A760" s="146">
        <f>A758+1</f>
        <v>9</v>
      </c>
      <c r="B760" s="335" t="s">
        <v>536</v>
      </c>
      <c r="C760" s="13" t="s">
        <v>490</v>
      </c>
      <c r="D760" s="28">
        <v>1</v>
      </c>
      <c r="E760" s="24"/>
      <c r="F760" s="15">
        <f>D760*E760</f>
        <v>0</v>
      </c>
    </row>
    <row r="761" spans="1:6" s="334" customFormat="1" ht="12.75">
      <c r="A761" s="9"/>
      <c r="B761" s="7"/>
      <c r="C761" s="8"/>
      <c r="D761" s="6"/>
      <c r="E761" s="1"/>
      <c r="F761" s="5"/>
    </row>
    <row r="762" spans="1:6" s="334" customFormat="1" ht="76.5">
      <c r="A762" s="146">
        <f>A760+1</f>
        <v>10</v>
      </c>
      <c r="B762" s="335" t="s">
        <v>537</v>
      </c>
      <c r="C762" s="13" t="s">
        <v>490</v>
      </c>
      <c r="D762" s="28">
        <v>1</v>
      </c>
      <c r="E762" s="24"/>
      <c r="F762" s="15">
        <f>D762*E762</f>
        <v>0</v>
      </c>
    </row>
    <row r="763" spans="1:6" s="334" customFormat="1" ht="12.75">
      <c r="A763" s="9"/>
      <c r="B763" s="7"/>
      <c r="C763" s="8"/>
      <c r="D763" s="6"/>
      <c r="E763" s="1"/>
      <c r="F763" s="5"/>
    </row>
    <row r="764" spans="1:6" s="334" customFormat="1" ht="89.25">
      <c r="A764" s="146">
        <f>A762+1</f>
        <v>11</v>
      </c>
      <c r="B764" s="336" t="s">
        <v>538</v>
      </c>
      <c r="C764" s="337" t="s">
        <v>490</v>
      </c>
      <c r="D764" s="338">
        <v>1</v>
      </c>
      <c r="E764" s="644"/>
      <c r="F764" s="339">
        <f>D764*E764</f>
        <v>0</v>
      </c>
    </row>
    <row r="765" spans="1:6" s="334" customFormat="1" ht="12.75">
      <c r="A765" s="9"/>
      <c r="B765" s="7"/>
      <c r="C765" s="8"/>
      <c r="D765" s="6"/>
      <c r="E765" s="1"/>
      <c r="F765" s="5"/>
    </row>
    <row r="766" spans="1:6" s="334" customFormat="1" ht="89.25">
      <c r="A766" s="146">
        <f>A764+1</f>
        <v>12</v>
      </c>
      <c r="B766" s="335" t="s">
        <v>539</v>
      </c>
      <c r="C766" s="13" t="s">
        <v>490</v>
      </c>
      <c r="D766" s="28">
        <v>1</v>
      </c>
      <c r="E766" s="24"/>
      <c r="F766" s="15">
        <f>D766*E766</f>
        <v>0</v>
      </c>
    </row>
    <row r="767" spans="1:6" s="334" customFormat="1" ht="12.75">
      <c r="A767" s="9"/>
      <c r="B767" s="7"/>
      <c r="C767" s="8"/>
      <c r="D767" s="6"/>
      <c r="E767" s="1"/>
      <c r="F767" s="5"/>
    </row>
    <row r="768" spans="1:6" s="334" customFormat="1" ht="76.5">
      <c r="A768" s="146">
        <f>A766+1</f>
        <v>13</v>
      </c>
      <c r="B768" s="335" t="s">
        <v>452</v>
      </c>
      <c r="C768" s="13" t="s">
        <v>490</v>
      </c>
      <c r="D768" s="28">
        <v>1</v>
      </c>
      <c r="E768" s="24"/>
      <c r="F768" s="15">
        <f>D768*E768</f>
        <v>0</v>
      </c>
    </row>
    <row r="769" spans="1:6" s="334" customFormat="1" ht="12.75">
      <c r="A769" s="9"/>
      <c r="B769" s="7"/>
      <c r="C769" s="8"/>
      <c r="D769" s="6"/>
      <c r="E769" s="1"/>
      <c r="F769" s="5"/>
    </row>
    <row r="770" spans="1:6" s="334" customFormat="1" ht="63.75">
      <c r="A770" s="146">
        <f>A768+1</f>
        <v>14</v>
      </c>
      <c r="B770" s="335" t="s">
        <v>453</v>
      </c>
      <c r="C770" s="13" t="s">
        <v>490</v>
      </c>
      <c r="D770" s="28">
        <v>1</v>
      </c>
      <c r="E770" s="24"/>
      <c r="F770" s="15">
        <f>D770*E770</f>
        <v>0</v>
      </c>
    </row>
    <row r="771" spans="1:6" s="334" customFormat="1" ht="12.75">
      <c r="A771" s="9"/>
      <c r="B771" s="7"/>
      <c r="C771" s="8"/>
      <c r="D771" s="6"/>
      <c r="E771" s="1"/>
      <c r="F771" s="5"/>
    </row>
    <row r="772" spans="1:6" s="334" customFormat="1" ht="51">
      <c r="A772" s="146">
        <f>A770+1</f>
        <v>15</v>
      </c>
      <c r="B772" s="335" t="s">
        <v>540</v>
      </c>
      <c r="C772" s="13" t="s">
        <v>490</v>
      </c>
      <c r="D772" s="28">
        <v>1</v>
      </c>
      <c r="E772" s="24"/>
      <c r="F772" s="15">
        <f>D772*E772</f>
        <v>0</v>
      </c>
    </row>
    <row r="773" spans="1:6" s="334" customFormat="1" ht="12.75">
      <c r="A773" s="9"/>
      <c r="B773" s="7"/>
      <c r="C773" s="8"/>
      <c r="D773" s="6"/>
      <c r="E773" s="1"/>
      <c r="F773" s="5"/>
    </row>
    <row r="774" spans="1:6" s="334" customFormat="1" ht="38.25">
      <c r="A774" s="146">
        <f>A772+1</f>
        <v>16</v>
      </c>
      <c r="B774" s="340" t="s">
        <v>454</v>
      </c>
      <c r="C774" s="13" t="s">
        <v>490</v>
      </c>
      <c r="D774" s="341">
        <v>1</v>
      </c>
      <c r="E774" s="645"/>
      <c r="F774" s="342">
        <f>D774*E774</f>
        <v>0</v>
      </c>
    </row>
    <row r="775" spans="1:6" s="334" customFormat="1" ht="12.75">
      <c r="A775" s="9"/>
      <c r="B775" s="7"/>
      <c r="C775" s="8"/>
      <c r="D775" s="6"/>
      <c r="E775" s="1"/>
      <c r="F775" s="5"/>
    </row>
    <row r="776" spans="1:6" s="334" customFormat="1" ht="63.75">
      <c r="A776" s="146">
        <f>A774+1</f>
        <v>17</v>
      </c>
      <c r="B776" s="340" t="s">
        <v>455</v>
      </c>
      <c r="C776" s="13" t="s">
        <v>490</v>
      </c>
      <c r="D776" s="341">
        <v>1</v>
      </c>
      <c r="E776" s="645"/>
      <c r="F776" s="342">
        <f>D776*E776</f>
        <v>0</v>
      </c>
    </row>
    <row r="777" spans="1:6" s="334" customFormat="1" ht="12.75">
      <c r="A777" s="9"/>
      <c r="B777" s="7"/>
      <c r="C777" s="8"/>
      <c r="D777" s="6"/>
      <c r="E777" s="1"/>
      <c r="F777" s="5"/>
    </row>
    <row r="778" spans="1:6" s="334" customFormat="1" ht="153">
      <c r="A778" s="146">
        <f>A776+1</f>
        <v>18</v>
      </c>
      <c r="B778" s="343" t="s">
        <v>534</v>
      </c>
      <c r="C778" s="13" t="s">
        <v>490</v>
      </c>
      <c r="D778" s="341">
        <v>1</v>
      </c>
      <c r="E778" s="645"/>
      <c r="F778" s="342">
        <f>D778*E778</f>
        <v>0</v>
      </c>
    </row>
    <row r="779" spans="1:6" s="334" customFormat="1" ht="12.75">
      <c r="A779" s="9"/>
      <c r="B779" s="7"/>
      <c r="C779" s="8"/>
      <c r="D779" s="6"/>
      <c r="E779" s="1"/>
      <c r="F779" s="5"/>
    </row>
    <row r="780" spans="1:6" s="334" customFormat="1" ht="63.75">
      <c r="A780" s="146">
        <f>A778+1</f>
        <v>19</v>
      </c>
      <c r="B780" s="340" t="s">
        <v>541</v>
      </c>
      <c r="C780" s="13" t="s">
        <v>490</v>
      </c>
      <c r="D780" s="341">
        <v>1</v>
      </c>
      <c r="E780" s="645"/>
      <c r="F780" s="342">
        <f>D780*E780</f>
        <v>0</v>
      </c>
    </row>
    <row r="781" spans="1:6" s="334" customFormat="1" ht="12.75">
      <c r="A781" s="9"/>
      <c r="B781" s="7"/>
      <c r="C781" s="8"/>
      <c r="D781" s="6"/>
      <c r="E781" s="1"/>
      <c r="F781" s="5"/>
    </row>
    <row r="782" spans="1:6" s="334" customFormat="1" ht="51">
      <c r="A782" s="146">
        <f>A780+1</f>
        <v>20</v>
      </c>
      <c r="B782" s="340" t="s">
        <v>542</v>
      </c>
      <c r="C782" s="13" t="s">
        <v>490</v>
      </c>
      <c r="D782" s="341">
        <v>4</v>
      </c>
      <c r="E782" s="645"/>
      <c r="F782" s="342">
        <f>D782*E782</f>
        <v>0</v>
      </c>
    </row>
    <row r="783" spans="1:6" s="334" customFormat="1" ht="12.75">
      <c r="A783" s="9"/>
      <c r="B783" s="7"/>
      <c r="C783" s="8"/>
      <c r="D783" s="6"/>
      <c r="E783" s="1"/>
      <c r="F783" s="5"/>
    </row>
    <row r="784" spans="1:6" s="334" customFormat="1" ht="63.75">
      <c r="A784" s="146">
        <f>A782+1</f>
        <v>21</v>
      </c>
      <c r="B784" s="340" t="s">
        <v>533</v>
      </c>
      <c r="C784" s="13" t="s">
        <v>490</v>
      </c>
      <c r="D784" s="341">
        <v>3</v>
      </c>
      <c r="E784" s="645"/>
      <c r="F784" s="342">
        <f>D784*E784</f>
        <v>0</v>
      </c>
    </row>
    <row r="785" spans="1:6" s="334" customFormat="1" ht="12.75">
      <c r="A785" s="9"/>
      <c r="B785" s="7"/>
      <c r="C785" s="8"/>
      <c r="D785" s="6"/>
      <c r="E785" s="1"/>
      <c r="F785" s="5"/>
    </row>
    <row r="786" spans="1:6" s="334" customFormat="1" ht="102">
      <c r="A786" s="146">
        <f>A784+1</f>
        <v>22</v>
      </c>
      <c r="B786" s="344" t="s">
        <v>543</v>
      </c>
      <c r="C786" s="13" t="s">
        <v>485</v>
      </c>
      <c r="D786" s="341">
        <v>2</v>
      </c>
      <c r="E786" s="645"/>
      <c r="F786" s="342">
        <f>D786*E786</f>
        <v>0</v>
      </c>
    </row>
    <row r="787" spans="1:6" s="334" customFormat="1" ht="12.75">
      <c r="A787" s="345"/>
      <c r="B787" s="346"/>
      <c r="C787" s="241"/>
      <c r="D787" s="221"/>
      <c r="E787" s="2"/>
      <c r="F787" s="200"/>
    </row>
    <row r="788" spans="1:6" s="334" customFormat="1" ht="76.5">
      <c r="A788" s="146">
        <f>A786+1</f>
        <v>23</v>
      </c>
      <c r="B788" s="340" t="s">
        <v>456</v>
      </c>
      <c r="C788" s="13" t="s">
        <v>490</v>
      </c>
      <c r="D788" s="341">
        <v>1</v>
      </c>
      <c r="E788" s="645"/>
      <c r="F788" s="342">
        <f>D788*E788</f>
        <v>0</v>
      </c>
    </row>
    <row r="789" spans="1:6" s="334" customFormat="1" ht="12.75">
      <c r="A789" s="345"/>
      <c r="B789" s="346"/>
      <c r="C789" s="241"/>
      <c r="D789" s="221"/>
      <c r="E789" s="2"/>
      <c r="F789" s="200"/>
    </row>
    <row r="790" spans="1:6" s="334" customFormat="1" ht="76.5">
      <c r="A790" s="146">
        <f>A788+1</f>
        <v>24</v>
      </c>
      <c r="B790" s="335" t="s">
        <v>457</v>
      </c>
      <c r="C790" s="13" t="s">
        <v>490</v>
      </c>
      <c r="D790" s="341">
        <v>1</v>
      </c>
      <c r="E790" s="645"/>
      <c r="F790" s="342">
        <f>D790*E790</f>
        <v>0</v>
      </c>
    </row>
    <row r="791" spans="1:6" s="334" customFormat="1" ht="12.75">
      <c r="A791" s="345"/>
      <c r="B791" s="346"/>
      <c r="C791" s="241"/>
      <c r="D791" s="221"/>
      <c r="E791" s="2"/>
      <c r="F791" s="200"/>
    </row>
    <row r="792" spans="1:6" s="334" customFormat="1" ht="63.75">
      <c r="A792" s="146">
        <f>A790+1</f>
        <v>25</v>
      </c>
      <c r="B792" s="335" t="s">
        <v>458</v>
      </c>
      <c r="C792" s="13" t="s">
        <v>490</v>
      </c>
      <c r="D792" s="341">
        <v>1</v>
      </c>
      <c r="E792" s="645"/>
      <c r="F792" s="342">
        <f>D792*E792</f>
        <v>0</v>
      </c>
    </row>
    <row r="793" spans="1:6" s="334" customFormat="1" ht="12.75">
      <c r="A793" s="9"/>
      <c r="B793" s="7"/>
      <c r="C793" s="8"/>
      <c r="D793" s="6"/>
      <c r="E793" s="1"/>
      <c r="F793" s="5"/>
    </row>
    <row r="794" spans="1:6" s="334" customFormat="1" ht="127.5">
      <c r="A794" s="146">
        <f>A792+1</f>
        <v>26</v>
      </c>
      <c r="B794" s="343" t="s">
        <v>562</v>
      </c>
      <c r="C794" s="13" t="s">
        <v>490</v>
      </c>
      <c r="D794" s="341">
        <v>1</v>
      </c>
      <c r="E794" s="645"/>
      <c r="F794" s="342">
        <f>D794*E794</f>
        <v>0</v>
      </c>
    </row>
    <row r="795" spans="1:6" s="334" customFormat="1" ht="12.75">
      <c r="A795" s="9"/>
      <c r="B795" s="7"/>
      <c r="C795" s="8"/>
      <c r="D795" s="6"/>
      <c r="E795" s="1"/>
      <c r="F795" s="5"/>
    </row>
    <row r="796" spans="1:6" s="334" customFormat="1" ht="165.75">
      <c r="A796" s="146">
        <f>A794+1</f>
        <v>27</v>
      </c>
      <c r="B796" s="344" t="s">
        <v>612</v>
      </c>
      <c r="C796" s="47" t="s">
        <v>490</v>
      </c>
      <c r="D796" s="341">
        <v>2</v>
      </c>
      <c r="E796" s="646"/>
      <c r="F796" s="342">
        <f>D796*E796</f>
        <v>0</v>
      </c>
    </row>
    <row r="797" spans="1:6" s="334" customFormat="1" ht="12.75">
      <c r="A797" s="9"/>
      <c r="B797" s="7"/>
      <c r="C797" s="8"/>
      <c r="D797" s="6"/>
      <c r="E797" s="1"/>
      <c r="F797" s="5"/>
    </row>
    <row r="798" spans="1:6" s="334" customFormat="1" ht="12.75">
      <c r="A798" s="9"/>
      <c r="B798" s="347" t="s">
        <v>92</v>
      </c>
      <c r="C798" s="8"/>
      <c r="D798" s="6"/>
      <c r="E798" s="1"/>
      <c r="F798" s="5"/>
    </row>
    <row r="799" spans="1:6" s="334" customFormat="1" ht="12.75">
      <c r="A799" s="9"/>
      <c r="B799" s="7"/>
      <c r="C799" s="8"/>
      <c r="D799" s="6"/>
      <c r="E799" s="1"/>
      <c r="F799" s="5"/>
    </row>
    <row r="800" spans="1:6" s="334" customFormat="1" ht="293.25">
      <c r="A800" s="146">
        <f>A796+1</f>
        <v>28</v>
      </c>
      <c r="B800" s="12" t="s">
        <v>459</v>
      </c>
      <c r="C800" s="13" t="s">
        <v>485</v>
      </c>
      <c r="D800" s="28">
        <v>1</v>
      </c>
      <c r="E800" s="14"/>
      <c r="F800" s="15">
        <f>+D800*E800</f>
        <v>0</v>
      </c>
    </row>
    <row r="801" spans="1:6" s="334" customFormat="1" ht="12.75">
      <c r="A801" s="9"/>
      <c r="B801" s="7"/>
      <c r="C801" s="8"/>
      <c r="D801" s="6"/>
      <c r="E801" s="1"/>
      <c r="F801" s="5"/>
    </row>
    <row r="802" spans="1:7" s="73" customFormat="1" ht="76.5">
      <c r="A802" s="146">
        <f>A800+1</f>
        <v>29</v>
      </c>
      <c r="B802" s="348" t="s">
        <v>93</v>
      </c>
      <c r="C802" s="349" t="s">
        <v>498</v>
      </c>
      <c r="D802" s="341">
        <v>5</v>
      </c>
      <c r="E802" s="647"/>
      <c r="F802" s="350">
        <f>D802*E802</f>
        <v>0</v>
      </c>
      <c r="G802" s="5"/>
    </row>
    <row r="803" spans="1:7" s="73" customFormat="1" ht="12.75">
      <c r="A803" s="9"/>
      <c r="B803" s="7"/>
      <c r="C803" s="8"/>
      <c r="D803" s="6"/>
      <c r="E803" s="1"/>
      <c r="F803" s="5"/>
      <c r="G803" s="5"/>
    </row>
    <row r="804" spans="1:7" s="73" customFormat="1" ht="89.25">
      <c r="A804" s="150">
        <f>A802+1</f>
        <v>30</v>
      </c>
      <c r="B804" s="50" t="s">
        <v>425</v>
      </c>
      <c r="C804" s="351"/>
      <c r="D804" s="352"/>
      <c r="E804" s="648"/>
      <c r="F804" s="353"/>
      <c r="G804" s="5"/>
    </row>
    <row r="805" spans="1:7" s="73" customFormat="1" ht="38.25">
      <c r="A805" s="354" t="s">
        <v>414</v>
      </c>
      <c r="B805" s="355" t="s">
        <v>426</v>
      </c>
      <c r="C805" s="356" t="s">
        <v>497</v>
      </c>
      <c r="D805" s="357">
        <v>4.5</v>
      </c>
      <c r="E805" s="649"/>
      <c r="F805" s="358">
        <f>D805*E805</f>
        <v>0</v>
      </c>
      <c r="G805" s="5"/>
    </row>
    <row r="806" spans="1:7" s="73" customFormat="1" ht="12.75">
      <c r="A806" s="9"/>
      <c r="B806" s="7"/>
      <c r="C806" s="8"/>
      <c r="D806" s="6"/>
      <c r="E806" s="1"/>
      <c r="F806" s="5"/>
      <c r="G806" s="5"/>
    </row>
    <row r="807" spans="1:7" s="73" customFormat="1" ht="38.25">
      <c r="A807" s="150">
        <f>A804+1</f>
        <v>31</v>
      </c>
      <c r="B807" s="359" t="s">
        <v>66</v>
      </c>
      <c r="C807" s="351"/>
      <c r="D807" s="352"/>
      <c r="E807" s="648"/>
      <c r="F807" s="353"/>
      <c r="G807" s="5"/>
    </row>
    <row r="808" spans="1:7" s="73" customFormat="1" ht="12.75">
      <c r="A808" s="360" t="s">
        <v>414</v>
      </c>
      <c r="B808" s="361" t="s">
        <v>67</v>
      </c>
      <c r="C808" s="362" t="s">
        <v>68</v>
      </c>
      <c r="D808" s="363">
        <v>20</v>
      </c>
      <c r="E808" s="650"/>
      <c r="F808" s="364">
        <f>D808*E808</f>
        <v>0</v>
      </c>
      <c r="G808" s="5"/>
    </row>
    <row r="809" spans="1:7" s="73" customFormat="1" ht="12.75">
      <c r="A809" s="354" t="s">
        <v>90</v>
      </c>
      <c r="B809" s="365" t="s">
        <v>69</v>
      </c>
      <c r="C809" s="356" t="s">
        <v>648</v>
      </c>
      <c r="D809" s="357">
        <v>1</v>
      </c>
      <c r="E809" s="649"/>
      <c r="F809" s="358">
        <f>D809*E809</f>
        <v>0</v>
      </c>
      <c r="G809" s="5"/>
    </row>
    <row r="810" spans="1:7" s="73" customFormat="1" ht="12.75">
      <c r="A810" s="9"/>
      <c r="B810" s="7"/>
      <c r="C810" s="8"/>
      <c r="D810" s="6"/>
      <c r="E810" s="1"/>
      <c r="F810" s="5"/>
      <c r="G810" s="5"/>
    </row>
    <row r="811" spans="1:7" s="73" customFormat="1" ht="12.75">
      <c r="A811" s="9"/>
      <c r="B811" s="7"/>
      <c r="C811" s="8"/>
      <c r="D811" s="6"/>
      <c r="E811" s="1"/>
      <c r="F811" s="5"/>
      <c r="G811" s="5"/>
    </row>
    <row r="812" spans="1:7" s="73" customFormat="1" ht="13.5" thickBot="1">
      <c r="A812" s="139" t="s">
        <v>492</v>
      </c>
      <c r="B812" s="326" t="s">
        <v>375</v>
      </c>
      <c r="C812" s="94" t="s">
        <v>620</v>
      </c>
      <c r="D812" s="196"/>
      <c r="E812" s="618"/>
      <c r="F812" s="198">
        <f>SUM(F744:F811)</f>
        <v>0</v>
      </c>
      <c r="G812" s="5"/>
    </row>
    <row r="813" spans="1:7" s="73" customFormat="1" ht="13.5" thickTop="1">
      <c r="A813" s="331"/>
      <c r="B813" s="332"/>
      <c r="C813" s="112"/>
      <c r="D813" s="221"/>
      <c r="E813" s="651"/>
      <c r="F813" s="333"/>
      <c r="G813" s="5"/>
    </row>
    <row r="814" spans="1:7" s="73" customFormat="1" ht="12.75">
      <c r="A814" s="9"/>
      <c r="B814" s="142"/>
      <c r="C814" s="8"/>
      <c r="D814" s="134"/>
      <c r="E814" s="614"/>
      <c r="F814" s="10"/>
      <c r="G814" s="10"/>
    </row>
    <row r="815" spans="1:7" s="73" customFormat="1" ht="12.75">
      <c r="A815" s="139" t="s">
        <v>504</v>
      </c>
      <c r="B815" s="141" t="s">
        <v>511</v>
      </c>
      <c r="C815" s="88"/>
      <c r="D815" s="6"/>
      <c r="E815" s="1"/>
      <c r="F815" s="5"/>
      <c r="G815" s="5"/>
    </row>
    <row r="816" spans="1:7" s="73" customFormat="1" ht="12.75">
      <c r="A816" s="9"/>
      <c r="B816" s="142"/>
      <c r="C816" s="8"/>
      <c r="D816" s="6"/>
      <c r="E816" s="1"/>
      <c r="F816" s="5"/>
      <c r="G816" s="5"/>
    </row>
    <row r="817" spans="1:7" s="73" customFormat="1" ht="76.5">
      <c r="A817" s="143" t="s">
        <v>660</v>
      </c>
      <c r="B817" s="144" t="s">
        <v>261</v>
      </c>
      <c r="C817" s="8"/>
      <c r="D817" s="6"/>
      <c r="E817" s="1"/>
      <c r="F817" s="5"/>
      <c r="G817" s="5"/>
    </row>
    <row r="818" spans="1:7" s="73" customFormat="1" ht="12.75">
      <c r="A818" s="9"/>
      <c r="B818" s="142"/>
      <c r="C818" s="8"/>
      <c r="D818" s="6"/>
      <c r="E818" s="1"/>
      <c r="F818" s="5"/>
      <c r="G818" s="5"/>
    </row>
    <row r="819" spans="1:7" s="73" customFormat="1" ht="102">
      <c r="A819" s="143" t="s">
        <v>660</v>
      </c>
      <c r="B819" s="145" t="s">
        <v>477</v>
      </c>
      <c r="C819" s="8"/>
      <c r="D819" s="6"/>
      <c r="E819" s="1"/>
      <c r="F819" s="5"/>
      <c r="G819" s="5"/>
    </row>
    <row r="820" spans="1:7" s="73" customFormat="1" ht="12.75">
      <c r="A820" s="9"/>
      <c r="B820" s="7"/>
      <c r="C820" s="8"/>
      <c r="D820" s="6"/>
      <c r="E820" s="1"/>
      <c r="F820" s="5"/>
      <c r="G820" s="5"/>
    </row>
    <row r="821" spans="1:7" s="73" customFormat="1" ht="102">
      <c r="A821" s="146">
        <f>A816+1</f>
        <v>1</v>
      </c>
      <c r="B821" s="35" t="s">
        <v>282</v>
      </c>
      <c r="C821" s="13" t="s">
        <v>505</v>
      </c>
      <c r="D821" s="28">
        <v>300</v>
      </c>
      <c r="E821" s="24"/>
      <c r="F821" s="15">
        <f>+D821*E821</f>
        <v>0</v>
      </c>
      <c r="G821" s="5"/>
    </row>
    <row r="822" spans="1:7" s="73" customFormat="1" ht="12.75">
      <c r="A822" s="9"/>
      <c r="B822" s="7"/>
      <c r="C822" s="8"/>
      <c r="D822" s="6"/>
      <c r="E822" s="1"/>
      <c r="F822" s="5"/>
      <c r="G822" s="5"/>
    </row>
    <row r="823" spans="1:7" s="73" customFormat="1" ht="76.5">
      <c r="A823" s="150">
        <f>A821+1</f>
        <v>2</v>
      </c>
      <c r="B823" s="52" t="s">
        <v>150</v>
      </c>
      <c r="C823" s="233"/>
      <c r="D823" s="177"/>
      <c r="E823" s="628"/>
      <c r="F823" s="153"/>
      <c r="G823" s="5"/>
    </row>
    <row r="824" spans="1:7" s="73" customFormat="1" ht="51">
      <c r="A824" s="234" t="s">
        <v>414</v>
      </c>
      <c r="B824" s="289" t="s">
        <v>238</v>
      </c>
      <c r="C824" s="156" t="s">
        <v>505</v>
      </c>
      <c r="D824" s="40">
        <v>325</v>
      </c>
      <c r="E824" s="629"/>
      <c r="F824" s="157">
        <f>+D824*E824</f>
        <v>0</v>
      </c>
      <c r="G824" s="5"/>
    </row>
    <row r="825" spans="1:7" s="73" customFormat="1" ht="63.75">
      <c r="A825" s="236" t="s">
        <v>90</v>
      </c>
      <c r="B825" s="291" t="s">
        <v>239</v>
      </c>
      <c r="C825" s="163" t="s">
        <v>505</v>
      </c>
      <c r="D825" s="44">
        <v>235</v>
      </c>
      <c r="E825" s="630"/>
      <c r="F825" s="164">
        <f>+D825*E825</f>
        <v>0</v>
      </c>
      <c r="G825" s="5"/>
    </row>
    <row r="826" spans="1:7" s="73" customFormat="1" ht="12.75">
      <c r="A826" s="9"/>
      <c r="B826" s="7"/>
      <c r="C826" s="8"/>
      <c r="D826" s="6"/>
      <c r="E826" s="1"/>
      <c r="F826" s="5"/>
      <c r="G826" s="5"/>
    </row>
    <row r="827" spans="1:7" s="73" customFormat="1" ht="140.25">
      <c r="A827" s="146">
        <f>A823+1</f>
        <v>3</v>
      </c>
      <c r="B827" s="147" t="s">
        <v>46</v>
      </c>
      <c r="C827" s="148" t="s">
        <v>485</v>
      </c>
      <c r="D827" s="29">
        <v>2</v>
      </c>
      <c r="E827" s="607"/>
      <c r="F827" s="15">
        <f>D827*E827</f>
        <v>0</v>
      </c>
      <c r="G827" s="5"/>
    </row>
    <row r="828" spans="1:7" s="73" customFormat="1" ht="12.75">
      <c r="A828" s="9"/>
      <c r="B828" s="7"/>
      <c r="C828" s="8"/>
      <c r="D828" s="6"/>
      <c r="E828" s="1"/>
      <c r="F828" s="5"/>
      <c r="G828" s="5"/>
    </row>
    <row r="829" spans="1:7" s="73" customFormat="1" ht="25.5">
      <c r="A829" s="146">
        <f>A827+1</f>
        <v>4</v>
      </c>
      <c r="B829" s="35" t="s">
        <v>647</v>
      </c>
      <c r="C829" s="13" t="s">
        <v>505</v>
      </c>
      <c r="D829" s="28">
        <v>200</v>
      </c>
      <c r="E829" s="24"/>
      <c r="F829" s="15">
        <f>+D829*E829</f>
        <v>0</v>
      </c>
      <c r="G829" s="5"/>
    </row>
    <row r="830" spans="1:7" s="73" customFormat="1" ht="12.75">
      <c r="A830" s="9"/>
      <c r="B830" s="7"/>
      <c r="C830" s="8"/>
      <c r="D830" s="6"/>
      <c r="E830" s="1"/>
      <c r="F830" s="5"/>
      <c r="G830" s="5"/>
    </row>
    <row r="831" spans="1:7" s="73" customFormat="1" ht="114.75">
      <c r="A831" s="146">
        <f>A829+1</f>
        <v>5</v>
      </c>
      <c r="B831" s="35" t="s">
        <v>47</v>
      </c>
      <c r="C831" s="13" t="s">
        <v>485</v>
      </c>
      <c r="D831" s="28">
        <v>1</v>
      </c>
      <c r="E831" s="24"/>
      <c r="F831" s="15">
        <f>D831*E831</f>
        <v>0</v>
      </c>
      <c r="G831" s="5"/>
    </row>
    <row r="832" spans="1:7" s="73" customFormat="1" ht="12.75">
      <c r="A832" s="9"/>
      <c r="B832" s="7"/>
      <c r="C832" s="8"/>
      <c r="D832" s="6"/>
      <c r="E832" s="1"/>
      <c r="F832" s="5"/>
      <c r="G832" s="5"/>
    </row>
    <row r="833" spans="1:7" s="73" customFormat="1" ht="25.5">
      <c r="A833" s="146">
        <f>A831+1</f>
        <v>6</v>
      </c>
      <c r="B833" s="35" t="s">
        <v>48</v>
      </c>
      <c r="C833" s="13" t="s">
        <v>498</v>
      </c>
      <c r="D833" s="28">
        <v>70</v>
      </c>
      <c r="E833" s="24"/>
      <c r="F833" s="15">
        <f>+D833*E833</f>
        <v>0</v>
      </c>
      <c r="G833" s="5"/>
    </row>
    <row r="834" spans="1:7" s="73" customFormat="1" ht="12.75">
      <c r="A834" s="9"/>
      <c r="B834" s="7"/>
      <c r="C834" s="8"/>
      <c r="D834" s="5"/>
      <c r="E834" s="1"/>
      <c r="F834" s="5"/>
      <c r="G834" s="5"/>
    </row>
    <row r="835" spans="1:7" s="73" customFormat="1" ht="63.75">
      <c r="A835" s="146">
        <f>A833+1</f>
        <v>7</v>
      </c>
      <c r="B835" s="35" t="s">
        <v>50</v>
      </c>
      <c r="C835" s="13" t="s">
        <v>502</v>
      </c>
      <c r="D835" s="28">
        <v>3</v>
      </c>
      <c r="E835" s="24"/>
      <c r="F835" s="15">
        <f>+D835*E835</f>
        <v>0</v>
      </c>
      <c r="G835" s="5"/>
    </row>
    <row r="836" spans="1:7" s="73" customFormat="1" ht="12.75">
      <c r="A836" s="9"/>
      <c r="B836" s="7"/>
      <c r="C836" s="8"/>
      <c r="D836" s="5"/>
      <c r="E836" s="1"/>
      <c r="F836" s="5"/>
      <c r="G836" s="5"/>
    </row>
    <row r="837" spans="1:7" s="73" customFormat="1" ht="76.5">
      <c r="A837" s="146">
        <f>A835+1</f>
        <v>8</v>
      </c>
      <c r="B837" s="35" t="s">
        <v>49</v>
      </c>
      <c r="C837" s="13" t="s">
        <v>502</v>
      </c>
      <c r="D837" s="28">
        <v>1</v>
      </c>
      <c r="E837" s="24"/>
      <c r="F837" s="15">
        <f>+D837*E837</f>
        <v>0</v>
      </c>
      <c r="G837" s="5"/>
    </row>
    <row r="838" spans="1:7" s="73" customFormat="1" ht="12.75">
      <c r="A838" s="9"/>
      <c r="B838" s="7"/>
      <c r="C838" s="8"/>
      <c r="D838" s="6"/>
      <c r="E838" s="1"/>
      <c r="F838" s="5"/>
      <c r="G838" s="5"/>
    </row>
    <row r="839" spans="1:7" s="73" customFormat="1" ht="38.25">
      <c r="A839" s="366">
        <f>A837+1</f>
        <v>9</v>
      </c>
      <c r="B839" s="367" t="s">
        <v>581</v>
      </c>
      <c r="C839" s="368"/>
      <c r="D839" s="369"/>
      <c r="E839" s="652"/>
      <c r="F839" s="370"/>
      <c r="G839" s="5"/>
    </row>
    <row r="840" spans="1:7" s="73" customFormat="1" ht="51">
      <c r="A840" s="360" t="s">
        <v>414</v>
      </c>
      <c r="B840" s="371" t="s">
        <v>582</v>
      </c>
      <c r="C840" s="372" t="s">
        <v>485</v>
      </c>
      <c r="D840" s="373">
        <v>1</v>
      </c>
      <c r="E840" s="653"/>
      <c r="F840" s="374">
        <f>D840*E840</f>
        <v>0</v>
      </c>
      <c r="G840" s="5"/>
    </row>
    <row r="841" spans="1:7" s="73" customFormat="1" ht="89.25">
      <c r="A841" s="360" t="s">
        <v>90</v>
      </c>
      <c r="B841" s="375" t="s">
        <v>584</v>
      </c>
      <c r="C841" s="376" t="s">
        <v>498</v>
      </c>
      <c r="D841" s="363">
        <v>11</v>
      </c>
      <c r="E841" s="654"/>
      <c r="F841" s="377">
        <f>D841*E841</f>
        <v>0</v>
      </c>
      <c r="G841" s="5"/>
    </row>
    <row r="842" spans="1:7" s="73" customFormat="1" ht="76.5">
      <c r="A842" s="354" t="s">
        <v>91</v>
      </c>
      <c r="B842" s="378" t="s">
        <v>585</v>
      </c>
      <c r="C842" s="379" t="s">
        <v>497</v>
      </c>
      <c r="D842" s="357">
        <v>2</v>
      </c>
      <c r="E842" s="655"/>
      <c r="F842" s="380">
        <f>D842*E842</f>
        <v>0</v>
      </c>
      <c r="G842" s="5"/>
    </row>
    <row r="843" spans="1:7" s="73" customFormat="1" ht="12.75">
      <c r="A843" s="9"/>
      <c r="B843" s="7"/>
      <c r="C843" s="8"/>
      <c r="D843" s="6"/>
      <c r="E843" s="1"/>
      <c r="F843" s="5"/>
      <c r="G843" s="5"/>
    </row>
    <row r="844" spans="1:7" s="73" customFormat="1" ht="63.75">
      <c r="A844" s="366">
        <f>A839+1</f>
        <v>10</v>
      </c>
      <c r="B844" s="381" t="s">
        <v>608</v>
      </c>
      <c r="C844" s="368"/>
      <c r="D844" s="369"/>
      <c r="E844" s="652"/>
      <c r="F844" s="370"/>
      <c r="G844" s="5"/>
    </row>
    <row r="845" spans="1:7" s="73" customFormat="1" ht="89.25">
      <c r="A845" s="360" t="s">
        <v>414</v>
      </c>
      <c r="B845" s="382" t="s">
        <v>609</v>
      </c>
      <c r="C845" s="372" t="s">
        <v>505</v>
      </c>
      <c r="D845" s="373">
        <v>300</v>
      </c>
      <c r="E845" s="653"/>
      <c r="F845" s="374">
        <f>D845*E845</f>
        <v>0</v>
      </c>
      <c r="G845" s="5"/>
    </row>
    <row r="846" spans="1:7" s="73" customFormat="1" ht="89.25">
      <c r="A846" s="360" t="s">
        <v>90</v>
      </c>
      <c r="B846" s="382" t="s">
        <v>610</v>
      </c>
      <c r="C846" s="376" t="s">
        <v>502</v>
      </c>
      <c r="D846" s="363">
        <v>2</v>
      </c>
      <c r="E846" s="654"/>
      <c r="F846" s="377">
        <f>D846*E846</f>
        <v>0</v>
      </c>
      <c r="G846" s="5"/>
    </row>
    <row r="847" spans="1:7" s="73" customFormat="1" ht="63.75">
      <c r="A847" s="354" t="s">
        <v>91</v>
      </c>
      <c r="B847" s="378" t="s">
        <v>611</v>
      </c>
      <c r="C847" s="379" t="s">
        <v>485</v>
      </c>
      <c r="D847" s="357">
        <v>2</v>
      </c>
      <c r="E847" s="655"/>
      <c r="F847" s="380">
        <f>D847*E847</f>
        <v>0</v>
      </c>
      <c r="G847" s="5"/>
    </row>
    <row r="848" spans="1:7" s="73" customFormat="1" ht="12.75">
      <c r="A848" s="9"/>
      <c r="B848" s="7"/>
      <c r="C848" s="8"/>
      <c r="D848" s="6"/>
      <c r="E848" s="1"/>
      <c r="F848" s="5"/>
      <c r="G848" s="5"/>
    </row>
    <row r="849" spans="1:7" s="73" customFormat="1" ht="12.75">
      <c r="A849" s="9"/>
      <c r="B849" s="7"/>
      <c r="C849" s="8"/>
      <c r="D849" s="6"/>
      <c r="E849" s="1"/>
      <c r="F849" s="5"/>
      <c r="G849" s="5"/>
    </row>
    <row r="850" spans="1:7" s="73" customFormat="1" ht="13.5" thickBot="1">
      <c r="A850" s="139" t="s">
        <v>504</v>
      </c>
      <c r="B850" s="326" t="s">
        <v>374</v>
      </c>
      <c r="C850" s="94" t="s">
        <v>620</v>
      </c>
      <c r="D850" s="196"/>
      <c r="E850" s="618"/>
      <c r="F850" s="198">
        <f>SUM(F821:F849)</f>
        <v>0</v>
      </c>
      <c r="G850" s="5"/>
    </row>
    <row r="851" spans="1:7" s="73" customFormat="1" ht="13.5" thickTop="1">
      <c r="A851" s="9"/>
      <c r="B851" s="293"/>
      <c r="C851" s="112"/>
      <c r="D851" s="221"/>
      <c r="E851" s="2"/>
      <c r="F851" s="5"/>
      <c r="G851" s="200"/>
    </row>
    <row r="852" spans="1:7" s="73" customFormat="1" ht="12.75">
      <c r="A852" s="9"/>
      <c r="B852" s="293"/>
      <c r="C852" s="112"/>
      <c r="D852" s="221"/>
      <c r="E852" s="2"/>
      <c r="F852" s="5"/>
      <c r="G852" s="200"/>
    </row>
    <row r="853" spans="1:7" s="73" customFormat="1" ht="12.75">
      <c r="A853" s="139" t="s">
        <v>494</v>
      </c>
      <c r="B853" s="141" t="s">
        <v>291</v>
      </c>
      <c r="C853" s="112"/>
      <c r="D853" s="221"/>
      <c r="E853" s="2"/>
      <c r="F853" s="5"/>
      <c r="G853" s="200"/>
    </row>
    <row r="854" spans="1:7" s="73" customFormat="1" ht="12.75">
      <c r="A854" s="9"/>
      <c r="B854" s="293"/>
      <c r="C854" s="112"/>
      <c r="D854" s="221"/>
      <c r="E854" s="2"/>
      <c r="F854" s="5"/>
      <c r="G854" s="200"/>
    </row>
    <row r="855" spans="1:7" s="73" customFormat="1" ht="76.5">
      <c r="A855" s="143" t="s">
        <v>660</v>
      </c>
      <c r="B855" s="144" t="s">
        <v>261</v>
      </c>
      <c r="C855" s="112"/>
      <c r="D855" s="221"/>
      <c r="E855" s="2"/>
      <c r="F855" s="5"/>
      <c r="G855" s="200"/>
    </row>
    <row r="856" spans="1:7" s="73" customFormat="1" ht="12.75">
      <c r="A856" s="9"/>
      <c r="B856" s="293"/>
      <c r="C856" s="112"/>
      <c r="D856" s="221"/>
      <c r="E856" s="2"/>
      <c r="F856" s="5"/>
      <c r="G856" s="200"/>
    </row>
    <row r="857" spans="1:7" s="73" customFormat="1" ht="102">
      <c r="A857" s="143" t="s">
        <v>660</v>
      </c>
      <c r="B857" s="145" t="s">
        <v>470</v>
      </c>
      <c r="C857" s="112"/>
      <c r="D857" s="221"/>
      <c r="E857" s="2"/>
      <c r="F857" s="5"/>
      <c r="G857" s="200"/>
    </row>
    <row r="858" spans="1:7" s="73" customFormat="1" ht="12.75">
      <c r="A858" s="9"/>
      <c r="B858" s="293"/>
      <c r="C858" s="112"/>
      <c r="D858" s="221"/>
      <c r="E858" s="2"/>
      <c r="F858" s="5"/>
      <c r="G858" s="200"/>
    </row>
    <row r="859" spans="1:7" s="73" customFormat="1" ht="12.75">
      <c r="A859" s="383"/>
      <c r="B859" s="384" t="s">
        <v>97</v>
      </c>
      <c r="C859" s="385"/>
      <c r="D859" s="386"/>
      <c r="E859" s="656"/>
      <c r="F859" s="387"/>
      <c r="G859" s="200"/>
    </row>
    <row r="860" spans="1:7" s="73" customFormat="1" ht="12.75">
      <c r="A860" s="388"/>
      <c r="B860" s="389"/>
      <c r="C860" s="385"/>
      <c r="D860" s="386"/>
      <c r="E860" s="656"/>
      <c r="F860" s="387"/>
      <c r="G860" s="200"/>
    </row>
    <row r="861" spans="1:7" s="73" customFormat="1" ht="12.75">
      <c r="A861" s="390">
        <v>1</v>
      </c>
      <c r="B861" s="391" t="s">
        <v>70</v>
      </c>
      <c r="C861" s="392"/>
      <c r="D861" s="393"/>
      <c r="E861" s="657"/>
      <c r="F861" s="394"/>
      <c r="G861" s="200"/>
    </row>
    <row r="862" spans="1:7" s="73" customFormat="1" ht="89.25">
      <c r="A862" s="395"/>
      <c r="B862" s="396" t="s">
        <v>320</v>
      </c>
      <c r="C862" s="397"/>
      <c r="D862" s="398"/>
      <c r="E862" s="658"/>
      <c r="F862" s="399"/>
      <c r="G862" s="200"/>
    </row>
    <row r="863" spans="1:7" s="73" customFormat="1" ht="25.5">
      <c r="A863" s="400"/>
      <c r="B863" s="401" t="s">
        <v>71</v>
      </c>
      <c r="C863" s="402"/>
      <c r="D863" s="403"/>
      <c r="E863" s="659"/>
      <c r="F863" s="404"/>
      <c r="G863" s="200"/>
    </row>
    <row r="864" spans="1:7" s="73" customFormat="1" ht="25.5">
      <c r="A864" s="360" t="s">
        <v>414</v>
      </c>
      <c r="B864" s="405" t="s">
        <v>95</v>
      </c>
      <c r="C864" s="406" t="s">
        <v>497</v>
      </c>
      <c r="D864" s="363">
        <v>69.7</v>
      </c>
      <c r="E864" s="660"/>
      <c r="F864" s="377">
        <f>D864*E864</f>
        <v>0</v>
      </c>
      <c r="G864" s="200"/>
    </row>
    <row r="865" spans="1:7" s="73" customFormat="1" ht="25.5">
      <c r="A865" s="354" t="s">
        <v>90</v>
      </c>
      <c r="B865" s="407" t="s">
        <v>314</v>
      </c>
      <c r="C865" s="408" t="s">
        <v>497</v>
      </c>
      <c r="D865" s="357">
        <v>23</v>
      </c>
      <c r="E865" s="661"/>
      <c r="F865" s="380">
        <f>D865*E865</f>
        <v>0</v>
      </c>
      <c r="G865" s="200"/>
    </row>
    <row r="866" spans="1:7" s="73" customFormat="1" ht="12.75">
      <c r="A866" s="409"/>
      <c r="B866" s="410"/>
      <c r="C866" s="385"/>
      <c r="D866" s="386"/>
      <c r="E866" s="656"/>
      <c r="F866" s="387"/>
      <c r="G866" s="200"/>
    </row>
    <row r="867" spans="1:7" s="73" customFormat="1" ht="51">
      <c r="A867" s="146">
        <f>A861+1</f>
        <v>2</v>
      </c>
      <c r="B867" s="147" t="s">
        <v>98</v>
      </c>
      <c r="C867" s="13" t="s">
        <v>497</v>
      </c>
      <c r="D867" s="29">
        <v>395</v>
      </c>
      <c r="E867" s="607"/>
      <c r="F867" s="15">
        <f>D867*E867</f>
        <v>0</v>
      </c>
      <c r="G867" s="200"/>
    </row>
    <row r="868" spans="1:7" s="73" customFormat="1" ht="12.75">
      <c r="A868" s="409"/>
      <c r="B868" s="410"/>
      <c r="C868" s="385"/>
      <c r="D868" s="386"/>
      <c r="E868" s="656"/>
      <c r="F868" s="387"/>
      <c r="G868" s="200"/>
    </row>
    <row r="869" spans="1:7" s="73" customFormat="1" ht="63.75">
      <c r="A869" s="146">
        <f>A867+1</f>
        <v>3</v>
      </c>
      <c r="B869" s="147" t="s">
        <v>207</v>
      </c>
      <c r="C869" s="13" t="s">
        <v>497</v>
      </c>
      <c r="D869" s="29">
        <v>395</v>
      </c>
      <c r="E869" s="607"/>
      <c r="F869" s="15">
        <f>D869*E869</f>
        <v>0</v>
      </c>
      <c r="G869" s="200"/>
    </row>
    <row r="870" spans="1:7" s="73" customFormat="1" ht="12.75">
      <c r="A870" s="409"/>
      <c r="B870" s="410"/>
      <c r="C870" s="385"/>
      <c r="D870" s="386"/>
      <c r="E870" s="656"/>
      <c r="F870" s="387"/>
      <c r="G870" s="200"/>
    </row>
    <row r="871" spans="1:7" s="73" customFormat="1" ht="38.25">
      <c r="A871" s="146">
        <f>A869+1</f>
        <v>4</v>
      </c>
      <c r="B871" s="147" t="s">
        <v>201</v>
      </c>
      <c r="C871" s="13" t="s">
        <v>497</v>
      </c>
      <c r="D871" s="29">
        <v>288</v>
      </c>
      <c r="E871" s="607"/>
      <c r="F871" s="15">
        <f>D871*E871</f>
        <v>0</v>
      </c>
      <c r="G871" s="200"/>
    </row>
    <row r="872" spans="1:7" s="73" customFormat="1" ht="12.75">
      <c r="A872" s="411"/>
      <c r="B872" s="412"/>
      <c r="C872" s="413"/>
      <c r="D872" s="25"/>
      <c r="E872" s="662"/>
      <c r="F872" s="200"/>
      <c r="G872" s="200"/>
    </row>
    <row r="873" spans="1:7" s="73" customFormat="1" ht="25.5">
      <c r="A873" s="390">
        <f>A871+1</f>
        <v>5</v>
      </c>
      <c r="B873" s="414" t="s">
        <v>258</v>
      </c>
      <c r="C873" s="415"/>
      <c r="D873" s="416"/>
      <c r="E873" s="663"/>
      <c r="F873" s="417"/>
      <c r="G873" s="200"/>
    </row>
    <row r="874" spans="1:7" s="73" customFormat="1" ht="76.5">
      <c r="A874" s="418"/>
      <c r="B874" s="419" t="s">
        <v>208</v>
      </c>
      <c r="C874" s="420"/>
      <c r="D874" s="421"/>
      <c r="E874" s="664"/>
      <c r="F874" s="422"/>
      <c r="G874" s="200"/>
    </row>
    <row r="875" spans="1:7" s="73" customFormat="1" ht="38.25">
      <c r="A875" s="423"/>
      <c r="B875" s="401" t="s">
        <v>257</v>
      </c>
      <c r="C875" s="424"/>
      <c r="D875" s="425"/>
      <c r="E875" s="665"/>
      <c r="F875" s="426"/>
      <c r="G875" s="200"/>
    </row>
    <row r="876" spans="1:7" s="73" customFormat="1" ht="25.5">
      <c r="A876" s="427" t="s">
        <v>414</v>
      </c>
      <c r="B876" s="428" t="s">
        <v>202</v>
      </c>
      <c r="C876" s="429" t="s">
        <v>497</v>
      </c>
      <c r="D876" s="430">
        <v>145</v>
      </c>
      <c r="E876" s="666"/>
      <c r="F876" s="431">
        <f>D876*E876</f>
        <v>0</v>
      </c>
      <c r="G876" s="200"/>
    </row>
    <row r="877" spans="1:7" s="73" customFormat="1" ht="25.5">
      <c r="A877" s="432" t="s">
        <v>90</v>
      </c>
      <c r="B877" s="433" t="s">
        <v>203</v>
      </c>
      <c r="C877" s="434" t="s">
        <v>497</v>
      </c>
      <c r="D877" s="435">
        <v>142</v>
      </c>
      <c r="E877" s="667"/>
      <c r="F877" s="436">
        <f>D877*E877</f>
        <v>0</v>
      </c>
      <c r="G877" s="200"/>
    </row>
    <row r="878" spans="1:7" s="73" customFormat="1" ht="12.75">
      <c r="A878" s="409"/>
      <c r="B878" s="410"/>
      <c r="C878" s="385"/>
      <c r="D878" s="386"/>
      <c r="E878" s="656"/>
      <c r="F878" s="387"/>
      <c r="G878" s="200"/>
    </row>
    <row r="879" spans="1:7" s="73" customFormat="1" ht="12.75">
      <c r="A879" s="437" t="s">
        <v>660</v>
      </c>
      <c r="B879" s="438" t="s">
        <v>96</v>
      </c>
      <c r="C879" s="385"/>
      <c r="D879" s="386"/>
      <c r="E879" s="656"/>
      <c r="F879" s="387"/>
      <c r="G879" s="200"/>
    </row>
    <row r="880" spans="1:7" s="73" customFormat="1" ht="12.75">
      <c r="A880" s="409"/>
      <c r="B880" s="410"/>
      <c r="C880" s="385"/>
      <c r="D880" s="386"/>
      <c r="E880" s="656"/>
      <c r="F880" s="387"/>
      <c r="G880" s="200"/>
    </row>
    <row r="881" spans="1:7" s="73" customFormat="1" ht="12.75">
      <c r="A881" s="390">
        <f>A873+1</f>
        <v>6</v>
      </c>
      <c r="B881" s="439" t="s">
        <v>72</v>
      </c>
      <c r="C881" s="415"/>
      <c r="D881" s="416"/>
      <c r="E881" s="663"/>
      <c r="F881" s="417"/>
      <c r="G881" s="200"/>
    </row>
    <row r="882" spans="1:7" s="73" customFormat="1" ht="114.75">
      <c r="A882" s="440"/>
      <c r="B882" s="441" t="s">
        <v>205</v>
      </c>
      <c r="C882" s="420"/>
      <c r="D882" s="421"/>
      <c r="E882" s="664"/>
      <c r="F882" s="422"/>
      <c r="G882" s="200"/>
    </row>
    <row r="883" spans="1:7" s="73" customFormat="1" ht="25.5">
      <c r="A883" s="440"/>
      <c r="B883" s="441" t="s">
        <v>321</v>
      </c>
      <c r="C883" s="420"/>
      <c r="D883" s="421"/>
      <c r="E883" s="664"/>
      <c r="F883" s="422"/>
      <c r="G883" s="200"/>
    </row>
    <row r="884" spans="1:7" s="73" customFormat="1" ht="12.75">
      <c r="A884" s="442"/>
      <c r="B884" s="443" t="s">
        <v>206</v>
      </c>
      <c r="C884" s="444" t="s">
        <v>497</v>
      </c>
      <c r="D884" s="445">
        <v>21.8</v>
      </c>
      <c r="E884" s="668"/>
      <c r="F884" s="446">
        <f>D884*E884</f>
        <v>0</v>
      </c>
      <c r="G884" s="200"/>
    </row>
    <row r="885" spans="1:7" s="73" customFormat="1" ht="12.75">
      <c r="A885" s="409"/>
      <c r="B885" s="447"/>
      <c r="C885" s="385"/>
      <c r="D885" s="386"/>
      <c r="E885" s="656"/>
      <c r="F885" s="387"/>
      <c r="G885" s="200"/>
    </row>
    <row r="886" spans="1:7" s="73" customFormat="1" ht="12.75">
      <c r="A886" s="390">
        <f>A881+1</f>
        <v>7</v>
      </c>
      <c r="B886" s="439" t="s">
        <v>210</v>
      </c>
      <c r="C886" s="415"/>
      <c r="D886" s="416"/>
      <c r="E886" s="663"/>
      <c r="F886" s="417"/>
      <c r="G886" s="200"/>
    </row>
    <row r="887" spans="1:7" s="73" customFormat="1" ht="114.75">
      <c r="A887" s="440"/>
      <c r="B887" s="441" t="s">
        <v>211</v>
      </c>
      <c r="C887" s="420"/>
      <c r="D887" s="421"/>
      <c r="E887" s="664"/>
      <c r="F887" s="422"/>
      <c r="G887" s="200"/>
    </row>
    <row r="888" spans="1:7" s="73" customFormat="1" ht="25.5">
      <c r="A888" s="440"/>
      <c r="B888" s="441" t="s">
        <v>321</v>
      </c>
      <c r="C888" s="420"/>
      <c r="D888" s="421"/>
      <c r="E888" s="664"/>
      <c r="F888" s="422"/>
      <c r="G888" s="200"/>
    </row>
    <row r="889" spans="1:7" s="73" customFormat="1" ht="12.75">
      <c r="A889" s="442"/>
      <c r="B889" s="443" t="s">
        <v>322</v>
      </c>
      <c r="C889" s="444" t="s">
        <v>497</v>
      </c>
      <c r="D889" s="445">
        <v>84</v>
      </c>
      <c r="E889" s="668"/>
      <c r="F889" s="446">
        <f>D889*E889</f>
        <v>0</v>
      </c>
      <c r="G889" s="200"/>
    </row>
    <row r="890" spans="1:7" s="73" customFormat="1" ht="12.75">
      <c r="A890" s="448"/>
      <c r="B890" s="447"/>
      <c r="C890" s="385"/>
      <c r="D890" s="386"/>
      <c r="E890" s="656"/>
      <c r="F890" s="387"/>
      <c r="G890" s="200"/>
    </row>
    <row r="891" spans="1:7" s="73" customFormat="1" ht="12.75">
      <c r="A891" s="390">
        <f>A886+1</f>
        <v>8</v>
      </c>
      <c r="B891" s="439" t="s">
        <v>209</v>
      </c>
      <c r="C891" s="415"/>
      <c r="D891" s="416"/>
      <c r="E891" s="663"/>
      <c r="F891" s="417"/>
      <c r="G891" s="200"/>
    </row>
    <row r="892" spans="1:7" s="73" customFormat="1" ht="140.25">
      <c r="A892" s="440"/>
      <c r="B892" s="441" t="s">
        <v>142</v>
      </c>
      <c r="C892" s="420"/>
      <c r="D892" s="421"/>
      <c r="E892" s="664"/>
      <c r="F892" s="422"/>
      <c r="G892" s="200"/>
    </row>
    <row r="893" spans="1:7" s="73" customFormat="1" ht="25.5">
      <c r="A893" s="440"/>
      <c r="B893" s="441" t="s">
        <v>321</v>
      </c>
      <c r="C893" s="420"/>
      <c r="D893" s="421"/>
      <c r="E893" s="664"/>
      <c r="F893" s="422"/>
      <c r="G893" s="200"/>
    </row>
    <row r="894" spans="1:7" s="73" customFormat="1" ht="25.5">
      <c r="A894" s="442"/>
      <c r="B894" s="443" t="s">
        <v>323</v>
      </c>
      <c r="C894" s="444" t="s">
        <v>497</v>
      </c>
      <c r="D894" s="445">
        <v>13.8</v>
      </c>
      <c r="E894" s="668"/>
      <c r="F894" s="446">
        <f>D894*E894</f>
        <v>0</v>
      </c>
      <c r="G894" s="200"/>
    </row>
    <row r="895" spans="1:7" s="73" customFormat="1" ht="12.75">
      <c r="A895" s="448"/>
      <c r="B895" s="447"/>
      <c r="C895" s="385"/>
      <c r="D895" s="386"/>
      <c r="E895" s="656"/>
      <c r="F895" s="387"/>
      <c r="G895" s="200"/>
    </row>
    <row r="896" spans="1:7" s="73" customFormat="1" ht="63.75">
      <c r="A896" s="449">
        <f>A891+1</f>
        <v>9</v>
      </c>
      <c r="B896" s="450" t="s">
        <v>358</v>
      </c>
      <c r="C896" s="451"/>
      <c r="D896" s="452"/>
      <c r="E896" s="669"/>
      <c r="F896" s="453"/>
      <c r="G896" s="200"/>
    </row>
    <row r="897" spans="1:7" s="73" customFormat="1" ht="89.25">
      <c r="A897" s="440"/>
      <c r="B897" s="454" t="s">
        <v>324</v>
      </c>
      <c r="C897" s="455"/>
      <c r="D897" s="456"/>
      <c r="E897" s="670"/>
      <c r="F897" s="457"/>
      <c r="G897" s="200"/>
    </row>
    <row r="898" spans="1:7" s="73" customFormat="1" ht="25.5">
      <c r="A898" s="440"/>
      <c r="B898" s="441" t="s">
        <v>321</v>
      </c>
      <c r="C898" s="455"/>
      <c r="D898" s="456"/>
      <c r="E898" s="670"/>
      <c r="F898" s="457"/>
      <c r="G898" s="200"/>
    </row>
    <row r="899" spans="1:7" s="73" customFormat="1" ht="12.75">
      <c r="A899" s="458"/>
      <c r="B899" s="459" t="s">
        <v>325</v>
      </c>
      <c r="C899" s="460"/>
      <c r="D899" s="461"/>
      <c r="E899" s="671"/>
      <c r="F899" s="462"/>
      <c r="G899" s="200"/>
    </row>
    <row r="900" spans="1:7" s="73" customFormat="1" ht="12.75">
      <c r="A900" s="360" t="s">
        <v>414</v>
      </c>
      <c r="B900" s="405" t="s">
        <v>326</v>
      </c>
      <c r="C900" s="463" t="s">
        <v>497</v>
      </c>
      <c r="D900" s="464">
        <v>101</v>
      </c>
      <c r="E900" s="672"/>
      <c r="F900" s="465">
        <f>D900*E900</f>
        <v>0</v>
      </c>
      <c r="G900" s="200"/>
    </row>
    <row r="901" spans="1:7" s="73" customFormat="1" ht="12.75">
      <c r="A901" s="360" t="s">
        <v>414</v>
      </c>
      <c r="B901" s="405" t="s">
        <v>327</v>
      </c>
      <c r="C901" s="463" t="s">
        <v>497</v>
      </c>
      <c r="D901" s="464">
        <v>65</v>
      </c>
      <c r="E901" s="672"/>
      <c r="F901" s="465">
        <f>D901*E901</f>
        <v>0</v>
      </c>
      <c r="G901" s="200"/>
    </row>
    <row r="902" spans="1:7" s="73" customFormat="1" ht="51">
      <c r="A902" s="360" t="s">
        <v>91</v>
      </c>
      <c r="B902" s="405" t="s">
        <v>299</v>
      </c>
      <c r="C902" s="429" t="s">
        <v>497</v>
      </c>
      <c r="D902" s="464">
        <v>70</v>
      </c>
      <c r="E902" s="672"/>
      <c r="F902" s="465">
        <f>D902*E902</f>
        <v>0</v>
      </c>
      <c r="G902" s="200"/>
    </row>
    <row r="903" spans="1:7" s="73" customFormat="1" ht="38.25">
      <c r="A903" s="360" t="s">
        <v>61</v>
      </c>
      <c r="B903" s="405" t="s">
        <v>300</v>
      </c>
      <c r="C903" s="429" t="s">
        <v>497</v>
      </c>
      <c r="D903" s="464">
        <v>18</v>
      </c>
      <c r="E903" s="672"/>
      <c r="F903" s="465">
        <f>D903*E903</f>
        <v>0</v>
      </c>
      <c r="G903" s="200"/>
    </row>
    <row r="904" spans="1:7" s="73" customFormat="1" ht="25.5">
      <c r="A904" s="354" t="s">
        <v>105</v>
      </c>
      <c r="B904" s="407" t="s">
        <v>301</v>
      </c>
      <c r="C904" s="434" t="s">
        <v>497</v>
      </c>
      <c r="D904" s="466">
        <v>48</v>
      </c>
      <c r="E904" s="673"/>
      <c r="F904" s="467">
        <f>D904*E904</f>
        <v>0</v>
      </c>
      <c r="G904" s="200"/>
    </row>
    <row r="905" spans="1:7" s="73" customFormat="1" ht="12.75">
      <c r="A905" s="409"/>
      <c r="B905" s="410"/>
      <c r="C905" s="385"/>
      <c r="D905" s="386"/>
      <c r="E905" s="656"/>
      <c r="F905" s="387"/>
      <c r="G905" s="200"/>
    </row>
    <row r="906" spans="1:7" s="73" customFormat="1" ht="12.75">
      <c r="A906" s="449">
        <f>A896+1</f>
        <v>10</v>
      </c>
      <c r="B906" s="439" t="s">
        <v>362</v>
      </c>
      <c r="C906" s="451"/>
      <c r="D906" s="452"/>
      <c r="E906" s="669"/>
      <c r="F906" s="453"/>
      <c r="G906" s="200"/>
    </row>
    <row r="907" spans="1:7" s="73" customFormat="1" ht="12.75">
      <c r="A907" s="440"/>
      <c r="B907" s="468" t="s">
        <v>73</v>
      </c>
      <c r="C907" s="455"/>
      <c r="D907" s="456"/>
      <c r="E907" s="670"/>
      <c r="F907" s="457"/>
      <c r="G907" s="200"/>
    </row>
    <row r="908" spans="1:7" s="73" customFormat="1" ht="25.5">
      <c r="A908" s="395"/>
      <c r="B908" s="469" t="s">
        <v>204</v>
      </c>
      <c r="C908" s="455"/>
      <c r="D908" s="456"/>
      <c r="E908" s="670"/>
      <c r="F908" s="457"/>
      <c r="G908" s="200"/>
    </row>
    <row r="909" spans="1:7" s="73" customFormat="1" ht="12.75">
      <c r="A909" s="395"/>
      <c r="B909" s="469" t="s">
        <v>363</v>
      </c>
      <c r="C909" s="455"/>
      <c r="D909" s="456"/>
      <c r="E909" s="670"/>
      <c r="F909" s="457"/>
      <c r="G909" s="200"/>
    </row>
    <row r="910" spans="1:7" s="73" customFormat="1" ht="51">
      <c r="A910" s="440"/>
      <c r="B910" s="469" t="s">
        <v>364</v>
      </c>
      <c r="C910" s="455"/>
      <c r="D910" s="456"/>
      <c r="E910" s="670"/>
      <c r="F910" s="457"/>
      <c r="G910" s="200"/>
    </row>
    <row r="911" spans="1:7" s="73" customFormat="1" ht="25.5">
      <c r="A911" s="440"/>
      <c r="B911" s="469" t="s">
        <v>365</v>
      </c>
      <c r="C911" s="455"/>
      <c r="D911" s="456"/>
      <c r="E911" s="670"/>
      <c r="F911" s="457"/>
      <c r="G911" s="200"/>
    </row>
    <row r="912" spans="1:7" s="73" customFormat="1" ht="38.25">
      <c r="A912" s="440"/>
      <c r="B912" s="469" t="s">
        <v>366</v>
      </c>
      <c r="C912" s="455"/>
      <c r="D912" s="456"/>
      <c r="E912" s="670"/>
      <c r="F912" s="457"/>
      <c r="G912" s="200"/>
    </row>
    <row r="913" spans="1:7" s="73" customFormat="1" ht="38.25">
      <c r="A913" s="470"/>
      <c r="B913" s="469" t="s">
        <v>367</v>
      </c>
      <c r="C913" s="420"/>
      <c r="D913" s="421"/>
      <c r="E913" s="664"/>
      <c r="F913" s="422"/>
      <c r="G913" s="200"/>
    </row>
    <row r="914" spans="1:7" s="73" customFormat="1" ht="12.75">
      <c r="A914" s="470"/>
      <c r="B914" s="468" t="s">
        <v>73</v>
      </c>
      <c r="C914" s="420"/>
      <c r="D914" s="421"/>
      <c r="E914" s="664"/>
      <c r="F914" s="422"/>
      <c r="G914" s="200"/>
    </row>
    <row r="915" spans="1:7" s="73" customFormat="1" ht="25.5">
      <c r="A915" s="470"/>
      <c r="B915" s="441" t="s">
        <v>321</v>
      </c>
      <c r="C915" s="420"/>
      <c r="D915" s="421"/>
      <c r="E915" s="664"/>
      <c r="F915" s="422"/>
      <c r="G915" s="200"/>
    </row>
    <row r="916" spans="1:7" s="73" customFormat="1" ht="25.5">
      <c r="A916" s="442"/>
      <c r="B916" s="443" t="s">
        <v>302</v>
      </c>
      <c r="C916" s="471" t="s">
        <v>497</v>
      </c>
      <c r="D916" s="472">
        <v>15.3</v>
      </c>
      <c r="E916" s="674"/>
      <c r="F916" s="473">
        <f>D916*E916</f>
        <v>0</v>
      </c>
      <c r="G916" s="200"/>
    </row>
    <row r="917" spans="1:7" s="73" customFormat="1" ht="12.75">
      <c r="A917" s="409"/>
      <c r="B917" s="410"/>
      <c r="C917" s="385"/>
      <c r="D917" s="386"/>
      <c r="E917" s="656"/>
      <c r="F917" s="387"/>
      <c r="G917" s="200"/>
    </row>
    <row r="918" spans="1:7" s="73" customFormat="1" ht="12.75">
      <c r="A918" s="449">
        <f>A906+1</f>
        <v>11</v>
      </c>
      <c r="B918" s="439" t="s">
        <v>362</v>
      </c>
      <c r="C918" s="451"/>
      <c r="D918" s="452"/>
      <c r="E918" s="669"/>
      <c r="F918" s="453"/>
      <c r="G918" s="200"/>
    </row>
    <row r="919" spans="1:7" s="73" customFormat="1" ht="12.75">
      <c r="A919" s="440"/>
      <c r="B919" s="468" t="s">
        <v>73</v>
      </c>
      <c r="C919" s="455"/>
      <c r="D919" s="456"/>
      <c r="E919" s="670"/>
      <c r="F919" s="457"/>
      <c r="G919" s="200"/>
    </row>
    <row r="920" spans="1:7" s="73" customFormat="1" ht="25.5">
      <c r="A920" s="395"/>
      <c r="B920" s="469" t="s">
        <v>204</v>
      </c>
      <c r="C920" s="455"/>
      <c r="D920" s="456"/>
      <c r="E920" s="670"/>
      <c r="F920" s="457"/>
      <c r="G920" s="200"/>
    </row>
    <row r="921" spans="1:7" s="73" customFormat="1" ht="12.75">
      <c r="A921" s="395"/>
      <c r="B921" s="469" t="s">
        <v>363</v>
      </c>
      <c r="C921" s="455"/>
      <c r="D921" s="456"/>
      <c r="E921" s="670"/>
      <c r="F921" s="457"/>
      <c r="G921" s="200"/>
    </row>
    <row r="922" spans="1:7" s="73" customFormat="1" ht="51">
      <c r="A922" s="440"/>
      <c r="B922" s="469" t="s">
        <v>359</v>
      </c>
      <c r="C922" s="455"/>
      <c r="D922" s="456"/>
      <c r="E922" s="670"/>
      <c r="F922" s="457"/>
      <c r="G922" s="200"/>
    </row>
    <row r="923" spans="1:7" s="73" customFormat="1" ht="12.75">
      <c r="A923" s="440"/>
      <c r="B923" s="469" t="s">
        <v>360</v>
      </c>
      <c r="C923" s="455"/>
      <c r="D923" s="456"/>
      <c r="E923" s="670"/>
      <c r="F923" s="457"/>
      <c r="G923" s="200"/>
    </row>
    <row r="924" spans="1:7" s="73" customFormat="1" ht="51">
      <c r="A924" s="440"/>
      <c r="B924" s="469" t="s">
        <v>359</v>
      </c>
      <c r="C924" s="455"/>
      <c r="D924" s="456"/>
      <c r="E924" s="670"/>
      <c r="F924" s="457"/>
      <c r="G924" s="200"/>
    </row>
    <row r="925" spans="1:7" s="73" customFormat="1" ht="38.25">
      <c r="A925" s="470"/>
      <c r="B925" s="469" t="s">
        <v>367</v>
      </c>
      <c r="C925" s="420"/>
      <c r="D925" s="421"/>
      <c r="E925" s="664"/>
      <c r="F925" s="422"/>
      <c r="G925" s="200"/>
    </row>
    <row r="926" spans="1:7" s="73" customFormat="1" ht="12.75">
      <c r="A926" s="470"/>
      <c r="B926" s="468" t="s">
        <v>361</v>
      </c>
      <c r="C926" s="420"/>
      <c r="D926" s="421"/>
      <c r="E926" s="664"/>
      <c r="F926" s="422"/>
      <c r="G926" s="200"/>
    </row>
    <row r="927" spans="1:7" s="73" customFormat="1" ht="25.5">
      <c r="A927" s="442"/>
      <c r="B927" s="443" t="s">
        <v>303</v>
      </c>
      <c r="C927" s="471" t="s">
        <v>497</v>
      </c>
      <c r="D927" s="472">
        <v>6</v>
      </c>
      <c r="E927" s="674"/>
      <c r="F927" s="473">
        <f>D927*E927</f>
        <v>0</v>
      </c>
      <c r="G927" s="200"/>
    </row>
    <row r="928" spans="1:7" s="73" customFormat="1" ht="12.75">
      <c r="A928" s="409"/>
      <c r="B928" s="410"/>
      <c r="C928" s="385"/>
      <c r="D928" s="386"/>
      <c r="E928" s="656"/>
      <c r="F928" s="387"/>
      <c r="G928" s="200"/>
    </row>
    <row r="929" spans="1:7" s="73" customFormat="1" ht="51">
      <c r="A929" s="474">
        <f>A918+1</f>
        <v>12</v>
      </c>
      <c r="B929" s="475" t="s">
        <v>74</v>
      </c>
      <c r="C929" s="476"/>
      <c r="D929" s="477"/>
      <c r="E929" s="675"/>
      <c r="F929" s="478"/>
      <c r="G929" s="200"/>
    </row>
    <row r="930" spans="1:7" s="73" customFormat="1" ht="12.75">
      <c r="A930" s="360" t="s">
        <v>414</v>
      </c>
      <c r="B930" s="479" t="s">
        <v>75</v>
      </c>
      <c r="C930" s="429" t="s">
        <v>502</v>
      </c>
      <c r="D930" s="430">
        <v>3</v>
      </c>
      <c r="E930" s="666"/>
      <c r="F930" s="431">
        <f>D930*E930</f>
        <v>0</v>
      </c>
      <c r="G930" s="200"/>
    </row>
    <row r="931" spans="1:7" s="73" customFormat="1" ht="12.75">
      <c r="A931" s="360" t="s">
        <v>90</v>
      </c>
      <c r="B931" s="480" t="s">
        <v>76</v>
      </c>
      <c r="C931" s="429" t="s">
        <v>502</v>
      </c>
      <c r="D931" s="430">
        <v>2</v>
      </c>
      <c r="E931" s="666"/>
      <c r="F931" s="431">
        <f>D931*E931</f>
        <v>0</v>
      </c>
      <c r="G931" s="200"/>
    </row>
    <row r="932" spans="1:7" s="73" customFormat="1" ht="12.75">
      <c r="A932" s="360" t="s">
        <v>91</v>
      </c>
      <c r="B932" s="405" t="s">
        <v>77</v>
      </c>
      <c r="C932" s="429" t="s">
        <v>498</v>
      </c>
      <c r="D932" s="430">
        <v>50</v>
      </c>
      <c r="E932" s="666"/>
      <c r="F932" s="431">
        <f>D932*E932</f>
        <v>0</v>
      </c>
      <c r="G932" s="200"/>
    </row>
    <row r="933" spans="1:7" s="73" customFormat="1" ht="12.75">
      <c r="A933" s="354" t="s">
        <v>94</v>
      </c>
      <c r="B933" s="481" t="s">
        <v>78</v>
      </c>
      <c r="C933" s="434" t="s">
        <v>502</v>
      </c>
      <c r="D933" s="435">
        <v>10</v>
      </c>
      <c r="E933" s="667"/>
      <c r="F933" s="436">
        <f>D933*E933</f>
        <v>0</v>
      </c>
      <c r="G933" s="200"/>
    </row>
    <row r="934" spans="1:7" s="73" customFormat="1" ht="12.75">
      <c r="A934" s="409"/>
      <c r="B934" s="410"/>
      <c r="C934" s="385"/>
      <c r="D934" s="386"/>
      <c r="E934" s="656"/>
      <c r="F934" s="387"/>
      <c r="G934" s="200"/>
    </row>
    <row r="935" spans="1:7" s="73" customFormat="1" ht="38.25">
      <c r="A935" s="482">
        <f>A929+1</f>
        <v>13</v>
      </c>
      <c r="B935" s="483" t="s">
        <v>79</v>
      </c>
      <c r="C935" s="484" t="s">
        <v>497</v>
      </c>
      <c r="D935" s="341">
        <v>120</v>
      </c>
      <c r="E935" s="676"/>
      <c r="F935" s="485">
        <f>D935*E935</f>
        <v>0</v>
      </c>
      <c r="G935" s="200"/>
    </row>
    <row r="936" spans="1:7" s="73" customFormat="1" ht="12.75">
      <c r="A936" s="9"/>
      <c r="B936" s="293"/>
      <c r="C936" s="112"/>
      <c r="D936" s="221"/>
      <c r="E936" s="2"/>
      <c r="F936" s="5"/>
      <c r="G936" s="200"/>
    </row>
    <row r="937" spans="1:7" s="73" customFormat="1" ht="38.25">
      <c r="A937" s="474">
        <f>A935+1</f>
        <v>14</v>
      </c>
      <c r="B937" s="475" t="s">
        <v>146</v>
      </c>
      <c r="C937" s="476"/>
      <c r="D937" s="477"/>
      <c r="E937" s="675"/>
      <c r="F937" s="478"/>
      <c r="G937" s="200"/>
    </row>
    <row r="938" spans="1:7" s="73" customFormat="1" ht="51">
      <c r="A938" s="360" t="s">
        <v>414</v>
      </c>
      <c r="B938" s="405" t="s">
        <v>440</v>
      </c>
      <c r="C938" s="429" t="s">
        <v>497</v>
      </c>
      <c r="D938" s="430">
        <v>4.8</v>
      </c>
      <c r="E938" s="666"/>
      <c r="F938" s="431">
        <f>D938*E938</f>
        <v>0</v>
      </c>
      <c r="G938" s="200"/>
    </row>
    <row r="939" spans="1:7" s="73" customFormat="1" ht="102">
      <c r="A939" s="354" t="s">
        <v>90</v>
      </c>
      <c r="B939" s="486" t="s">
        <v>441</v>
      </c>
      <c r="C939" s="434" t="s">
        <v>497</v>
      </c>
      <c r="D939" s="435">
        <v>4.8</v>
      </c>
      <c r="E939" s="667"/>
      <c r="F939" s="436">
        <f>D939*E939</f>
        <v>0</v>
      </c>
      <c r="G939" s="200"/>
    </row>
    <row r="940" spans="1:7" s="73" customFormat="1" ht="12.75">
      <c r="A940" s="9"/>
      <c r="B940" s="293"/>
      <c r="C940" s="112"/>
      <c r="D940" s="221"/>
      <c r="E940" s="2"/>
      <c r="F940" s="5"/>
      <c r="G940" s="200"/>
    </row>
    <row r="941" spans="1:7" s="73" customFormat="1" ht="12.75">
      <c r="A941" s="9"/>
      <c r="B941" s="293"/>
      <c r="C941" s="112"/>
      <c r="D941" s="221"/>
      <c r="E941" s="2"/>
      <c r="F941" s="5"/>
      <c r="G941" s="200"/>
    </row>
    <row r="942" spans="1:7" s="73" customFormat="1" ht="13.5" thickBot="1">
      <c r="A942" s="139" t="s">
        <v>494</v>
      </c>
      <c r="B942" s="326" t="s">
        <v>292</v>
      </c>
      <c r="C942" s="94" t="s">
        <v>620</v>
      </c>
      <c r="D942" s="196"/>
      <c r="E942" s="618"/>
      <c r="F942" s="198">
        <f>SUM(F861:F941)</f>
        <v>0</v>
      </c>
      <c r="G942" s="200"/>
    </row>
    <row r="943" spans="1:7" s="73" customFormat="1" ht="13.5" thickTop="1">
      <c r="A943" s="9"/>
      <c r="B943" s="293"/>
      <c r="C943" s="112"/>
      <c r="D943" s="221"/>
      <c r="E943" s="2"/>
      <c r="F943" s="5"/>
      <c r="G943" s="200"/>
    </row>
    <row r="944" spans="1:7" s="73" customFormat="1" ht="12.75">
      <c r="A944" s="9"/>
      <c r="B944" s="293"/>
      <c r="C944" s="112"/>
      <c r="D944" s="221"/>
      <c r="E944" s="2"/>
      <c r="F944" s="5"/>
      <c r="G944" s="200"/>
    </row>
    <row r="945" spans="1:7" s="73" customFormat="1" ht="12.75">
      <c r="A945" s="9"/>
      <c r="B945" s="141"/>
      <c r="C945" s="8"/>
      <c r="D945" s="134"/>
      <c r="E945" s="614"/>
      <c r="F945" s="10"/>
      <c r="G945" s="10"/>
    </row>
    <row r="946" spans="1:7" s="73" customFormat="1" ht="12.75">
      <c r="A946" s="139" t="s">
        <v>495</v>
      </c>
      <c r="B946" s="87" t="s">
        <v>486</v>
      </c>
      <c r="C946" s="88"/>
      <c r="D946" s="6"/>
      <c r="E946" s="1"/>
      <c r="F946" s="5"/>
      <c r="G946" s="5"/>
    </row>
    <row r="947" spans="1:7" s="73" customFormat="1" ht="12.75">
      <c r="A947" s="9"/>
      <c r="B947" s="7"/>
      <c r="C947" s="8"/>
      <c r="D947" s="6"/>
      <c r="E947" s="1"/>
      <c r="F947" s="5"/>
      <c r="G947" s="5"/>
    </row>
    <row r="948" spans="1:7" s="73" customFormat="1" ht="76.5">
      <c r="A948" s="143" t="s">
        <v>660</v>
      </c>
      <c r="B948" s="144" t="s">
        <v>261</v>
      </c>
      <c r="C948" s="8"/>
      <c r="D948" s="6"/>
      <c r="E948" s="1"/>
      <c r="F948" s="5"/>
      <c r="G948" s="5"/>
    </row>
    <row r="949" spans="1:7" s="73" customFormat="1" ht="12.75">
      <c r="A949" s="9"/>
      <c r="B949" s="7"/>
      <c r="C949" s="8"/>
      <c r="D949" s="6"/>
      <c r="E949" s="1"/>
      <c r="F949" s="5"/>
      <c r="G949" s="5"/>
    </row>
    <row r="950" spans="1:7" s="73" customFormat="1" ht="38.25">
      <c r="A950" s="143" t="s">
        <v>660</v>
      </c>
      <c r="B950" s="181" t="s">
        <v>624</v>
      </c>
      <c r="C950" s="8"/>
      <c r="D950" s="6"/>
      <c r="E950" s="1"/>
      <c r="F950" s="5"/>
      <c r="G950" s="5"/>
    </row>
    <row r="951" spans="1:7" s="73" customFormat="1" ht="12.75">
      <c r="A951" s="487"/>
      <c r="B951" s="181"/>
      <c r="C951" s="8"/>
      <c r="D951" s="6"/>
      <c r="E951" s="1"/>
      <c r="F951" s="5"/>
      <c r="G951" s="5"/>
    </row>
    <row r="952" spans="1:7" s="73" customFormat="1" ht="51">
      <c r="A952" s="488">
        <v>1</v>
      </c>
      <c r="B952" s="475" t="s">
        <v>80</v>
      </c>
      <c r="C952" s="489"/>
      <c r="D952" s="490"/>
      <c r="E952" s="677"/>
      <c r="F952" s="491"/>
      <c r="G952" s="5"/>
    </row>
    <row r="953" spans="1:7" s="73" customFormat="1" ht="38.25">
      <c r="A953" s="492"/>
      <c r="B953" s="405" t="s">
        <v>81</v>
      </c>
      <c r="C953" s="493"/>
      <c r="D953" s="494"/>
      <c r="E953" s="678"/>
      <c r="F953" s="495"/>
      <c r="G953" s="5"/>
    </row>
    <row r="954" spans="1:7" s="73" customFormat="1" ht="38.25">
      <c r="A954" s="492"/>
      <c r="B954" s="405" t="s">
        <v>197</v>
      </c>
      <c r="C954" s="493"/>
      <c r="D954" s="494"/>
      <c r="E954" s="678"/>
      <c r="F954" s="495"/>
      <c r="G954" s="5"/>
    </row>
    <row r="955" spans="1:7" s="73" customFormat="1" ht="38.25">
      <c r="A955" s="492"/>
      <c r="B955" s="496" t="s">
        <v>198</v>
      </c>
      <c r="C955" s="493"/>
      <c r="D955" s="494"/>
      <c r="E955" s="678"/>
      <c r="F955" s="495"/>
      <c r="G955" s="5"/>
    </row>
    <row r="956" spans="1:7" s="73" customFormat="1" ht="38.25">
      <c r="A956" s="492"/>
      <c r="B956" s="496" t="s">
        <v>199</v>
      </c>
      <c r="C956" s="493"/>
      <c r="D956" s="494"/>
      <c r="E956" s="678"/>
      <c r="F956" s="495"/>
      <c r="G956" s="5"/>
    </row>
    <row r="957" spans="1:7" s="73" customFormat="1" ht="25.5">
      <c r="A957" s="497" t="s">
        <v>414</v>
      </c>
      <c r="B957" s="498" t="s">
        <v>447</v>
      </c>
      <c r="C957" s="499" t="s">
        <v>497</v>
      </c>
      <c r="D957" s="500">
        <v>14</v>
      </c>
      <c r="E957" s="679"/>
      <c r="F957" s="501">
        <f>D957*E957</f>
        <v>0</v>
      </c>
      <c r="G957" s="5"/>
    </row>
    <row r="958" spans="1:7" s="73" customFormat="1" ht="51">
      <c r="A958" s="502" t="s">
        <v>90</v>
      </c>
      <c r="B958" s="503" t="s">
        <v>193</v>
      </c>
      <c r="C958" s="504" t="s">
        <v>497</v>
      </c>
      <c r="D958" s="505">
        <v>14</v>
      </c>
      <c r="E958" s="680"/>
      <c r="F958" s="506">
        <f>D958*E958</f>
        <v>0</v>
      </c>
      <c r="G958" s="5"/>
    </row>
    <row r="959" spans="1:7" s="73" customFormat="1" ht="12.75">
      <c r="A959" s="388"/>
      <c r="B959" s="507"/>
      <c r="C959" s="508"/>
      <c r="D959" s="509"/>
      <c r="E959" s="681"/>
      <c r="F959" s="510"/>
      <c r="G959" s="5"/>
    </row>
    <row r="960" spans="1:7" s="73" customFormat="1" ht="51">
      <c r="A960" s="511">
        <f>A952+1</f>
        <v>2</v>
      </c>
      <c r="B960" s="439" t="s">
        <v>51</v>
      </c>
      <c r="C960" s="512"/>
      <c r="D960" s="513"/>
      <c r="E960" s="682"/>
      <c r="F960" s="514"/>
      <c r="G960" s="5"/>
    </row>
    <row r="961" spans="1:7" s="73" customFormat="1" ht="38.25">
      <c r="A961" s="515"/>
      <c r="B961" s="469" t="s">
        <v>81</v>
      </c>
      <c r="C961" s="516"/>
      <c r="D961" s="517"/>
      <c r="E961" s="683"/>
      <c r="F961" s="518"/>
      <c r="G961" s="5"/>
    </row>
    <row r="962" spans="1:7" s="73" customFormat="1" ht="38.25">
      <c r="A962" s="515"/>
      <c r="B962" s="519" t="s">
        <v>198</v>
      </c>
      <c r="C962" s="516"/>
      <c r="D962" s="517"/>
      <c r="E962" s="683"/>
      <c r="F962" s="518"/>
      <c r="G962" s="5"/>
    </row>
    <row r="963" spans="1:7" s="73" customFormat="1" ht="38.25">
      <c r="A963" s="520"/>
      <c r="B963" s="521" t="s">
        <v>199</v>
      </c>
      <c r="C963" s="522"/>
      <c r="D963" s="523"/>
      <c r="E963" s="684"/>
      <c r="F963" s="524"/>
      <c r="G963" s="5"/>
    </row>
    <row r="964" spans="1:7" s="73" customFormat="1" ht="51">
      <c r="A964" s="502" t="s">
        <v>414</v>
      </c>
      <c r="B964" s="503" t="s">
        <v>192</v>
      </c>
      <c r="C964" s="504" t="s">
        <v>497</v>
      </c>
      <c r="D964" s="505">
        <v>2.1</v>
      </c>
      <c r="E964" s="680"/>
      <c r="F964" s="506">
        <f>D964*E964</f>
        <v>0</v>
      </c>
      <c r="G964" s="5"/>
    </row>
    <row r="965" spans="1:7" s="73" customFormat="1" ht="12.75">
      <c r="A965" s="388"/>
      <c r="B965" s="525"/>
      <c r="C965" s="508"/>
      <c r="D965" s="526"/>
      <c r="E965" s="685"/>
      <c r="F965" s="527"/>
      <c r="G965" s="5"/>
    </row>
    <row r="966" spans="1:7" s="73" customFormat="1" ht="38.25">
      <c r="A966" s="528">
        <v>3</v>
      </c>
      <c r="B966" s="529" t="s">
        <v>614</v>
      </c>
      <c r="C966" s="530" t="s">
        <v>498</v>
      </c>
      <c r="D966" s="531">
        <v>1</v>
      </c>
      <c r="E966" s="686"/>
      <c r="F966" s="532">
        <f>D966*E966</f>
        <v>0</v>
      </c>
      <c r="G966" s="5"/>
    </row>
    <row r="967" spans="1:7" s="73" customFormat="1" ht="12.75">
      <c r="A967" s="9"/>
      <c r="B967" s="7"/>
      <c r="C967" s="8"/>
      <c r="D967" s="6"/>
      <c r="E967" s="1"/>
      <c r="F967" s="5"/>
      <c r="G967" s="5"/>
    </row>
    <row r="968" spans="1:7" s="73" customFormat="1" ht="76.5">
      <c r="A968" s="528">
        <f>A966+1</f>
        <v>4</v>
      </c>
      <c r="B968" s="35" t="s">
        <v>52</v>
      </c>
      <c r="C968" s="530" t="s">
        <v>497</v>
      </c>
      <c r="D968" s="531">
        <v>2.1</v>
      </c>
      <c r="E968" s="686"/>
      <c r="F968" s="532">
        <f>D968*E968</f>
        <v>0</v>
      </c>
      <c r="G968" s="5"/>
    </row>
    <row r="969" spans="1:7" s="73" customFormat="1" ht="12.75">
      <c r="A969" s="9"/>
      <c r="B969" s="7"/>
      <c r="C969" s="8"/>
      <c r="D969" s="6"/>
      <c r="E969" s="1"/>
      <c r="F969" s="5"/>
      <c r="G969" s="5"/>
    </row>
    <row r="970" spans="1:7" s="73" customFormat="1" ht="12.75">
      <c r="A970" s="9"/>
      <c r="B970" s="7"/>
      <c r="C970" s="8"/>
      <c r="D970" s="6"/>
      <c r="E970" s="1"/>
      <c r="F970" s="5"/>
      <c r="G970" s="5"/>
    </row>
    <row r="971" spans="1:7" s="73" customFormat="1" ht="13.5" thickBot="1">
      <c r="A971" s="139" t="s">
        <v>495</v>
      </c>
      <c r="B971" s="326" t="s">
        <v>373</v>
      </c>
      <c r="C971" s="94" t="s">
        <v>620</v>
      </c>
      <c r="D971" s="196"/>
      <c r="E971" s="618"/>
      <c r="F971" s="198">
        <f>SUM(F952:F970)</f>
        <v>0</v>
      </c>
      <c r="G971" s="5"/>
    </row>
    <row r="972" spans="1:7" s="73" customFormat="1" ht="13.5" thickTop="1">
      <c r="A972" s="9"/>
      <c r="B972" s="141"/>
      <c r="C972" s="88"/>
      <c r="D972" s="6"/>
      <c r="E972" s="1"/>
      <c r="F972" s="5"/>
      <c r="G972" s="5"/>
    </row>
    <row r="973" spans="1:7" s="73" customFormat="1" ht="12.75">
      <c r="A973" s="9"/>
      <c r="B973" s="141"/>
      <c r="C973" s="88"/>
      <c r="D973" s="6"/>
      <c r="E973" s="1"/>
      <c r="F973" s="5"/>
      <c r="G973" s="5"/>
    </row>
    <row r="974" spans="1:7" s="73" customFormat="1" ht="12.75">
      <c r="A974" s="9"/>
      <c r="B974" s="141"/>
      <c r="C974" s="88"/>
      <c r="D974" s="6"/>
      <c r="E974" s="1"/>
      <c r="F974" s="5"/>
      <c r="G974" s="5"/>
    </row>
    <row r="975" spans="1:7" s="73" customFormat="1" ht="12.75">
      <c r="A975" s="9"/>
      <c r="B975" s="141"/>
      <c r="C975" s="8"/>
      <c r="D975" s="134"/>
      <c r="E975" s="614"/>
      <c r="F975" s="10"/>
      <c r="G975" s="5"/>
    </row>
    <row r="976" spans="1:7" s="73" customFormat="1" ht="12.75">
      <c r="A976" s="139" t="s">
        <v>512</v>
      </c>
      <c r="B976" s="141" t="s">
        <v>667</v>
      </c>
      <c r="C976" s="88"/>
      <c r="D976" s="6"/>
      <c r="E976" s="1"/>
      <c r="F976" s="5"/>
      <c r="G976" s="5"/>
    </row>
    <row r="977" spans="1:7" s="73" customFormat="1" ht="12.75">
      <c r="A977" s="9"/>
      <c r="B977" s="7"/>
      <c r="C977" s="8"/>
      <c r="D977" s="6"/>
      <c r="E977" s="1"/>
      <c r="F977" s="5"/>
      <c r="G977" s="5"/>
    </row>
    <row r="978" spans="1:7" s="73" customFormat="1" ht="76.5">
      <c r="A978" s="143" t="s">
        <v>660</v>
      </c>
      <c r="B978" s="144" t="s">
        <v>261</v>
      </c>
      <c r="C978" s="8"/>
      <c r="D978" s="6"/>
      <c r="E978" s="1"/>
      <c r="F978" s="5"/>
      <c r="G978" s="5"/>
    </row>
    <row r="979" spans="1:7" s="73" customFormat="1" ht="12.75">
      <c r="A979" s="9"/>
      <c r="B979" s="7"/>
      <c r="C979" s="8"/>
      <c r="D979" s="6"/>
      <c r="E979" s="1"/>
      <c r="F979" s="5"/>
      <c r="G979" s="5"/>
    </row>
    <row r="980" spans="1:7" s="73" customFormat="1" ht="38.25">
      <c r="A980" s="143" t="s">
        <v>660</v>
      </c>
      <c r="B980" s="181" t="s">
        <v>623</v>
      </c>
      <c r="C980" s="8"/>
      <c r="D980" s="6"/>
      <c r="E980" s="1"/>
      <c r="F980" s="5"/>
      <c r="G980" s="5"/>
    </row>
    <row r="981" spans="1:7" s="73" customFormat="1" ht="12.75">
      <c r="A981" s="9"/>
      <c r="B981" s="7"/>
      <c r="C981" s="8"/>
      <c r="D981" s="6"/>
      <c r="E981" s="1"/>
      <c r="F981" s="5"/>
      <c r="G981" s="5"/>
    </row>
    <row r="982" spans="1:7" s="73" customFormat="1" ht="89.25">
      <c r="A982" s="150">
        <v>1</v>
      </c>
      <c r="B982" s="176" t="s">
        <v>213</v>
      </c>
      <c r="C982" s="152"/>
      <c r="D982" s="177"/>
      <c r="E982" s="608"/>
      <c r="F982" s="153"/>
      <c r="G982" s="5"/>
    </row>
    <row r="983" spans="1:7" s="73" customFormat="1" ht="38.25">
      <c r="A983" s="154" t="s">
        <v>414</v>
      </c>
      <c r="B983" s="173" t="s">
        <v>448</v>
      </c>
      <c r="C983" s="172" t="s">
        <v>497</v>
      </c>
      <c r="D983" s="22">
        <v>0</v>
      </c>
      <c r="E983" s="609"/>
      <c r="F983" s="157">
        <f>D983*E983</f>
        <v>0</v>
      </c>
      <c r="G983" s="5"/>
    </row>
    <row r="984" spans="1:7" s="73" customFormat="1" ht="25.5">
      <c r="A984" s="236" t="s">
        <v>90</v>
      </c>
      <c r="B984" s="162" t="s">
        <v>58</v>
      </c>
      <c r="C984" s="163" t="s">
        <v>497</v>
      </c>
      <c r="D984" s="30">
        <v>0</v>
      </c>
      <c r="E984" s="610"/>
      <c r="F984" s="164">
        <f>D984*E984</f>
        <v>0</v>
      </c>
      <c r="G984" s="5"/>
    </row>
    <row r="985" spans="1:7" s="73" customFormat="1" ht="12.75">
      <c r="A985" s="9"/>
      <c r="B985" s="180"/>
      <c r="C985" s="206"/>
      <c r="D985" s="6"/>
      <c r="E985" s="621"/>
      <c r="F985" s="6"/>
      <c r="G985" s="5"/>
    </row>
    <row r="986" spans="1:7" s="73" customFormat="1" ht="25.5">
      <c r="A986" s="533">
        <v>2</v>
      </c>
      <c r="B986" s="529" t="s">
        <v>626</v>
      </c>
      <c r="C986" s="530" t="s">
        <v>498</v>
      </c>
      <c r="D986" s="531">
        <v>15</v>
      </c>
      <c r="E986" s="686"/>
      <c r="F986" s="532">
        <f>D986*E986</f>
        <v>0</v>
      </c>
      <c r="G986" s="5"/>
    </row>
    <row r="987" spans="1:7" s="73" customFormat="1" ht="12.75">
      <c r="A987" s="9"/>
      <c r="B987" s="180"/>
      <c r="C987" s="206"/>
      <c r="D987" s="6"/>
      <c r="E987" s="621"/>
      <c r="F987" s="6"/>
      <c r="G987" s="5"/>
    </row>
    <row r="988" spans="1:7" s="73" customFormat="1" ht="38.25">
      <c r="A988" s="534">
        <f>A986+1</f>
        <v>3</v>
      </c>
      <c r="B988" s="535" t="s">
        <v>53</v>
      </c>
      <c r="C988" s="285"/>
      <c r="D988" s="177"/>
      <c r="E988" s="635"/>
      <c r="F988" s="209"/>
      <c r="G988" s="5"/>
    </row>
    <row r="989" spans="1:7" s="73" customFormat="1" ht="178.5">
      <c r="A989" s="536" t="s">
        <v>414</v>
      </c>
      <c r="B989" s="211" t="s">
        <v>290</v>
      </c>
      <c r="C989" s="537" t="s">
        <v>497</v>
      </c>
      <c r="D989" s="538">
        <v>45</v>
      </c>
      <c r="E989" s="687"/>
      <c r="F989" s="539">
        <f>D989*E989</f>
        <v>0</v>
      </c>
      <c r="G989" s="5"/>
    </row>
    <row r="990" spans="1:7" s="73" customFormat="1" ht="165.75">
      <c r="A990" s="536" t="s">
        <v>90</v>
      </c>
      <c r="B990" s="211" t="s">
        <v>460</v>
      </c>
      <c r="C990" s="537" t="s">
        <v>497</v>
      </c>
      <c r="D990" s="538">
        <v>53</v>
      </c>
      <c r="E990" s="687"/>
      <c r="F990" s="539">
        <f>D990*E990</f>
        <v>0</v>
      </c>
      <c r="G990" s="5"/>
    </row>
    <row r="991" spans="1:7" s="73" customFormat="1" ht="25.5">
      <c r="A991" s="540" t="s">
        <v>91</v>
      </c>
      <c r="B991" s="541" t="s">
        <v>357</v>
      </c>
      <c r="C991" s="542" t="s">
        <v>498</v>
      </c>
      <c r="D991" s="543">
        <v>27.5</v>
      </c>
      <c r="E991" s="688"/>
      <c r="F991" s="539">
        <f>D991*E991</f>
        <v>0</v>
      </c>
      <c r="G991" s="5"/>
    </row>
    <row r="992" spans="1:7" s="73" customFormat="1" ht="25.5">
      <c r="A992" s="536" t="s">
        <v>94</v>
      </c>
      <c r="B992" s="211" t="s">
        <v>57</v>
      </c>
      <c r="C992" s="537" t="s">
        <v>497</v>
      </c>
      <c r="D992" s="538">
        <v>89</v>
      </c>
      <c r="E992" s="687"/>
      <c r="F992" s="539">
        <f>D992*E992</f>
        <v>0</v>
      </c>
      <c r="G992" s="5"/>
    </row>
    <row r="993" spans="1:7" s="73" customFormat="1" ht="25.5">
      <c r="A993" s="544" t="s">
        <v>61</v>
      </c>
      <c r="B993" s="159" t="s">
        <v>56</v>
      </c>
      <c r="C993" s="545" t="s">
        <v>497</v>
      </c>
      <c r="D993" s="546">
        <v>8.1</v>
      </c>
      <c r="E993" s="689"/>
      <c r="F993" s="547">
        <f>D993*E993</f>
        <v>0</v>
      </c>
      <c r="G993" s="5"/>
    </row>
    <row r="994" spans="1:7" s="73" customFormat="1" ht="12.75">
      <c r="A994" s="9"/>
      <c r="B994" s="180"/>
      <c r="C994" s="206"/>
      <c r="D994" s="6"/>
      <c r="E994" s="621"/>
      <c r="F994" s="6"/>
      <c r="G994" s="5"/>
    </row>
    <row r="995" spans="1:7" s="73" customFormat="1" ht="51">
      <c r="A995" s="548">
        <f>A988+1</f>
        <v>4</v>
      </c>
      <c r="B995" s="549" t="s">
        <v>15</v>
      </c>
      <c r="C995" s="550"/>
      <c r="D995" s="255"/>
      <c r="E995" s="690"/>
      <c r="F995" s="551"/>
      <c r="G995" s="5"/>
    </row>
    <row r="996" spans="1:7" s="73" customFormat="1" ht="63.75">
      <c r="A996" s="552"/>
      <c r="B996" s="553" t="s">
        <v>16</v>
      </c>
      <c r="C996" s="554"/>
      <c r="D996" s="260"/>
      <c r="E996" s="691"/>
      <c r="F996" s="555"/>
      <c r="G996" s="5"/>
    </row>
    <row r="997" spans="1:7" s="73" customFormat="1" ht="38.25">
      <c r="A997" s="556"/>
      <c r="B997" s="557" t="s">
        <v>17</v>
      </c>
      <c r="C997" s="558"/>
      <c r="D997" s="559"/>
      <c r="E997" s="692"/>
      <c r="F997" s="560"/>
      <c r="G997" s="5"/>
    </row>
    <row r="998" spans="1:7" s="73" customFormat="1" ht="38.25">
      <c r="A998" s="536" t="s">
        <v>414</v>
      </c>
      <c r="B998" s="211" t="s">
        <v>54</v>
      </c>
      <c r="C998" s="537" t="s">
        <v>497</v>
      </c>
      <c r="D998" s="538">
        <v>75.5</v>
      </c>
      <c r="E998" s="687"/>
      <c r="F998" s="539">
        <f>D998*E998</f>
        <v>0</v>
      </c>
      <c r="G998" s="5"/>
    </row>
    <row r="999" spans="1:7" s="73" customFormat="1" ht="38.25">
      <c r="A999" s="540" t="s">
        <v>90</v>
      </c>
      <c r="B999" s="541" t="s">
        <v>55</v>
      </c>
      <c r="C999" s="542" t="s">
        <v>497</v>
      </c>
      <c r="D999" s="543">
        <v>149</v>
      </c>
      <c r="E999" s="688"/>
      <c r="F999" s="539">
        <f>D999*E999</f>
        <v>0</v>
      </c>
      <c r="G999" s="5"/>
    </row>
    <row r="1000" spans="1:7" s="73" customFormat="1" ht="25.5">
      <c r="A1000" s="544" t="s">
        <v>91</v>
      </c>
      <c r="B1000" s="159" t="s">
        <v>357</v>
      </c>
      <c r="C1000" s="545" t="s">
        <v>498</v>
      </c>
      <c r="D1000" s="546">
        <v>27.5</v>
      </c>
      <c r="E1000" s="689"/>
      <c r="F1000" s="547">
        <f>D1000*E1000</f>
        <v>0</v>
      </c>
      <c r="G1000" s="5"/>
    </row>
    <row r="1001" spans="1:7" s="73" customFormat="1" ht="12.75">
      <c r="A1001" s="9"/>
      <c r="B1001" s="180"/>
      <c r="C1001" s="206"/>
      <c r="D1001" s="6"/>
      <c r="E1001" s="621"/>
      <c r="F1001" s="6"/>
      <c r="G1001" s="5"/>
    </row>
    <row r="1002" spans="1:7" s="73" customFormat="1" ht="63.75">
      <c r="A1002" s="533">
        <f>A995+1</f>
        <v>5</v>
      </c>
      <c r="B1002" s="561" t="s">
        <v>191</v>
      </c>
      <c r="C1002" s="562" t="s">
        <v>497</v>
      </c>
      <c r="D1002" s="563">
        <v>8.1</v>
      </c>
      <c r="E1002" s="693"/>
      <c r="F1002" s="564">
        <f>D1002*E1002</f>
        <v>0</v>
      </c>
      <c r="G1002" s="5"/>
    </row>
    <row r="1003" spans="1:7" s="73" customFormat="1" ht="12.75">
      <c r="A1003" s="9"/>
      <c r="B1003" s="180"/>
      <c r="C1003" s="206"/>
      <c r="D1003" s="6"/>
      <c r="E1003" s="621"/>
      <c r="F1003" s="6"/>
      <c r="G1003" s="5"/>
    </row>
    <row r="1004" spans="1:7" s="73" customFormat="1" ht="76.5">
      <c r="A1004" s="533">
        <f>A1002+1</f>
        <v>6</v>
      </c>
      <c r="B1004" s="565" t="s">
        <v>571</v>
      </c>
      <c r="C1004" s="566" t="s">
        <v>497</v>
      </c>
      <c r="D1004" s="563">
        <v>23</v>
      </c>
      <c r="E1004" s="694"/>
      <c r="F1004" s="564">
        <f>D1004*E1004</f>
        <v>0</v>
      </c>
      <c r="G1004" s="5"/>
    </row>
    <row r="1005" spans="1:7" s="73" customFormat="1" ht="12.75">
      <c r="A1005" s="9"/>
      <c r="B1005" s="180"/>
      <c r="C1005" s="206"/>
      <c r="D1005" s="6"/>
      <c r="E1005" s="621"/>
      <c r="F1005" s="6"/>
      <c r="G1005" s="5"/>
    </row>
    <row r="1006" spans="1:7" s="73" customFormat="1" ht="12.75">
      <c r="A1006" s="9"/>
      <c r="B1006" s="180"/>
      <c r="C1006" s="206"/>
      <c r="D1006" s="6"/>
      <c r="E1006" s="621"/>
      <c r="F1006" s="6"/>
      <c r="G1006" s="5"/>
    </row>
    <row r="1007" spans="1:7" s="73" customFormat="1" ht="13.5" thickBot="1">
      <c r="A1007" s="139" t="s">
        <v>512</v>
      </c>
      <c r="B1007" s="567" t="s">
        <v>372</v>
      </c>
      <c r="C1007" s="215" t="s">
        <v>620</v>
      </c>
      <c r="D1007" s="196"/>
      <c r="E1007" s="695"/>
      <c r="F1007" s="568">
        <f>SUM(F982:F1006)</f>
        <v>0</v>
      </c>
      <c r="G1007" s="5"/>
    </row>
    <row r="1008" spans="1:7" s="73" customFormat="1" ht="13.5" thickTop="1">
      <c r="A1008" s="9"/>
      <c r="B1008" s="216"/>
      <c r="C1008" s="217"/>
      <c r="D1008" s="6"/>
      <c r="E1008" s="621"/>
      <c r="F1008" s="6"/>
      <c r="G1008" s="5"/>
    </row>
    <row r="1009" spans="1:7" s="73" customFormat="1" ht="12.75">
      <c r="A1009" s="9"/>
      <c r="B1009" s="216"/>
      <c r="C1009" s="217"/>
      <c r="D1009" s="6"/>
      <c r="E1009" s="621"/>
      <c r="F1009" s="6"/>
      <c r="G1009" s="5"/>
    </row>
    <row r="1010" spans="1:7" s="73" customFormat="1" ht="12.75">
      <c r="A1010" s="9"/>
      <c r="B1010" s="216"/>
      <c r="C1010" s="217"/>
      <c r="D1010" s="6"/>
      <c r="E1010" s="621"/>
      <c r="F1010" s="6"/>
      <c r="G1010" s="5"/>
    </row>
    <row r="1011" spans="1:7" s="73" customFormat="1" ht="12.75">
      <c r="A1011" s="9"/>
      <c r="B1011" s="216"/>
      <c r="C1011" s="206"/>
      <c r="D1011" s="134"/>
      <c r="E1011" s="696"/>
      <c r="F1011" s="134"/>
      <c r="G1011" s="5"/>
    </row>
    <row r="1012" spans="1:7" s="73" customFormat="1" ht="12.75">
      <c r="A1012" s="139" t="s">
        <v>668</v>
      </c>
      <c r="B1012" s="216" t="s">
        <v>474</v>
      </c>
      <c r="C1012" s="217"/>
      <c r="D1012" s="6"/>
      <c r="E1012" s="621"/>
      <c r="F1012" s="6"/>
      <c r="G1012" s="5"/>
    </row>
    <row r="1013" spans="1:7" s="73" customFormat="1" ht="12.75">
      <c r="A1013" s="9"/>
      <c r="B1013" s="180"/>
      <c r="C1013" s="206"/>
      <c r="D1013" s="6"/>
      <c r="E1013" s="1"/>
      <c r="F1013" s="5"/>
      <c r="G1013" s="5"/>
    </row>
    <row r="1014" spans="1:7" s="73" customFormat="1" ht="76.5">
      <c r="A1014" s="143" t="s">
        <v>660</v>
      </c>
      <c r="B1014" s="144" t="s">
        <v>261</v>
      </c>
      <c r="C1014" s="206"/>
      <c r="D1014" s="6"/>
      <c r="E1014" s="1"/>
      <c r="F1014" s="5"/>
      <c r="G1014" s="5"/>
    </row>
    <row r="1015" spans="1:7" s="73" customFormat="1" ht="12.75">
      <c r="A1015" s="9"/>
      <c r="B1015" s="180"/>
      <c r="C1015" s="206"/>
      <c r="D1015" s="6"/>
      <c r="E1015" s="1"/>
      <c r="F1015" s="5"/>
      <c r="G1015" s="5"/>
    </row>
    <row r="1016" spans="1:7" s="73" customFormat="1" ht="12.75">
      <c r="A1016" s="9"/>
      <c r="B1016" s="7"/>
      <c r="C1016" s="8"/>
      <c r="D1016" s="6"/>
      <c r="E1016" s="1"/>
      <c r="F1016" s="5"/>
      <c r="G1016" s="5"/>
    </row>
    <row r="1017" spans="1:7" s="73" customFormat="1" ht="76.5">
      <c r="A1017" s="146">
        <v>1</v>
      </c>
      <c r="B1017" s="149" t="s">
        <v>625</v>
      </c>
      <c r="C1017" s="148" t="s">
        <v>497</v>
      </c>
      <c r="D1017" s="28">
        <v>10</v>
      </c>
      <c r="E1017" s="607"/>
      <c r="F1017" s="15">
        <f>+D1017*E1017</f>
        <v>0</v>
      </c>
      <c r="G1017" s="5"/>
    </row>
    <row r="1018" spans="1:7" s="73" customFormat="1" ht="12.75">
      <c r="A1018" s="9"/>
      <c r="B1018" s="7"/>
      <c r="C1018" s="8"/>
      <c r="D1018" s="6"/>
      <c r="E1018" s="1"/>
      <c r="F1018" s="5"/>
      <c r="G1018" s="5"/>
    </row>
    <row r="1019" spans="1:7" s="73" customFormat="1" ht="38.25">
      <c r="A1019" s="143" t="s">
        <v>660</v>
      </c>
      <c r="B1019" s="181" t="s">
        <v>623</v>
      </c>
      <c r="C1019" s="8"/>
      <c r="D1019" s="6"/>
      <c r="E1019" s="1"/>
      <c r="F1019" s="5"/>
      <c r="G1019" s="5"/>
    </row>
    <row r="1020" spans="1:7" s="73" customFormat="1" ht="12.75">
      <c r="A1020" s="9"/>
      <c r="B1020" s="7"/>
      <c r="C1020" s="8"/>
      <c r="D1020" s="6"/>
      <c r="E1020" s="1"/>
      <c r="F1020" s="5"/>
      <c r="G1020" s="5"/>
    </row>
    <row r="1021" spans="1:7" s="73" customFormat="1" ht="63.75">
      <c r="A1021" s="150">
        <f>A1017+1</f>
        <v>2</v>
      </c>
      <c r="B1021" s="151" t="s">
        <v>315</v>
      </c>
      <c r="C1021" s="152"/>
      <c r="D1021" s="11"/>
      <c r="E1021" s="608"/>
      <c r="F1021" s="153"/>
      <c r="G1021" s="5"/>
    </row>
    <row r="1022" spans="1:7" s="73" customFormat="1" ht="89.25">
      <c r="A1022" s="201"/>
      <c r="B1022" s="188" t="s">
        <v>273</v>
      </c>
      <c r="C1022" s="43" t="s">
        <v>497</v>
      </c>
      <c r="D1022" s="30">
        <v>25.5</v>
      </c>
      <c r="E1022" s="610"/>
      <c r="F1022" s="164">
        <f>D1022*E1022</f>
        <v>0</v>
      </c>
      <c r="G1022" s="5"/>
    </row>
    <row r="1023" spans="1:7" s="73" customFormat="1" ht="12.75">
      <c r="A1023" s="9"/>
      <c r="B1023" s="7"/>
      <c r="C1023" s="8"/>
      <c r="D1023" s="6"/>
      <c r="E1023" s="1"/>
      <c r="F1023" s="5"/>
      <c r="G1023" s="5"/>
    </row>
    <row r="1024" spans="1:7" s="73" customFormat="1" ht="51">
      <c r="A1024" s="146">
        <f>A1021+1</f>
        <v>3</v>
      </c>
      <c r="B1024" s="147" t="s">
        <v>196</v>
      </c>
      <c r="C1024" s="148" t="s">
        <v>498</v>
      </c>
      <c r="D1024" s="29">
        <v>80</v>
      </c>
      <c r="E1024" s="607"/>
      <c r="F1024" s="15">
        <f>D1024*E1024</f>
        <v>0</v>
      </c>
      <c r="G1024" s="5"/>
    </row>
    <row r="1025" spans="1:7" s="73" customFormat="1" ht="12.75">
      <c r="A1025" s="9"/>
      <c r="B1025" s="7"/>
      <c r="C1025" s="8"/>
      <c r="D1025" s="6"/>
      <c r="E1025" s="1"/>
      <c r="F1025" s="5"/>
      <c r="G1025" s="5"/>
    </row>
    <row r="1026" spans="1:7" s="73" customFormat="1" ht="51">
      <c r="A1026" s="252">
        <f>A1024+1</f>
        <v>4</v>
      </c>
      <c r="B1026" s="569" t="s">
        <v>316</v>
      </c>
      <c r="C1026" s="570"/>
      <c r="D1026" s="571"/>
      <c r="E1026" s="632"/>
      <c r="F1026" s="256"/>
      <c r="G1026" s="5"/>
    </row>
    <row r="1027" spans="1:7" s="73" customFormat="1" ht="38.25">
      <c r="A1027" s="572"/>
      <c r="B1027" s="573" t="s">
        <v>406</v>
      </c>
      <c r="C1027" s="574"/>
      <c r="D1027" s="575"/>
      <c r="E1027" s="633"/>
      <c r="F1027" s="186"/>
      <c r="G1027" s="5"/>
    </row>
    <row r="1028" spans="1:7" s="73" customFormat="1" ht="63.75">
      <c r="A1028" s="572"/>
      <c r="B1028" s="519" t="s">
        <v>135</v>
      </c>
      <c r="C1028" s="574"/>
      <c r="D1028" s="575"/>
      <c r="E1028" s="633"/>
      <c r="F1028" s="186"/>
      <c r="G1028" s="5"/>
    </row>
    <row r="1029" spans="1:7" s="73" customFormat="1" ht="51">
      <c r="A1029" s="576"/>
      <c r="B1029" s="262" t="s">
        <v>194</v>
      </c>
      <c r="C1029" s="577"/>
      <c r="D1029" s="578"/>
      <c r="E1029" s="697"/>
      <c r="F1029" s="264"/>
      <c r="G1029" s="5"/>
    </row>
    <row r="1030" spans="1:7" s="73" customFormat="1" ht="25.5">
      <c r="A1030" s="579"/>
      <c r="B1030" s="580" t="s">
        <v>136</v>
      </c>
      <c r="C1030" s="581" t="s">
        <v>497</v>
      </c>
      <c r="D1030" s="538">
        <v>108.2</v>
      </c>
      <c r="E1030" s="629"/>
      <c r="F1030" s="157">
        <f>D1030*E1030</f>
        <v>0</v>
      </c>
      <c r="G1030" s="5"/>
    </row>
    <row r="1031" spans="1:7" s="73" customFormat="1" ht="38.25">
      <c r="A1031" s="201"/>
      <c r="B1031" s="582" t="s">
        <v>137</v>
      </c>
      <c r="C1031" s="583" t="s">
        <v>497</v>
      </c>
      <c r="D1031" s="546">
        <v>8</v>
      </c>
      <c r="E1031" s="630"/>
      <c r="F1031" s="164">
        <f>D1031*E1031</f>
        <v>0</v>
      </c>
      <c r="G1031" s="5"/>
    </row>
    <row r="1032" spans="1:7" s="73" customFormat="1" ht="12.75">
      <c r="A1032" s="584"/>
      <c r="B1032" s="507"/>
      <c r="C1032" s="585"/>
      <c r="D1032" s="586"/>
      <c r="E1032" s="1"/>
      <c r="F1032" s="5"/>
      <c r="G1032" s="5"/>
    </row>
    <row r="1033" spans="1:7" s="73" customFormat="1" ht="102">
      <c r="A1033" s="146">
        <f>A1026+1</f>
        <v>5</v>
      </c>
      <c r="B1033" s="12" t="s">
        <v>195</v>
      </c>
      <c r="C1033" s="13" t="s">
        <v>498</v>
      </c>
      <c r="D1033" s="28">
        <v>146</v>
      </c>
      <c r="E1033" s="24"/>
      <c r="F1033" s="15">
        <f>D1033*E1033</f>
        <v>0</v>
      </c>
      <c r="G1033" s="5"/>
    </row>
    <row r="1034" spans="1:7" s="73" customFormat="1" ht="12.75">
      <c r="A1034" s="9"/>
      <c r="B1034" s="7"/>
      <c r="C1034" s="8"/>
      <c r="D1034" s="6"/>
      <c r="E1034" s="1"/>
      <c r="F1034" s="5"/>
      <c r="G1034" s="5"/>
    </row>
    <row r="1035" spans="1:7" s="73" customFormat="1" ht="12.75">
      <c r="A1035" s="9"/>
      <c r="B1035" s="7"/>
      <c r="C1035" s="8"/>
      <c r="D1035" s="6"/>
      <c r="E1035" s="1"/>
      <c r="F1035" s="5"/>
      <c r="G1035" s="5"/>
    </row>
    <row r="1036" spans="1:7" s="73" customFormat="1" ht="13.5" thickBot="1">
      <c r="A1036" s="139" t="s">
        <v>668</v>
      </c>
      <c r="B1036" s="326" t="s">
        <v>371</v>
      </c>
      <c r="C1036" s="94" t="s">
        <v>620</v>
      </c>
      <c r="D1036" s="196"/>
      <c r="E1036" s="618"/>
      <c r="F1036" s="198">
        <f>SUM(F1017:F1035)</f>
        <v>0</v>
      </c>
      <c r="G1036" s="5"/>
    </row>
    <row r="1037" spans="1:7" s="73" customFormat="1" ht="13.5" thickTop="1">
      <c r="A1037" s="9"/>
      <c r="B1037" s="141"/>
      <c r="C1037" s="88"/>
      <c r="D1037" s="6"/>
      <c r="E1037" s="1"/>
      <c r="F1037" s="5"/>
      <c r="G1037" s="5"/>
    </row>
    <row r="1038" spans="1:7" s="73" customFormat="1" ht="12.75">
      <c r="A1038" s="9"/>
      <c r="B1038" s="141"/>
      <c r="C1038" s="88"/>
      <c r="D1038" s="6"/>
      <c r="E1038" s="1"/>
      <c r="F1038" s="5"/>
      <c r="G1038" s="5"/>
    </row>
    <row r="1039" spans="1:7" s="73" customFormat="1" ht="12.75">
      <c r="A1039" s="9"/>
      <c r="B1039" s="141"/>
      <c r="C1039" s="88"/>
      <c r="D1039" s="6"/>
      <c r="E1039" s="1"/>
      <c r="F1039" s="5"/>
      <c r="G1039" s="5"/>
    </row>
    <row r="1040" spans="1:7" s="73" customFormat="1" ht="12.75">
      <c r="A1040" s="9"/>
      <c r="B1040" s="141"/>
      <c r="C1040" s="8"/>
      <c r="D1040" s="134"/>
      <c r="E1040" s="614"/>
      <c r="F1040" s="10"/>
      <c r="G1040" s="10"/>
    </row>
    <row r="1041" spans="1:7" s="73" customFormat="1" ht="12.75">
      <c r="A1041" s="139" t="s">
        <v>473</v>
      </c>
      <c r="B1041" s="141" t="s">
        <v>652</v>
      </c>
      <c r="C1041" s="88"/>
      <c r="D1041" s="6"/>
      <c r="E1041" s="1"/>
      <c r="F1041" s="5"/>
      <c r="G1041" s="5"/>
    </row>
    <row r="1042" spans="1:7" s="73" customFormat="1" ht="12.75">
      <c r="A1042" s="9"/>
      <c r="B1042" s="7"/>
      <c r="C1042" s="8"/>
      <c r="D1042" s="6"/>
      <c r="E1042" s="1"/>
      <c r="F1042" s="5"/>
      <c r="G1042" s="5"/>
    </row>
    <row r="1043" spans="1:7" s="73" customFormat="1" ht="76.5">
      <c r="A1043" s="143" t="s">
        <v>660</v>
      </c>
      <c r="B1043" s="144" t="s">
        <v>261</v>
      </c>
      <c r="C1043" s="8"/>
      <c r="D1043" s="6"/>
      <c r="E1043" s="1"/>
      <c r="F1043" s="5"/>
      <c r="G1043" s="5"/>
    </row>
    <row r="1044" spans="1:7" s="73" customFormat="1" ht="12.75">
      <c r="A1044" s="9"/>
      <c r="B1044" s="7"/>
      <c r="C1044" s="8"/>
      <c r="D1044" s="6"/>
      <c r="E1044" s="1"/>
      <c r="F1044" s="5"/>
      <c r="G1044" s="5"/>
    </row>
    <row r="1045" spans="1:7" s="73" customFormat="1" ht="38.25">
      <c r="A1045" s="143" t="s">
        <v>660</v>
      </c>
      <c r="B1045" s="145" t="s">
        <v>408</v>
      </c>
      <c r="C1045" s="8"/>
      <c r="D1045" s="6"/>
      <c r="E1045" s="1"/>
      <c r="F1045" s="5"/>
      <c r="G1045" s="5"/>
    </row>
    <row r="1046" spans="1:7" s="73" customFormat="1" ht="12.75">
      <c r="A1046" s="9"/>
      <c r="B1046" s="7"/>
      <c r="C1046" s="8"/>
      <c r="D1046" s="6"/>
      <c r="E1046" s="1"/>
      <c r="F1046" s="5"/>
      <c r="G1046" s="5"/>
    </row>
    <row r="1047" spans="1:7" s="73" customFormat="1" ht="25.5">
      <c r="A1047" s="146">
        <f>A1040+1</f>
        <v>1</v>
      </c>
      <c r="B1047" s="12" t="s">
        <v>368</v>
      </c>
      <c r="C1047" s="13" t="s">
        <v>497</v>
      </c>
      <c r="D1047" s="28">
        <v>98</v>
      </c>
      <c r="E1047" s="24"/>
      <c r="F1047" s="15">
        <f>D1047*E1047</f>
        <v>0</v>
      </c>
      <c r="G1047" s="5"/>
    </row>
    <row r="1048" spans="1:7" s="73" customFormat="1" ht="12.75">
      <c r="A1048" s="9"/>
      <c r="B1048" s="7"/>
      <c r="C1048" s="8"/>
      <c r="D1048" s="6"/>
      <c r="E1048" s="2"/>
      <c r="F1048" s="200"/>
      <c r="G1048" s="5"/>
    </row>
    <row r="1049" spans="1:7" s="73" customFormat="1" ht="25.5">
      <c r="A1049" s="146">
        <f>A1047+1</f>
        <v>2</v>
      </c>
      <c r="B1049" s="12" t="s">
        <v>472</v>
      </c>
      <c r="C1049" s="13" t="s">
        <v>497</v>
      </c>
      <c r="D1049" s="28">
        <v>625</v>
      </c>
      <c r="E1049" s="24"/>
      <c r="F1049" s="15">
        <f>D1049*E1049</f>
        <v>0</v>
      </c>
      <c r="G1049" s="5"/>
    </row>
    <row r="1050" spans="1:7" s="73" customFormat="1" ht="12.75">
      <c r="A1050" s="9"/>
      <c r="B1050" s="7"/>
      <c r="C1050" s="8"/>
      <c r="D1050" s="6"/>
      <c r="E1050" s="2"/>
      <c r="F1050" s="200"/>
      <c r="G1050" s="5"/>
    </row>
    <row r="1051" spans="1:7" s="73" customFormat="1" ht="38.25">
      <c r="A1051" s="146">
        <f>A1049+1</f>
        <v>3</v>
      </c>
      <c r="B1051" s="12" t="s">
        <v>369</v>
      </c>
      <c r="C1051" s="13" t="s">
        <v>497</v>
      </c>
      <c r="D1051" s="28">
        <v>675</v>
      </c>
      <c r="E1051" s="24"/>
      <c r="F1051" s="15">
        <f>D1051*E1051</f>
        <v>0</v>
      </c>
      <c r="G1051" s="5"/>
    </row>
    <row r="1052" spans="1:7" s="73" customFormat="1" ht="12.75">
      <c r="A1052" s="9"/>
      <c r="B1052" s="7"/>
      <c r="C1052" s="8"/>
      <c r="D1052" s="6"/>
      <c r="E1052" s="1"/>
      <c r="F1052" s="5"/>
      <c r="G1052" s="5"/>
    </row>
    <row r="1053" spans="1:7" s="73" customFormat="1" ht="76.5">
      <c r="A1053" s="150">
        <f>A1051+1</f>
        <v>4</v>
      </c>
      <c r="B1053" s="50" t="s">
        <v>411</v>
      </c>
      <c r="C1053" s="233"/>
      <c r="D1053" s="208"/>
      <c r="E1053" s="698"/>
      <c r="F1053" s="153"/>
      <c r="G1053" s="5"/>
    </row>
    <row r="1054" spans="1:7" s="73" customFormat="1" ht="12.75">
      <c r="A1054" s="234" t="s">
        <v>414</v>
      </c>
      <c r="B1054" s="289" t="s">
        <v>409</v>
      </c>
      <c r="C1054" s="156" t="s">
        <v>497</v>
      </c>
      <c r="D1054" s="40">
        <v>1455</v>
      </c>
      <c r="E1054" s="26"/>
      <c r="F1054" s="42">
        <f>D1054*E1054</f>
        <v>0</v>
      </c>
      <c r="G1054" s="5"/>
    </row>
    <row r="1055" spans="1:7" s="73" customFormat="1" ht="12.75">
      <c r="A1055" s="236" t="s">
        <v>90</v>
      </c>
      <c r="B1055" s="291" t="s">
        <v>410</v>
      </c>
      <c r="C1055" s="163" t="s">
        <v>497</v>
      </c>
      <c r="D1055" s="44">
        <v>460</v>
      </c>
      <c r="E1055" s="27"/>
      <c r="F1055" s="46">
        <f>D1055*E1055</f>
        <v>0</v>
      </c>
      <c r="G1055" s="5"/>
    </row>
    <row r="1056" spans="1:7" s="73" customFormat="1" ht="12.75">
      <c r="A1056" s="9"/>
      <c r="B1056" s="7"/>
      <c r="C1056" s="8"/>
      <c r="D1056" s="6"/>
      <c r="E1056" s="1"/>
      <c r="F1056" s="5"/>
      <c r="G1056" s="5"/>
    </row>
    <row r="1057" spans="1:7" s="73" customFormat="1" ht="25.5">
      <c r="A1057" s="146">
        <f>A1053+1</f>
        <v>5</v>
      </c>
      <c r="B1057" s="35" t="s">
        <v>412</v>
      </c>
      <c r="C1057" s="47" t="s">
        <v>497</v>
      </c>
      <c r="D1057" s="28">
        <v>85</v>
      </c>
      <c r="E1057" s="21"/>
      <c r="F1057" s="49">
        <f>D1057*E1057</f>
        <v>0</v>
      </c>
      <c r="G1057" s="5"/>
    </row>
    <row r="1058" spans="1:7" s="73" customFormat="1" ht="12.75">
      <c r="A1058" s="9"/>
      <c r="B1058" s="7"/>
      <c r="C1058" s="8"/>
      <c r="D1058" s="6"/>
      <c r="E1058" s="1"/>
      <c r="F1058" s="5"/>
      <c r="G1058" s="5"/>
    </row>
    <row r="1059" spans="1:7" s="73" customFormat="1" ht="66.75" customHeight="1">
      <c r="A1059" s="146">
        <f>A1057+1</f>
        <v>6</v>
      </c>
      <c r="B1059" s="35" t="s">
        <v>413</v>
      </c>
      <c r="C1059" s="47" t="s">
        <v>497</v>
      </c>
      <c r="D1059" s="28">
        <v>15</v>
      </c>
      <c r="E1059" s="21"/>
      <c r="F1059" s="49">
        <f>D1059*E1059</f>
        <v>0</v>
      </c>
      <c r="G1059" s="5"/>
    </row>
    <row r="1060" spans="1:7" s="73" customFormat="1" ht="12.75">
      <c r="A1060" s="9"/>
      <c r="B1060" s="7"/>
      <c r="C1060" s="8"/>
      <c r="D1060" s="6"/>
      <c r="E1060" s="1"/>
      <c r="F1060" s="5"/>
      <c r="G1060" s="5"/>
    </row>
    <row r="1061" spans="1:7" s="73" customFormat="1" ht="63.75">
      <c r="A1061" s="146">
        <f>A1059+1</f>
        <v>7</v>
      </c>
      <c r="B1061" s="12" t="s">
        <v>318</v>
      </c>
      <c r="C1061" s="13" t="s">
        <v>497</v>
      </c>
      <c r="D1061" s="28">
        <v>48</v>
      </c>
      <c r="E1061" s="24"/>
      <c r="F1061" s="15">
        <f>D1061*E1061</f>
        <v>0</v>
      </c>
      <c r="G1061" s="5"/>
    </row>
    <row r="1062" spans="1:7" s="73" customFormat="1" ht="12.75">
      <c r="A1062" s="9"/>
      <c r="B1062" s="7"/>
      <c r="C1062" s="8"/>
      <c r="D1062" s="6"/>
      <c r="E1062" s="1"/>
      <c r="F1062" s="5"/>
      <c r="G1062" s="5"/>
    </row>
    <row r="1063" spans="1:7" s="73" customFormat="1" ht="76.5">
      <c r="A1063" s="150">
        <f>A1061+1</f>
        <v>8</v>
      </c>
      <c r="B1063" s="50" t="s">
        <v>148</v>
      </c>
      <c r="C1063" s="233"/>
      <c r="D1063" s="208"/>
      <c r="E1063" s="698"/>
      <c r="F1063" s="153"/>
      <c r="G1063" s="5"/>
    </row>
    <row r="1064" spans="1:7" s="73" customFormat="1" ht="38.25">
      <c r="A1064" s="587" t="s">
        <v>414</v>
      </c>
      <c r="B1064" s="289" t="s">
        <v>442</v>
      </c>
      <c r="C1064" s="156" t="s">
        <v>497</v>
      </c>
      <c r="D1064" s="40">
        <v>4.8</v>
      </c>
      <c r="E1064" s="26"/>
      <c r="F1064" s="42">
        <f>D1064*E1064</f>
        <v>0</v>
      </c>
      <c r="G1064" s="5"/>
    </row>
    <row r="1065" spans="1:7" s="73" customFormat="1" ht="38.25">
      <c r="A1065" s="236" t="s">
        <v>90</v>
      </c>
      <c r="B1065" s="291" t="s">
        <v>443</v>
      </c>
      <c r="C1065" s="163" t="s">
        <v>497</v>
      </c>
      <c r="D1065" s="44">
        <v>3.2</v>
      </c>
      <c r="E1065" s="27"/>
      <c r="F1065" s="46">
        <f>D1065*E1065</f>
        <v>0</v>
      </c>
      <c r="G1065" s="5"/>
    </row>
    <row r="1066" spans="1:7" s="73" customFormat="1" ht="12.75">
      <c r="A1066" s="9"/>
      <c r="B1066" s="7"/>
      <c r="C1066" s="8"/>
      <c r="D1066" s="6"/>
      <c r="E1066" s="1"/>
      <c r="F1066" s="5"/>
      <c r="G1066" s="5"/>
    </row>
    <row r="1067" spans="1:7" s="73" customFormat="1" ht="51">
      <c r="A1067" s="150">
        <f>A1063+1</f>
        <v>9</v>
      </c>
      <c r="B1067" s="50" t="s">
        <v>147</v>
      </c>
      <c r="C1067" s="233"/>
      <c r="D1067" s="208"/>
      <c r="E1067" s="698"/>
      <c r="F1067" s="153"/>
      <c r="G1067" s="5"/>
    </row>
    <row r="1068" spans="1:7" s="73" customFormat="1" ht="38.25">
      <c r="A1068" s="234" t="s">
        <v>407</v>
      </c>
      <c r="B1068" s="211" t="s">
        <v>442</v>
      </c>
      <c r="C1068" s="39" t="s">
        <v>497</v>
      </c>
      <c r="D1068" s="40">
        <v>4.8</v>
      </c>
      <c r="E1068" s="26"/>
      <c r="F1068" s="42">
        <f>D1068*E1068</f>
        <v>0</v>
      </c>
      <c r="G1068" s="5"/>
    </row>
    <row r="1069" spans="1:7" s="73" customFormat="1" ht="38.25">
      <c r="A1069" s="587" t="s">
        <v>90</v>
      </c>
      <c r="B1069" s="289" t="s">
        <v>443</v>
      </c>
      <c r="C1069" s="156" t="s">
        <v>497</v>
      </c>
      <c r="D1069" s="40">
        <v>3.2</v>
      </c>
      <c r="E1069" s="26"/>
      <c r="F1069" s="42">
        <f>D1069*E1069</f>
        <v>0</v>
      </c>
      <c r="G1069" s="5"/>
    </row>
    <row r="1070" spans="1:7" s="73" customFormat="1" ht="51">
      <c r="A1070" s="587" t="s">
        <v>91</v>
      </c>
      <c r="B1070" s="323" t="s">
        <v>565</v>
      </c>
      <c r="C1070" s="156" t="s">
        <v>497</v>
      </c>
      <c r="D1070" s="40">
        <v>25</v>
      </c>
      <c r="E1070" s="26"/>
      <c r="F1070" s="42">
        <f>D1070*E1070</f>
        <v>0</v>
      </c>
      <c r="G1070" s="5"/>
    </row>
    <row r="1071" spans="1:7" s="73" customFormat="1" ht="51">
      <c r="A1071" s="236" t="s">
        <v>94</v>
      </c>
      <c r="B1071" s="291" t="s">
        <v>566</v>
      </c>
      <c r="C1071" s="163" t="s">
        <v>497</v>
      </c>
      <c r="D1071" s="44">
        <v>28.6</v>
      </c>
      <c r="E1071" s="27"/>
      <c r="F1071" s="46">
        <f>D1071*E1071</f>
        <v>0</v>
      </c>
      <c r="G1071" s="5"/>
    </row>
    <row r="1072" spans="1:7" s="73" customFormat="1" ht="12.75">
      <c r="A1072" s="9"/>
      <c r="B1072" s="7"/>
      <c r="C1072" s="8"/>
      <c r="D1072" s="6"/>
      <c r="E1072" s="1"/>
      <c r="F1072" s="5"/>
      <c r="G1072" s="5"/>
    </row>
    <row r="1073" spans="1:7" s="73" customFormat="1" ht="12.75">
      <c r="A1073" s="150">
        <f>A1067+1</f>
        <v>10</v>
      </c>
      <c r="B1073" s="52" t="s">
        <v>578</v>
      </c>
      <c r="C1073" s="285"/>
      <c r="D1073" s="208"/>
      <c r="E1073" s="620"/>
      <c r="F1073" s="153"/>
      <c r="G1073" s="5"/>
    </row>
    <row r="1074" spans="1:7" s="73" customFormat="1" ht="25.5">
      <c r="A1074" s="234" t="s">
        <v>414</v>
      </c>
      <c r="B1074" s="211" t="s">
        <v>577</v>
      </c>
      <c r="C1074" s="39" t="s">
        <v>497</v>
      </c>
      <c r="D1074" s="40">
        <v>26</v>
      </c>
      <c r="E1074" s="26"/>
      <c r="F1074" s="42">
        <f>D1074*E1074</f>
        <v>0</v>
      </c>
      <c r="G1074" s="5"/>
    </row>
    <row r="1075" spans="1:7" s="73" customFormat="1" ht="25.5">
      <c r="A1075" s="236" t="s">
        <v>90</v>
      </c>
      <c r="B1075" s="159" t="s">
        <v>579</v>
      </c>
      <c r="C1075" s="43" t="s">
        <v>497</v>
      </c>
      <c r="D1075" s="44">
        <v>29</v>
      </c>
      <c r="E1075" s="27"/>
      <c r="F1075" s="46">
        <f>D1075*E1075</f>
        <v>0</v>
      </c>
      <c r="G1075" s="5"/>
    </row>
    <row r="1076" spans="1:7" s="73" customFormat="1" ht="12.75">
      <c r="A1076" s="9"/>
      <c r="B1076" s="7"/>
      <c r="C1076" s="8"/>
      <c r="D1076" s="6"/>
      <c r="E1076" s="1"/>
      <c r="F1076" s="5"/>
      <c r="G1076" s="5"/>
    </row>
    <row r="1077" spans="1:7" s="73" customFormat="1" ht="12.75">
      <c r="A1077" s="9"/>
      <c r="B1077" s="7"/>
      <c r="C1077" s="8"/>
      <c r="D1077" s="6"/>
      <c r="E1077" s="1"/>
      <c r="F1077" s="5"/>
      <c r="G1077" s="5"/>
    </row>
    <row r="1078" spans="1:7" s="73" customFormat="1" ht="13.5" thickBot="1">
      <c r="A1078" s="139" t="s">
        <v>473</v>
      </c>
      <c r="B1078" s="326" t="s">
        <v>370</v>
      </c>
      <c r="C1078" s="94" t="s">
        <v>620</v>
      </c>
      <c r="D1078" s="196"/>
      <c r="E1078" s="3"/>
      <c r="F1078" s="198">
        <f>SUM(F1047:F1077)</f>
        <v>0</v>
      </c>
      <c r="G1078" s="5"/>
    </row>
    <row r="1079" spans="1:7" s="73" customFormat="1" ht="13.5" thickTop="1">
      <c r="A1079" s="9"/>
      <c r="B1079" s="293"/>
      <c r="C1079" s="112"/>
      <c r="D1079" s="221"/>
      <c r="E1079" s="2"/>
      <c r="F1079" s="333"/>
      <c r="G1079" s="200"/>
    </row>
    <row r="1080" spans="1:7" s="73" customFormat="1" ht="12.75">
      <c r="A1080" s="9"/>
      <c r="B1080" s="7"/>
      <c r="C1080" s="8"/>
      <c r="D1080" s="6"/>
      <c r="E1080" s="1"/>
      <c r="F1080" s="5"/>
      <c r="G1080" s="5"/>
    </row>
    <row r="1081" spans="1:7" s="73" customFormat="1" ht="12.75">
      <c r="A1081" s="9"/>
      <c r="B1081" s="142"/>
      <c r="C1081" s="8"/>
      <c r="D1081" s="134"/>
      <c r="E1081" s="614"/>
      <c r="F1081" s="10"/>
      <c r="G1081" s="10"/>
    </row>
    <row r="1082" spans="1:7" s="73" customFormat="1" ht="12.75">
      <c r="A1082" s="139" t="s">
        <v>507</v>
      </c>
      <c r="B1082" s="87" t="s">
        <v>658</v>
      </c>
      <c r="C1082" s="8"/>
      <c r="D1082" s="6"/>
      <c r="E1082" s="1"/>
      <c r="F1082" s="5"/>
      <c r="G1082" s="5"/>
    </row>
    <row r="1083" spans="1:7" s="73" customFormat="1" ht="12.75">
      <c r="A1083" s="86"/>
      <c r="B1083" s="86"/>
      <c r="C1083" s="8"/>
      <c r="D1083" s="6"/>
      <c r="E1083" s="1"/>
      <c r="F1083" s="5"/>
      <c r="G1083" s="5"/>
    </row>
    <row r="1084" spans="1:7" s="73" customFormat="1" ht="76.5">
      <c r="A1084" s="143" t="s">
        <v>660</v>
      </c>
      <c r="B1084" s="144" t="s">
        <v>261</v>
      </c>
      <c r="C1084" s="8"/>
      <c r="D1084" s="6"/>
      <c r="E1084" s="1"/>
      <c r="F1084" s="5"/>
      <c r="G1084" s="5"/>
    </row>
    <row r="1085" spans="1:7" s="73" customFormat="1" ht="12.75">
      <c r="A1085" s="86"/>
      <c r="B1085" s="86"/>
      <c r="C1085" s="8"/>
      <c r="D1085" s="6"/>
      <c r="E1085" s="1"/>
      <c r="F1085" s="5"/>
      <c r="G1085" s="5"/>
    </row>
    <row r="1086" spans="1:7" s="73" customFormat="1" ht="102">
      <c r="A1086" s="143" t="s">
        <v>660</v>
      </c>
      <c r="B1086" s="145" t="s">
        <v>470</v>
      </c>
      <c r="C1086" s="8"/>
      <c r="D1086" s="6"/>
      <c r="E1086" s="2"/>
      <c r="F1086" s="200"/>
      <c r="G1086" s="5"/>
    </row>
    <row r="1087" spans="1:7" s="73" customFormat="1" ht="12.75">
      <c r="A1087" s="331"/>
      <c r="B1087" s="588"/>
      <c r="C1087" s="8"/>
      <c r="D1087" s="6"/>
      <c r="E1087" s="2"/>
      <c r="F1087" s="200"/>
      <c r="G1087" s="5"/>
    </row>
    <row r="1088" spans="1:7" s="73" customFormat="1" ht="12.75">
      <c r="A1088" s="331"/>
      <c r="B1088" s="588"/>
      <c r="C1088" s="8"/>
      <c r="D1088" s="6"/>
      <c r="E1088" s="2"/>
      <c r="F1088" s="200"/>
      <c r="G1088" s="5"/>
    </row>
    <row r="1089" spans="1:7" s="73" customFormat="1" ht="51">
      <c r="A1089" s="146">
        <f>A1083+1</f>
        <v>1</v>
      </c>
      <c r="B1089" s="149" t="s">
        <v>319</v>
      </c>
      <c r="C1089" s="148" t="s">
        <v>498</v>
      </c>
      <c r="D1089" s="28">
        <v>5</v>
      </c>
      <c r="E1089" s="607"/>
      <c r="F1089" s="15">
        <f>+D1089*E1089</f>
        <v>0</v>
      </c>
      <c r="G1089" s="5"/>
    </row>
    <row r="1090" spans="1:7" s="73" customFormat="1" ht="12.75">
      <c r="A1090" s="331"/>
      <c r="B1090" s="589"/>
      <c r="C1090" s="8"/>
      <c r="D1090" s="6"/>
      <c r="E1090" s="2"/>
      <c r="F1090" s="200"/>
      <c r="G1090" s="5"/>
    </row>
    <row r="1091" spans="1:7" s="73" customFormat="1" ht="51">
      <c r="A1091" s="146">
        <f>A1089+1</f>
        <v>2</v>
      </c>
      <c r="B1091" s="147" t="s">
        <v>225</v>
      </c>
      <c r="C1091" s="148" t="s">
        <v>497</v>
      </c>
      <c r="D1091" s="29">
        <v>15</v>
      </c>
      <c r="E1091" s="607"/>
      <c r="F1091" s="15">
        <f>D1091*E1091</f>
        <v>0</v>
      </c>
      <c r="G1091" s="5"/>
    </row>
    <row r="1092" spans="1:7" s="73" customFormat="1" ht="12.75">
      <c r="A1092" s="331"/>
      <c r="B1092" s="589"/>
      <c r="C1092" s="8"/>
      <c r="D1092" s="6"/>
      <c r="E1092" s="2"/>
      <c r="F1092" s="200"/>
      <c r="G1092" s="5"/>
    </row>
    <row r="1093" spans="1:7" s="73" customFormat="1" ht="51">
      <c r="A1093" s="146">
        <f>A1091+1</f>
        <v>3</v>
      </c>
      <c r="B1093" s="147" t="s">
        <v>646</v>
      </c>
      <c r="C1093" s="148" t="s">
        <v>497</v>
      </c>
      <c r="D1093" s="29">
        <v>5</v>
      </c>
      <c r="E1093" s="607"/>
      <c r="F1093" s="15">
        <f>D1093*E1093</f>
        <v>0</v>
      </c>
      <c r="G1093" s="5"/>
    </row>
    <row r="1094" spans="1:7" s="73" customFormat="1" ht="12.75">
      <c r="A1094" s="331"/>
      <c r="B1094" s="589"/>
      <c r="C1094" s="8"/>
      <c r="D1094" s="6"/>
      <c r="E1094" s="2"/>
      <c r="F1094" s="200"/>
      <c r="G1094" s="5"/>
    </row>
    <row r="1095" spans="1:6" s="73" customFormat="1" ht="12.75">
      <c r="A1095" s="146">
        <f>A1093+1</f>
        <v>4</v>
      </c>
      <c r="B1095" s="35" t="s">
        <v>450</v>
      </c>
      <c r="C1095" s="47" t="s">
        <v>490</v>
      </c>
      <c r="D1095" s="28">
        <v>8</v>
      </c>
      <c r="E1095" s="21"/>
      <c r="F1095" s="15">
        <f>+D1095*E1095</f>
        <v>0</v>
      </c>
    </row>
    <row r="1096" spans="1:6" s="73" customFormat="1" ht="12.75">
      <c r="A1096" s="9"/>
      <c r="B1096" s="9"/>
      <c r="C1096" s="8"/>
      <c r="D1096" s="6"/>
      <c r="E1096" s="1"/>
      <c r="F1096" s="5"/>
    </row>
    <row r="1097" spans="1:6" s="73" customFormat="1" ht="51">
      <c r="A1097" s="146">
        <f>A1095+1</f>
        <v>5</v>
      </c>
      <c r="B1097" s="590" t="s">
        <v>313</v>
      </c>
      <c r="C1097" s="13" t="s">
        <v>497</v>
      </c>
      <c r="D1097" s="28">
        <v>695</v>
      </c>
      <c r="E1097" s="24"/>
      <c r="F1097" s="15">
        <f>D1097*E1097</f>
        <v>0</v>
      </c>
    </row>
    <row r="1098" spans="1:6" s="73" customFormat="1" ht="12.75">
      <c r="A1098" s="9"/>
      <c r="B1098" s="9"/>
      <c r="C1098" s="8"/>
      <c r="D1098" s="6"/>
      <c r="E1098" s="1"/>
      <c r="F1098" s="5"/>
    </row>
    <row r="1099" spans="1:6" s="73" customFormat="1" ht="12.75">
      <c r="A1099" s="9"/>
      <c r="B1099" s="591" t="s">
        <v>331</v>
      </c>
      <c r="C1099" s="8"/>
      <c r="D1099" s="6"/>
      <c r="E1099" s="1"/>
      <c r="F1099" s="5"/>
    </row>
    <row r="1100" spans="1:6" s="73" customFormat="1" ht="12.75">
      <c r="A1100" s="9"/>
      <c r="B1100" s="9"/>
      <c r="C1100" s="8"/>
      <c r="D1100" s="6"/>
      <c r="E1100" s="1"/>
      <c r="F1100" s="5"/>
    </row>
    <row r="1101" spans="1:6" s="73" customFormat="1" ht="51">
      <c r="A1101" s="146">
        <f>A1097+1</f>
        <v>6</v>
      </c>
      <c r="B1101" s="35" t="s">
        <v>304</v>
      </c>
      <c r="C1101" s="47" t="s">
        <v>485</v>
      </c>
      <c r="D1101" s="28">
        <v>0</v>
      </c>
      <c r="E1101" s="21"/>
      <c r="F1101" s="15">
        <f>D1101*E1101</f>
        <v>0</v>
      </c>
    </row>
    <row r="1102" spans="1:6" s="73" customFormat="1" ht="12.75">
      <c r="A1102" s="9"/>
      <c r="B1102" s="9"/>
      <c r="C1102" s="8"/>
      <c r="D1102" s="6"/>
      <c r="E1102" s="1"/>
      <c r="F1102" s="5"/>
    </row>
    <row r="1103" spans="1:6" s="73" customFormat="1" ht="127.5">
      <c r="A1103" s="252">
        <f>A1101+1</f>
        <v>7</v>
      </c>
      <c r="B1103" s="592" t="s">
        <v>305</v>
      </c>
      <c r="C1103" s="254"/>
      <c r="D1103" s="255"/>
      <c r="E1103" s="632"/>
      <c r="F1103" s="256"/>
    </row>
    <row r="1104" spans="1:6" s="73" customFormat="1" ht="63.75">
      <c r="A1104" s="593" t="s">
        <v>660</v>
      </c>
      <c r="B1104" s="594" t="s">
        <v>334</v>
      </c>
      <c r="C1104" s="259"/>
      <c r="D1104" s="260"/>
      <c r="E1104" s="633"/>
      <c r="F1104" s="186"/>
    </row>
    <row r="1105" spans="1:6" s="73" customFormat="1" ht="76.5">
      <c r="A1105" s="593" t="s">
        <v>660</v>
      </c>
      <c r="B1105" s="594" t="s">
        <v>234</v>
      </c>
      <c r="C1105" s="259"/>
      <c r="D1105" s="260"/>
      <c r="E1105" s="633"/>
      <c r="F1105" s="186"/>
    </row>
    <row r="1106" spans="1:6" s="73" customFormat="1" ht="38.25">
      <c r="A1106" s="593" t="s">
        <v>660</v>
      </c>
      <c r="B1106" s="594" t="s">
        <v>335</v>
      </c>
      <c r="C1106" s="259"/>
      <c r="D1106" s="260"/>
      <c r="E1106" s="633"/>
      <c r="F1106" s="186"/>
    </row>
    <row r="1107" spans="1:6" s="73" customFormat="1" ht="25.5">
      <c r="A1107" s="593" t="s">
        <v>660</v>
      </c>
      <c r="B1107" s="594" t="s">
        <v>336</v>
      </c>
      <c r="C1107" s="259"/>
      <c r="D1107" s="260"/>
      <c r="E1107" s="633"/>
      <c r="F1107" s="186"/>
    </row>
    <row r="1108" spans="1:6" s="73" customFormat="1" ht="38.25">
      <c r="A1108" s="572"/>
      <c r="B1108" s="594" t="s">
        <v>332</v>
      </c>
      <c r="C1108" s="259"/>
      <c r="D1108" s="260"/>
      <c r="E1108" s="633"/>
      <c r="F1108" s="186"/>
    </row>
    <row r="1109" spans="1:6" s="73" customFormat="1" ht="12.75">
      <c r="A1109" s="595"/>
      <c r="B1109" s="596" t="s">
        <v>333</v>
      </c>
      <c r="C1109" s="268" t="s">
        <v>485</v>
      </c>
      <c r="D1109" s="274">
        <v>1</v>
      </c>
      <c r="E1109" s="636"/>
      <c r="F1109" s="225">
        <f>D1109*E1109</f>
        <v>0</v>
      </c>
    </row>
    <row r="1110" spans="1:6" s="73" customFormat="1" ht="12.75">
      <c r="A1110" s="9"/>
      <c r="B1110" s="9"/>
      <c r="C1110" s="8"/>
      <c r="D1110" s="6"/>
      <c r="E1110" s="1"/>
      <c r="F1110" s="5"/>
    </row>
    <row r="1111" spans="1:6" s="73" customFormat="1" ht="51">
      <c r="A1111" s="146">
        <f>A1103+1</f>
        <v>8</v>
      </c>
      <c r="B1111" s="590" t="s">
        <v>306</v>
      </c>
      <c r="C1111" s="13" t="s">
        <v>485</v>
      </c>
      <c r="D1111" s="28">
        <v>1</v>
      </c>
      <c r="E1111" s="24"/>
      <c r="F1111" s="15">
        <f>D1111*E1111</f>
        <v>0</v>
      </c>
    </row>
    <row r="1112" spans="1:6" s="73" customFormat="1" ht="12.75">
      <c r="A1112" s="9"/>
      <c r="B1112" s="9"/>
      <c r="C1112" s="8"/>
      <c r="D1112" s="6"/>
      <c r="E1112" s="1"/>
      <c r="F1112" s="5"/>
    </row>
    <row r="1113" spans="1:6" s="73" customFormat="1" ht="63.75">
      <c r="A1113" s="252">
        <f>A1111+1</f>
        <v>9</v>
      </c>
      <c r="B1113" s="597" t="s">
        <v>259</v>
      </c>
      <c r="C1113" s="598"/>
      <c r="D1113" s="599"/>
      <c r="E1113" s="699"/>
      <c r="F1113" s="600"/>
    </row>
    <row r="1114" spans="1:6" s="73" customFormat="1" ht="51">
      <c r="A1114" s="572"/>
      <c r="B1114" s="594" t="s">
        <v>330</v>
      </c>
      <c r="C1114" s="601"/>
      <c r="D1114" s="602"/>
      <c r="E1114" s="700"/>
      <c r="F1114" s="603"/>
    </row>
    <row r="1115" spans="1:6" s="73" customFormat="1" ht="12.75">
      <c r="A1115" s="595"/>
      <c r="B1115" s="604" t="s">
        <v>307</v>
      </c>
      <c r="C1115" s="605" t="s">
        <v>485</v>
      </c>
      <c r="D1115" s="23">
        <v>1</v>
      </c>
      <c r="E1115" s="701"/>
      <c r="F1115" s="606">
        <f>D1115*E1115</f>
        <v>0</v>
      </c>
    </row>
    <row r="1116" spans="1:6" s="73" customFormat="1" ht="12.75">
      <c r="A1116" s="9"/>
      <c r="B1116" s="9"/>
      <c r="C1116" s="8"/>
      <c r="D1116" s="6"/>
      <c r="E1116" s="1"/>
      <c r="F1116" s="5"/>
    </row>
    <row r="1117" spans="1:6" s="73" customFormat="1" ht="51">
      <c r="A1117" s="146">
        <f>A1113+1</f>
        <v>10</v>
      </c>
      <c r="B1117" s="590" t="s">
        <v>308</v>
      </c>
      <c r="C1117" s="13" t="s">
        <v>485</v>
      </c>
      <c r="D1117" s="28">
        <v>1</v>
      </c>
      <c r="E1117" s="24"/>
      <c r="F1117" s="15">
        <f>D1117*E1117</f>
        <v>0</v>
      </c>
    </row>
    <row r="1118" spans="1:6" s="73" customFormat="1" ht="12.75">
      <c r="A1118" s="9"/>
      <c r="B1118" s="9"/>
      <c r="C1118" s="8"/>
      <c r="D1118" s="6"/>
      <c r="E1118" s="1"/>
      <c r="F1118" s="5"/>
    </row>
    <row r="1119" spans="1:6" s="73" customFormat="1" ht="76.5">
      <c r="A1119" s="146">
        <f>A1117+1</f>
        <v>11</v>
      </c>
      <c r="B1119" s="590" t="s">
        <v>309</v>
      </c>
      <c r="C1119" s="13" t="s">
        <v>485</v>
      </c>
      <c r="D1119" s="28">
        <v>1</v>
      </c>
      <c r="E1119" s="24"/>
      <c r="F1119" s="15">
        <f>D1119*E1119</f>
        <v>0</v>
      </c>
    </row>
    <row r="1120" spans="1:6" s="73" customFormat="1" ht="12.75">
      <c r="A1120" s="9"/>
      <c r="B1120" s="9"/>
      <c r="C1120" s="8"/>
      <c r="D1120" s="6"/>
      <c r="E1120" s="1"/>
      <c r="F1120" s="5"/>
    </row>
    <row r="1121" spans="1:6" s="73" customFormat="1" ht="63.75">
      <c r="A1121" s="146">
        <f>A1119+1</f>
        <v>12</v>
      </c>
      <c r="B1121" s="590" t="s">
        <v>310</v>
      </c>
      <c r="C1121" s="13" t="s">
        <v>485</v>
      </c>
      <c r="D1121" s="28">
        <v>1</v>
      </c>
      <c r="E1121" s="24"/>
      <c r="F1121" s="15">
        <f>D1121*E1121</f>
        <v>0</v>
      </c>
    </row>
    <row r="1122" spans="1:6" s="73" customFormat="1" ht="12.75">
      <c r="A1122" s="9"/>
      <c r="B1122" s="9"/>
      <c r="C1122" s="8"/>
      <c r="D1122" s="6"/>
      <c r="E1122" s="1"/>
      <c r="F1122" s="5"/>
    </row>
    <row r="1123" spans="1:6" s="73" customFormat="1" ht="51">
      <c r="A1123" s="146">
        <f>A1121+1</f>
        <v>13</v>
      </c>
      <c r="B1123" s="590" t="s">
        <v>311</v>
      </c>
      <c r="C1123" s="13" t="s">
        <v>485</v>
      </c>
      <c r="D1123" s="28">
        <v>1</v>
      </c>
      <c r="E1123" s="24"/>
      <c r="F1123" s="15">
        <f>D1123*E1123</f>
        <v>0</v>
      </c>
    </row>
    <row r="1124" spans="1:6" s="73" customFormat="1" ht="12.75">
      <c r="A1124" s="9"/>
      <c r="B1124" s="9"/>
      <c r="C1124" s="8"/>
      <c r="D1124" s="6"/>
      <c r="E1124" s="1"/>
      <c r="F1124" s="5"/>
    </row>
    <row r="1125" spans="1:6" s="73" customFormat="1" ht="38.25">
      <c r="A1125" s="146">
        <f>A1123+1</f>
        <v>14</v>
      </c>
      <c r="B1125" s="590" t="s">
        <v>312</v>
      </c>
      <c r="C1125" s="13" t="s">
        <v>485</v>
      </c>
      <c r="D1125" s="28">
        <v>1</v>
      </c>
      <c r="E1125" s="24"/>
      <c r="F1125" s="15">
        <f>D1125*E1125</f>
        <v>0</v>
      </c>
    </row>
    <row r="1126" spans="1:6" s="73" customFormat="1" ht="12.75">
      <c r="A1126" s="9"/>
      <c r="B1126" s="9"/>
      <c r="C1126" s="8"/>
      <c r="D1126" s="6"/>
      <c r="E1126" s="5"/>
      <c r="F1126" s="5"/>
    </row>
    <row r="1127" spans="1:6" s="73" customFormat="1" ht="12.75">
      <c r="A1127" s="9"/>
      <c r="B1127" s="9"/>
      <c r="C1127" s="8"/>
      <c r="D1127" s="6"/>
      <c r="E1127" s="5"/>
      <c r="F1127" s="5"/>
    </row>
    <row r="1128" spans="1:6" s="73" customFormat="1" ht="13.5" thickBot="1">
      <c r="A1128" s="139" t="s">
        <v>507</v>
      </c>
      <c r="B1128" s="326" t="s">
        <v>464</v>
      </c>
      <c r="C1128" s="94" t="s">
        <v>620</v>
      </c>
      <c r="D1128" s="196"/>
      <c r="E1128" s="197"/>
      <c r="F1128" s="198">
        <f>SUM(F1089:F1127)</f>
        <v>0</v>
      </c>
    </row>
    <row r="1129" spans="1:6" s="73" customFormat="1" ht="13.5" thickTop="1">
      <c r="A1129" s="9"/>
      <c r="C1129" s="8"/>
      <c r="D1129" s="6"/>
      <c r="E1129" s="5"/>
      <c r="F1129" s="5"/>
    </row>
    <row r="1130" spans="1:6" s="73" customFormat="1" ht="12.75">
      <c r="A1130" s="9"/>
      <c r="C1130" s="8"/>
      <c r="D1130" s="6"/>
      <c r="E1130" s="5"/>
      <c r="F1130" s="5"/>
    </row>
    <row r="1131" spans="1:6" s="73" customFormat="1" ht="12.75">
      <c r="A1131" s="9"/>
      <c r="C1131" s="8"/>
      <c r="D1131" s="6"/>
      <c r="E1131" s="5"/>
      <c r="F1131" s="5"/>
    </row>
    <row r="1132" spans="1:6" s="73" customFormat="1" ht="12.75">
      <c r="A1132" s="9"/>
      <c r="C1132" s="8"/>
      <c r="D1132" s="6"/>
      <c r="E1132" s="5"/>
      <c r="F1132" s="5"/>
    </row>
    <row r="1133" spans="1:6" s="73" customFormat="1" ht="12.75">
      <c r="A1133" s="9"/>
      <c r="C1133" s="8"/>
      <c r="D1133" s="6"/>
      <c r="E1133" s="5"/>
      <c r="F1133" s="5"/>
    </row>
    <row r="1134" spans="1:6" s="73" customFormat="1" ht="12.75">
      <c r="A1134" s="9"/>
      <c r="C1134" s="8"/>
      <c r="D1134" s="6"/>
      <c r="E1134" s="5"/>
      <c r="F1134" s="5"/>
    </row>
    <row r="1135" spans="1:6" s="73" customFormat="1" ht="12.75">
      <c r="A1135" s="9"/>
      <c r="C1135" s="8"/>
      <c r="D1135" s="6"/>
      <c r="E1135" s="5"/>
      <c r="F1135" s="5"/>
    </row>
    <row r="1136" spans="1:6" s="73" customFormat="1" ht="12.75">
      <c r="A1136" s="9"/>
      <c r="C1136" s="8"/>
      <c r="D1136" s="6"/>
      <c r="E1136" s="5"/>
      <c r="F1136" s="5"/>
    </row>
    <row r="1137" spans="1:6" s="73" customFormat="1" ht="12.75">
      <c r="A1137" s="9"/>
      <c r="C1137" s="8"/>
      <c r="D1137" s="6"/>
      <c r="E1137" s="5"/>
      <c r="F1137" s="5"/>
    </row>
    <row r="1138" spans="1:6" s="73" customFormat="1" ht="12.75">
      <c r="A1138" s="9"/>
      <c r="C1138" s="8"/>
      <c r="D1138" s="6"/>
      <c r="E1138" s="5"/>
      <c r="F1138" s="5"/>
    </row>
    <row r="1139" spans="1:6" s="73" customFormat="1" ht="12.75">
      <c r="A1139" s="9"/>
      <c r="C1139" s="8"/>
      <c r="D1139" s="6"/>
      <c r="E1139" s="5"/>
      <c r="F1139" s="5"/>
    </row>
    <row r="1140" spans="1:6" s="73" customFormat="1" ht="12.75">
      <c r="A1140" s="9"/>
      <c r="C1140" s="8"/>
      <c r="D1140" s="6"/>
      <c r="E1140" s="5"/>
      <c r="F1140" s="5"/>
    </row>
    <row r="1141" spans="1:6" s="73" customFormat="1" ht="12.75">
      <c r="A1141" s="9"/>
      <c r="C1141" s="8"/>
      <c r="D1141" s="6"/>
      <c r="E1141" s="5"/>
      <c r="F1141" s="5"/>
    </row>
    <row r="1142" spans="1:6" s="73" customFormat="1" ht="12.75">
      <c r="A1142" s="9"/>
      <c r="C1142" s="8"/>
      <c r="D1142" s="6"/>
      <c r="E1142" s="5"/>
      <c r="F1142" s="5"/>
    </row>
    <row r="1143" spans="1:6" s="73" customFormat="1" ht="12.75">
      <c r="A1143" s="9"/>
      <c r="C1143" s="8"/>
      <c r="D1143" s="6"/>
      <c r="E1143" s="5"/>
      <c r="F1143" s="5"/>
    </row>
    <row r="1144" spans="1:6" s="73" customFormat="1" ht="12.75">
      <c r="A1144" s="9"/>
      <c r="C1144" s="8"/>
      <c r="D1144" s="6"/>
      <c r="E1144" s="5"/>
      <c r="F1144" s="5"/>
    </row>
    <row r="1145" spans="1:6" s="73" customFormat="1" ht="12.75">
      <c r="A1145" s="9"/>
      <c r="C1145" s="8"/>
      <c r="D1145" s="6"/>
      <c r="E1145" s="5"/>
      <c r="F1145" s="5"/>
    </row>
    <row r="1146" spans="1:6" s="73" customFormat="1" ht="12.75">
      <c r="A1146" s="9"/>
      <c r="C1146" s="8"/>
      <c r="D1146" s="6"/>
      <c r="E1146" s="5"/>
      <c r="F1146" s="5"/>
    </row>
    <row r="1147" spans="1:6" s="73" customFormat="1" ht="12.75">
      <c r="A1147" s="9"/>
      <c r="C1147" s="8"/>
      <c r="D1147" s="6"/>
      <c r="E1147" s="5"/>
      <c r="F1147" s="5"/>
    </row>
    <row r="1148" spans="1:6" s="73" customFormat="1" ht="12.75">
      <c r="A1148" s="9"/>
      <c r="C1148" s="8"/>
      <c r="D1148" s="6"/>
      <c r="E1148" s="5"/>
      <c r="F1148" s="5"/>
    </row>
    <row r="1149" spans="1:6" s="73" customFormat="1" ht="12.75">
      <c r="A1149" s="9"/>
      <c r="C1149" s="8"/>
      <c r="D1149" s="6"/>
      <c r="E1149" s="5"/>
      <c r="F1149" s="5"/>
    </row>
    <row r="1150" spans="1:6" s="73" customFormat="1" ht="12.75">
      <c r="A1150" s="9"/>
      <c r="C1150" s="8"/>
      <c r="D1150" s="6"/>
      <c r="E1150" s="5"/>
      <c r="F1150" s="5"/>
    </row>
    <row r="1151" spans="1:6" s="73" customFormat="1" ht="12.75">
      <c r="A1151" s="9"/>
      <c r="C1151" s="8"/>
      <c r="D1151" s="6"/>
      <c r="E1151" s="5"/>
      <c r="F1151" s="5"/>
    </row>
    <row r="1152" spans="1:6" s="73" customFormat="1" ht="12.75">
      <c r="A1152" s="9"/>
      <c r="C1152" s="8"/>
      <c r="D1152" s="6"/>
      <c r="E1152" s="5"/>
      <c r="F1152" s="5"/>
    </row>
    <row r="1153" spans="1:6" s="73" customFormat="1" ht="12.75">
      <c r="A1153" s="9"/>
      <c r="C1153" s="8"/>
      <c r="D1153" s="6"/>
      <c r="E1153" s="5"/>
      <c r="F1153" s="5"/>
    </row>
    <row r="1154" spans="1:6" s="73" customFormat="1" ht="12.75">
      <c r="A1154" s="9"/>
      <c r="C1154" s="8"/>
      <c r="D1154" s="6"/>
      <c r="E1154" s="5"/>
      <c r="F1154" s="5"/>
    </row>
    <row r="1155" spans="1:6" s="73" customFormat="1" ht="12.75">
      <c r="A1155" s="9"/>
      <c r="C1155" s="8"/>
      <c r="D1155" s="6"/>
      <c r="E1155" s="5"/>
      <c r="F1155" s="5"/>
    </row>
    <row r="1156" spans="1:6" s="73" customFormat="1" ht="12.75">
      <c r="A1156" s="9"/>
      <c r="C1156" s="8"/>
      <c r="D1156" s="6"/>
      <c r="E1156" s="5"/>
      <c r="F1156" s="5"/>
    </row>
    <row r="1157" spans="1:6" s="73" customFormat="1" ht="12.75">
      <c r="A1157" s="9"/>
      <c r="C1157" s="8"/>
      <c r="D1157" s="6"/>
      <c r="E1157" s="5"/>
      <c r="F1157" s="5"/>
    </row>
    <row r="1158" spans="1:6" s="73" customFormat="1" ht="12.75">
      <c r="A1158" s="9"/>
      <c r="C1158" s="8"/>
      <c r="D1158" s="6"/>
      <c r="E1158" s="5"/>
      <c r="F1158" s="5"/>
    </row>
    <row r="1159" spans="1:6" s="73" customFormat="1" ht="12.75">
      <c r="A1159" s="9"/>
      <c r="C1159" s="8"/>
      <c r="D1159" s="6"/>
      <c r="E1159" s="5"/>
      <c r="F1159" s="5"/>
    </row>
    <row r="1160" spans="1:6" s="73" customFormat="1" ht="12.75">
      <c r="A1160" s="9"/>
      <c r="C1160" s="8"/>
      <c r="D1160" s="6"/>
      <c r="E1160" s="5"/>
      <c r="F1160" s="5"/>
    </row>
    <row r="1161" spans="1:6" s="73" customFormat="1" ht="12.75">
      <c r="A1161" s="9"/>
      <c r="C1161" s="8"/>
      <c r="D1161" s="6"/>
      <c r="E1161" s="5"/>
      <c r="F1161" s="5"/>
    </row>
    <row r="1162" spans="1:6" s="73" customFormat="1" ht="12.75">
      <c r="A1162" s="9"/>
      <c r="C1162" s="8"/>
      <c r="D1162" s="6"/>
      <c r="E1162" s="5"/>
      <c r="F1162" s="5"/>
    </row>
    <row r="1163" spans="1:6" s="73" customFormat="1" ht="12.75">
      <c r="A1163" s="9"/>
      <c r="C1163" s="8"/>
      <c r="D1163" s="6"/>
      <c r="E1163" s="5"/>
      <c r="F1163" s="5"/>
    </row>
    <row r="1164" spans="1:6" s="73" customFormat="1" ht="12.75">
      <c r="A1164" s="9"/>
      <c r="C1164" s="8"/>
      <c r="D1164" s="6"/>
      <c r="E1164" s="5"/>
      <c r="F1164" s="5"/>
    </row>
    <row r="1165" spans="1:6" s="73" customFormat="1" ht="12.75">
      <c r="A1165" s="9"/>
      <c r="C1165" s="8"/>
      <c r="D1165" s="6"/>
      <c r="E1165" s="5"/>
      <c r="F1165" s="5"/>
    </row>
    <row r="1166" spans="1:6" s="73" customFormat="1" ht="12.75">
      <c r="A1166" s="9"/>
      <c r="C1166" s="8"/>
      <c r="D1166" s="6"/>
      <c r="E1166" s="5"/>
      <c r="F1166" s="5"/>
    </row>
    <row r="1167" spans="1:6" s="73" customFormat="1" ht="12.75">
      <c r="A1167" s="9"/>
      <c r="C1167" s="8"/>
      <c r="D1167" s="6"/>
      <c r="E1167" s="5"/>
      <c r="F1167" s="5"/>
    </row>
    <row r="1168" spans="1:6" s="73" customFormat="1" ht="12.75">
      <c r="A1168" s="9"/>
      <c r="C1168" s="8"/>
      <c r="D1168" s="6"/>
      <c r="E1168" s="5"/>
      <c r="F1168" s="5"/>
    </row>
    <row r="1169" spans="1:6" s="73" customFormat="1" ht="12.75">
      <c r="A1169" s="9"/>
      <c r="C1169" s="8"/>
      <c r="D1169" s="6"/>
      <c r="E1169" s="5"/>
      <c r="F1169" s="5"/>
    </row>
    <row r="1170" spans="1:6" s="73" customFormat="1" ht="12.75">
      <c r="A1170" s="9"/>
      <c r="C1170" s="8"/>
      <c r="D1170" s="6"/>
      <c r="E1170" s="5"/>
      <c r="F1170" s="5"/>
    </row>
    <row r="1171" spans="1:6" s="73" customFormat="1" ht="12.75">
      <c r="A1171" s="9"/>
      <c r="C1171" s="8"/>
      <c r="D1171" s="6"/>
      <c r="E1171" s="5"/>
      <c r="F1171" s="5"/>
    </row>
    <row r="1172" spans="1:6" s="73" customFormat="1" ht="12.75">
      <c r="A1172" s="9"/>
      <c r="C1172" s="8"/>
      <c r="D1172" s="6"/>
      <c r="E1172" s="5"/>
      <c r="F1172" s="5"/>
    </row>
    <row r="1173" spans="1:6" s="73" customFormat="1" ht="12.75">
      <c r="A1173" s="9"/>
      <c r="C1173" s="8"/>
      <c r="D1173" s="6"/>
      <c r="E1173" s="5"/>
      <c r="F1173" s="5"/>
    </row>
    <row r="1174" spans="1:6" s="73" customFormat="1" ht="12.75">
      <c r="A1174" s="9"/>
      <c r="C1174" s="8"/>
      <c r="D1174" s="6"/>
      <c r="E1174" s="5"/>
      <c r="F1174" s="5"/>
    </row>
    <row r="1175" spans="1:6" s="73" customFormat="1" ht="12.75">
      <c r="A1175" s="9"/>
      <c r="C1175" s="8"/>
      <c r="D1175" s="6"/>
      <c r="E1175" s="5"/>
      <c r="F1175" s="5"/>
    </row>
    <row r="1176" spans="1:6" s="73" customFormat="1" ht="12.75">
      <c r="A1176" s="9"/>
      <c r="C1176" s="8"/>
      <c r="D1176" s="6"/>
      <c r="E1176" s="5"/>
      <c r="F1176" s="5"/>
    </row>
    <row r="1177" spans="1:6" s="73" customFormat="1" ht="12.75">
      <c r="A1177" s="9"/>
      <c r="C1177" s="8"/>
      <c r="D1177" s="6"/>
      <c r="E1177" s="5"/>
      <c r="F1177" s="5"/>
    </row>
    <row r="1178" spans="1:6" s="73" customFormat="1" ht="12.75">
      <c r="A1178" s="9"/>
      <c r="C1178" s="8"/>
      <c r="D1178" s="6"/>
      <c r="E1178" s="5"/>
      <c r="F1178" s="5"/>
    </row>
    <row r="1179" spans="1:6" s="73" customFormat="1" ht="12.75">
      <c r="A1179" s="9"/>
      <c r="C1179" s="8"/>
      <c r="D1179" s="6"/>
      <c r="E1179" s="5"/>
      <c r="F1179" s="5"/>
    </row>
    <row r="1180" spans="1:6" s="73" customFormat="1" ht="12.75">
      <c r="A1180" s="9"/>
      <c r="C1180" s="8"/>
      <c r="D1180" s="6"/>
      <c r="E1180" s="5"/>
      <c r="F1180" s="5"/>
    </row>
    <row r="1181" spans="1:6" s="73" customFormat="1" ht="12.75">
      <c r="A1181" s="9"/>
      <c r="C1181" s="8"/>
      <c r="D1181" s="6"/>
      <c r="E1181" s="5"/>
      <c r="F1181" s="5"/>
    </row>
    <row r="1182" spans="1:6" s="73" customFormat="1" ht="12.75">
      <c r="A1182" s="9"/>
      <c r="C1182" s="8"/>
      <c r="D1182" s="6"/>
      <c r="E1182" s="5"/>
      <c r="F1182" s="5"/>
    </row>
    <row r="1183" spans="1:6" s="73" customFormat="1" ht="12.75">
      <c r="A1183" s="9"/>
      <c r="C1183" s="8"/>
      <c r="D1183" s="6"/>
      <c r="E1183" s="5"/>
      <c r="F1183" s="5"/>
    </row>
    <row r="1184" spans="1:6" s="73" customFormat="1" ht="12.75">
      <c r="A1184" s="9"/>
      <c r="C1184" s="8"/>
      <c r="D1184" s="6"/>
      <c r="E1184" s="5"/>
      <c r="F1184" s="5"/>
    </row>
    <row r="1185" spans="1:6" s="73" customFormat="1" ht="12.75">
      <c r="A1185" s="9"/>
      <c r="C1185" s="8"/>
      <c r="D1185" s="6"/>
      <c r="E1185" s="5"/>
      <c r="F1185" s="5"/>
    </row>
    <row r="1186" spans="1:6" s="73" customFormat="1" ht="12.75">
      <c r="A1186" s="9"/>
      <c r="C1186" s="8"/>
      <c r="D1186" s="6"/>
      <c r="E1186" s="5"/>
      <c r="F1186" s="5"/>
    </row>
    <row r="1187" spans="1:6" s="73" customFormat="1" ht="12.75">
      <c r="A1187" s="9"/>
      <c r="C1187" s="8"/>
      <c r="D1187" s="6"/>
      <c r="E1187" s="5"/>
      <c r="F1187" s="5"/>
    </row>
    <row r="1188" spans="1:6" s="73" customFormat="1" ht="12.75">
      <c r="A1188" s="9"/>
      <c r="C1188" s="8"/>
      <c r="D1188" s="6"/>
      <c r="E1188" s="5"/>
      <c r="F1188" s="5"/>
    </row>
    <row r="1189" spans="1:6" s="73" customFormat="1" ht="12.75">
      <c r="A1189" s="9"/>
      <c r="C1189" s="8"/>
      <c r="D1189" s="6"/>
      <c r="E1189" s="5"/>
      <c r="F1189" s="5"/>
    </row>
    <row r="1190" spans="1:6" s="73" customFormat="1" ht="12.75">
      <c r="A1190" s="9"/>
      <c r="C1190" s="8"/>
      <c r="D1190" s="6"/>
      <c r="E1190" s="5"/>
      <c r="F1190" s="5"/>
    </row>
    <row r="1191" spans="1:6" s="73" customFormat="1" ht="12.75">
      <c r="A1191" s="9"/>
      <c r="C1191" s="8"/>
      <c r="D1191" s="6"/>
      <c r="E1191" s="5"/>
      <c r="F1191" s="5"/>
    </row>
    <row r="1192" spans="1:6" s="73" customFormat="1" ht="12.75">
      <c r="A1192" s="9"/>
      <c r="C1192" s="8"/>
      <c r="D1192" s="6"/>
      <c r="E1192" s="5"/>
      <c r="F1192" s="5"/>
    </row>
    <row r="1193" spans="1:6" s="73" customFormat="1" ht="12.75">
      <c r="A1193" s="9"/>
      <c r="C1193" s="8"/>
      <c r="D1193" s="6"/>
      <c r="E1193" s="5"/>
      <c r="F1193" s="5"/>
    </row>
    <row r="1194" spans="1:6" s="73" customFormat="1" ht="12.75">
      <c r="A1194" s="9"/>
      <c r="C1194" s="8"/>
      <c r="D1194" s="6"/>
      <c r="E1194" s="5"/>
      <c r="F1194" s="5"/>
    </row>
    <row r="1195" spans="1:6" s="73" customFormat="1" ht="12.75">
      <c r="A1195" s="9"/>
      <c r="C1195" s="8"/>
      <c r="D1195" s="6"/>
      <c r="E1195" s="5"/>
      <c r="F1195" s="5"/>
    </row>
    <row r="1196" spans="1:6" s="73" customFormat="1" ht="12.75">
      <c r="A1196" s="9"/>
      <c r="C1196" s="8"/>
      <c r="D1196" s="6"/>
      <c r="E1196" s="5"/>
      <c r="F1196" s="5"/>
    </row>
    <row r="1197" spans="1:6" s="73" customFormat="1" ht="12.75">
      <c r="A1197" s="9"/>
      <c r="C1197" s="8"/>
      <c r="D1197" s="6"/>
      <c r="E1197" s="5"/>
      <c r="F1197" s="5"/>
    </row>
    <row r="1198" spans="1:6" s="73" customFormat="1" ht="12.75">
      <c r="A1198" s="9"/>
      <c r="C1198" s="8"/>
      <c r="D1198" s="6"/>
      <c r="E1198" s="5"/>
      <c r="F1198" s="5"/>
    </row>
    <row r="1199" spans="1:6" s="73" customFormat="1" ht="12.75">
      <c r="A1199" s="9"/>
      <c r="C1199" s="8"/>
      <c r="D1199" s="6"/>
      <c r="E1199" s="5"/>
      <c r="F1199" s="5"/>
    </row>
    <row r="1200" spans="1:6" s="73" customFormat="1" ht="12.75">
      <c r="A1200" s="9"/>
      <c r="C1200" s="8"/>
      <c r="D1200" s="6"/>
      <c r="E1200" s="5"/>
      <c r="F1200" s="5"/>
    </row>
    <row r="1201" spans="1:6" s="73" customFormat="1" ht="12.75">
      <c r="A1201" s="9"/>
      <c r="C1201" s="8"/>
      <c r="D1201" s="6"/>
      <c r="E1201" s="5"/>
      <c r="F1201" s="5"/>
    </row>
    <row r="1202" spans="1:6" s="73" customFormat="1" ht="12.75">
      <c r="A1202" s="9"/>
      <c r="C1202" s="8"/>
      <c r="D1202" s="6"/>
      <c r="E1202" s="5"/>
      <c r="F1202" s="5"/>
    </row>
    <row r="1203" spans="1:6" s="73" customFormat="1" ht="12.75">
      <c r="A1203" s="9"/>
      <c r="C1203" s="8"/>
      <c r="D1203" s="6"/>
      <c r="E1203" s="5"/>
      <c r="F1203" s="5"/>
    </row>
    <row r="1204" spans="1:6" s="73" customFormat="1" ht="12.75">
      <c r="A1204" s="9"/>
      <c r="C1204" s="8"/>
      <c r="D1204" s="6"/>
      <c r="E1204" s="5"/>
      <c r="F1204" s="5"/>
    </row>
    <row r="1205" spans="1:6" s="73" customFormat="1" ht="12.75">
      <c r="A1205" s="9"/>
      <c r="C1205" s="8"/>
      <c r="D1205" s="6"/>
      <c r="E1205" s="5"/>
      <c r="F1205" s="5"/>
    </row>
    <row r="1206" spans="1:6" s="73" customFormat="1" ht="12.75">
      <c r="A1206" s="9"/>
      <c r="C1206" s="8"/>
      <c r="D1206" s="6"/>
      <c r="E1206" s="5"/>
      <c r="F1206" s="5"/>
    </row>
    <row r="1207" spans="1:6" s="73" customFormat="1" ht="12.75">
      <c r="A1207" s="9"/>
      <c r="C1207" s="8"/>
      <c r="D1207" s="6"/>
      <c r="E1207" s="5"/>
      <c r="F1207" s="5"/>
    </row>
    <row r="1208" spans="1:6" s="73" customFormat="1" ht="12.75">
      <c r="A1208" s="9"/>
      <c r="C1208" s="8"/>
      <c r="D1208" s="6"/>
      <c r="E1208" s="5"/>
      <c r="F1208" s="5"/>
    </row>
    <row r="1209" spans="1:6" s="73" customFormat="1" ht="12.75">
      <c r="A1209" s="9"/>
      <c r="C1209" s="8"/>
      <c r="D1209" s="6"/>
      <c r="E1209" s="5"/>
      <c r="F1209" s="5"/>
    </row>
    <row r="1210" spans="1:6" s="73" customFormat="1" ht="12.75">
      <c r="A1210" s="9"/>
      <c r="C1210" s="8"/>
      <c r="D1210" s="6"/>
      <c r="E1210" s="5"/>
      <c r="F1210" s="5"/>
    </row>
    <row r="1211" spans="1:6" s="73" customFormat="1" ht="12.75">
      <c r="A1211" s="9"/>
      <c r="C1211" s="8"/>
      <c r="D1211" s="6"/>
      <c r="E1211" s="5"/>
      <c r="F1211" s="5"/>
    </row>
    <row r="1212" spans="1:6" s="73" customFormat="1" ht="12.75">
      <c r="A1212" s="9"/>
      <c r="C1212" s="8"/>
      <c r="D1212" s="6"/>
      <c r="E1212" s="5"/>
      <c r="F1212" s="5"/>
    </row>
    <row r="1213" spans="1:6" s="73" customFormat="1" ht="12.75">
      <c r="A1213" s="9"/>
      <c r="C1213" s="8"/>
      <c r="D1213" s="6"/>
      <c r="E1213" s="5"/>
      <c r="F1213" s="5"/>
    </row>
    <row r="1214" spans="1:6" s="73" customFormat="1" ht="12.75">
      <c r="A1214" s="9"/>
      <c r="C1214" s="8"/>
      <c r="D1214" s="6"/>
      <c r="E1214" s="5"/>
      <c r="F1214" s="5"/>
    </row>
    <row r="1215" spans="1:6" s="73" customFormat="1" ht="12.75">
      <c r="A1215" s="9"/>
      <c r="C1215" s="8"/>
      <c r="D1215" s="6"/>
      <c r="E1215" s="5"/>
      <c r="F1215" s="5"/>
    </row>
    <row r="1216" spans="1:6" s="73" customFormat="1" ht="12.75">
      <c r="A1216" s="9"/>
      <c r="C1216" s="8"/>
      <c r="D1216" s="6"/>
      <c r="E1216" s="5"/>
      <c r="F1216" s="5"/>
    </row>
    <row r="1217" spans="1:6" s="73" customFormat="1" ht="12.75">
      <c r="A1217" s="9"/>
      <c r="C1217" s="8"/>
      <c r="D1217" s="6"/>
      <c r="E1217" s="5"/>
      <c r="F1217" s="5"/>
    </row>
    <row r="1218" spans="1:6" s="73" customFormat="1" ht="12.75">
      <c r="A1218" s="9"/>
      <c r="C1218" s="8"/>
      <c r="D1218" s="6"/>
      <c r="E1218" s="5"/>
      <c r="F1218" s="5"/>
    </row>
    <row r="1219" spans="1:6" s="73" customFormat="1" ht="12.75">
      <c r="A1219" s="9"/>
      <c r="C1219" s="8"/>
      <c r="D1219" s="6"/>
      <c r="E1219" s="5"/>
      <c r="F1219" s="5"/>
    </row>
    <row r="1220" spans="1:6" s="73" customFormat="1" ht="12.75">
      <c r="A1220" s="9"/>
      <c r="C1220" s="8"/>
      <c r="D1220" s="6"/>
      <c r="E1220" s="5"/>
      <c r="F1220" s="5"/>
    </row>
    <row r="1221" spans="1:6" s="73" customFormat="1" ht="12.75">
      <c r="A1221" s="9"/>
      <c r="C1221" s="8"/>
      <c r="D1221" s="6"/>
      <c r="E1221" s="5"/>
      <c r="F1221" s="5"/>
    </row>
    <row r="1222" spans="1:6" s="73" customFormat="1" ht="12.75">
      <c r="A1222" s="9"/>
      <c r="C1222" s="8"/>
      <c r="D1222" s="6"/>
      <c r="E1222" s="5"/>
      <c r="F1222" s="5"/>
    </row>
    <row r="1223" spans="1:6" s="73" customFormat="1" ht="12.75">
      <c r="A1223" s="9"/>
      <c r="C1223" s="8"/>
      <c r="D1223" s="6"/>
      <c r="E1223" s="5"/>
      <c r="F1223" s="5"/>
    </row>
    <row r="1224" spans="1:6" s="73" customFormat="1" ht="12.75">
      <c r="A1224" s="9"/>
      <c r="C1224" s="8"/>
      <c r="D1224" s="6"/>
      <c r="E1224" s="5"/>
      <c r="F1224" s="5"/>
    </row>
    <row r="1225" spans="1:6" s="73" customFormat="1" ht="12.75">
      <c r="A1225" s="9"/>
      <c r="C1225" s="8"/>
      <c r="D1225" s="6"/>
      <c r="E1225" s="5"/>
      <c r="F1225" s="5"/>
    </row>
    <row r="1226" spans="1:6" s="73" customFormat="1" ht="12.75">
      <c r="A1226" s="9"/>
      <c r="C1226" s="8"/>
      <c r="D1226" s="6"/>
      <c r="E1226" s="5"/>
      <c r="F1226" s="5"/>
    </row>
    <row r="1227" spans="1:6" s="73" customFormat="1" ht="12.75">
      <c r="A1227" s="9"/>
      <c r="C1227" s="8"/>
      <c r="D1227" s="6"/>
      <c r="E1227" s="5"/>
      <c r="F1227" s="5"/>
    </row>
    <row r="1228" spans="1:6" s="73" customFormat="1" ht="12.75">
      <c r="A1228" s="9"/>
      <c r="C1228" s="8"/>
      <c r="D1228" s="6"/>
      <c r="E1228" s="5"/>
      <c r="F1228" s="5"/>
    </row>
    <row r="1229" spans="1:6" s="73" customFormat="1" ht="12.75">
      <c r="A1229" s="9"/>
      <c r="C1229" s="8"/>
      <c r="D1229" s="6"/>
      <c r="E1229" s="5"/>
      <c r="F1229" s="5"/>
    </row>
    <row r="1230" spans="1:6" s="73" customFormat="1" ht="12.75">
      <c r="A1230" s="9"/>
      <c r="C1230" s="8"/>
      <c r="D1230" s="6"/>
      <c r="E1230" s="5"/>
      <c r="F1230" s="5"/>
    </row>
    <row r="1231" spans="1:6" s="73" customFormat="1" ht="12.75">
      <c r="A1231" s="9"/>
      <c r="C1231" s="8"/>
      <c r="D1231" s="6"/>
      <c r="E1231" s="5"/>
      <c r="F1231" s="5"/>
    </row>
    <row r="1232" spans="1:6" s="73" customFormat="1" ht="12.75">
      <c r="A1232" s="9"/>
      <c r="C1232" s="8"/>
      <c r="D1232" s="6"/>
      <c r="E1232" s="5"/>
      <c r="F1232" s="5"/>
    </row>
    <row r="1233" spans="1:6" s="73" customFormat="1" ht="12.75">
      <c r="A1233" s="9"/>
      <c r="C1233" s="8"/>
      <c r="D1233" s="6"/>
      <c r="E1233" s="5"/>
      <c r="F1233" s="5"/>
    </row>
    <row r="1234" spans="1:6" s="73" customFormat="1" ht="12.75">
      <c r="A1234" s="9"/>
      <c r="C1234" s="8"/>
      <c r="D1234" s="6"/>
      <c r="E1234" s="5"/>
      <c r="F1234" s="5"/>
    </row>
    <row r="1235" spans="1:6" s="73" customFormat="1" ht="12.75">
      <c r="A1235" s="9"/>
      <c r="C1235" s="8"/>
      <c r="D1235" s="6"/>
      <c r="E1235" s="5"/>
      <c r="F1235" s="5"/>
    </row>
    <row r="1236" spans="1:6" s="73" customFormat="1" ht="12.75">
      <c r="A1236" s="9"/>
      <c r="C1236" s="8"/>
      <c r="D1236" s="6"/>
      <c r="E1236" s="5"/>
      <c r="F1236" s="5"/>
    </row>
    <row r="1237" spans="1:6" s="73" customFormat="1" ht="12.75">
      <c r="A1237" s="9"/>
      <c r="C1237" s="8"/>
      <c r="D1237" s="6"/>
      <c r="E1237" s="5"/>
      <c r="F1237" s="5"/>
    </row>
    <row r="1238" spans="1:6" s="73" customFormat="1" ht="12.75">
      <c r="A1238" s="9"/>
      <c r="C1238" s="8"/>
      <c r="D1238" s="6"/>
      <c r="E1238" s="5"/>
      <c r="F1238" s="5"/>
    </row>
    <row r="1239" spans="1:6" s="73" customFormat="1" ht="12.75">
      <c r="A1239" s="9"/>
      <c r="C1239" s="8"/>
      <c r="D1239" s="6"/>
      <c r="E1239" s="5"/>
      <c r="F1239" s="5"/>
    </row>
    <row r="1240" spans="1:6" s="73" customFormat="1" ht="12.75">
      <c r="A1240" s="9"/>
      <c r="C1240" s="8"/>
      <c r="D1240" s="6"/>
      <c r="E1240" s="5"/>
      <c r="F1240" s="5"/>
    </row>
    <row r="1241" spans="1:6" s="73" customFormat="1" ht="12.75">
      <c r="A1241" s="9"/>
      <c r="C1241" s="8"/>
      <c r="D1241" s="6"/>
      <c r="E1241" s="5"/>
      <c r="F1241" s="5"/>
    </row>
    <row r="1242" spans="1:6" s="73" customFormat="1" ht="12.75">
      <c r="A1242" s="9"/>
      <c r="C1242" s="8"/>
      <c r="D1242" s="6"/>
      <c r="E1242" s="5"/>
      <c r="F1242" s="5"/>
    </row>
    <row r="1243" spans="1:6" s="73" customFormat="1" ht="12.75">
      <c r="A1243" s="9"/>
      <c r="C1243" s="8"/>
      <c r="D1243" s="6"/>
      <c r="E1243" s="5"/>
      <c r="F1243" s="5"/>
    </row>
    <row r="1244" spans="1:6" s="73" customFormat="1" ht="12.75">
      <c r="A1244" s="9"/>
      <c r="C1244" s="8"/>
      <c r="D1244" s="6"/>
      <c r="E1244" s="5"/>
      <c r="F1244" s="5"/>
    </row>
    <row r="1245" spans="1:6" s="73" customFormat="1" ht="12.75">
      <c r="A1245" s="9"/>
      <c r="C1245" s="8"/>
      <c r="D1245" s="6"/>
      <c r="E1245" s="5"/>
      <c r="F1245" s="5"/>
    </row>
    <row r="1246" spans="1:6" s="73" customFormat="1" ht="12.75">
      <c r="A1246" s="9"/>
      <c r="C1246" s="8"/>
      <c r="D1246" s="6"/>
      <c r="E1246" s="5"/>
      <c r="F1246" s="5"/>
    </row>
    <row r="1247" spans="1:6" s="73" customFormat="1" ht="12.75">
      <c r="A1247" s="9"/>
      <c r="C1247" s="8"/>
      <c r="D1247" s="6"/>
      <c r="E1247" s="5"/>
      <c r="F1247" s="5"/>
    </row>
    <row r="1248" spans="1:6" s="73" customFormat="1" ht="12.75">
      <c r="A1248" s="9"/>
      <c r="C1248" s="8"/>
      <c r="D1248" s="6"/>
      <c r="E1248" s="5"/>
      <c r="F1248" s="5"/>
    </row>
    <row r="1249" spans="1:6" s="73" customFormat="1" ht="12.75">
      <c r="A1249" s="9"/>
      <c r="C1249" s="8"/>
      <c r="D1249" s="6"/>
      <c r="E1249" s="5"/>
      <c r="F1249" s="5"/>
    </row>
    <row r="1250" spans="1:6" s="73" customFormat="1" ht="12.75">
      <c r="A1250" s="9"/>
      <c r="C1250" s="8"/>
      <c r="D1250" s="6"/>
      <c r="E1250" s="5"/>
      <c r="F1250" s="5"/>
    </row>
    <row r="1251" spans="1:6" s="73" customFormat="1" ht="12.75">
      <c r="A1251" s="9"/>
      <c r="C1251" s="8"/>
      <c r="D1251" s="6"/>
      <c r="E1251" s="5"/>
      <c r="F1251" s="5"/>
    </row>
    <row r="1252" spans="1:6" s="73" customFormat="1" ht="12.75">
      <c r="A1252" s="9"/>
      <c r="C1252" s="8"/>
      <c r="D1252" s="6"/>
      <c r="E1252" s="5"/>
      <c r="F1252" s="5"/>
    </row>
    <row r="1253" spans="1:6" s="73" customFormat="1" ht="12.75">
      <c r="A1253" s="9"/>
      <c r="C1253" s="8"/>
      <c r="D1253" s="6"/>
      <c r="E1253" s="5"/>
      <c r="F1253" s="5"/>
    </row>
    <row r="1254" spans="1:6" s="73" customFormat="1" ht="12.75">
      <c r="A1254" s="9"/>
      <c r="C1254" s="8"/>
      <c r="D1254" s="6"/>
      <c r="E1254" s="5"/>
      <c r="F1254" s="5"/>
    </row>
    <row r="1255" spans="1:6" s="73" customFormat="1" ht="12.75">
      <c r="A1255" s="9"/>
      <c r="C1255" s="8"/>
      <c r="D1255" s="6"/>
      <c r="E1255" s="5"/>
      <c r="F1255" s="5"/>
    </row>
    <row r="1256" spans="1:6" s="73" customFormat="1" ht="12.75">
      <c r="A1256" s="9"/>
      <c r="C1256" s="8"/>
      <c r="D1256" s="6"/>
      <c r="E1256" s="5"/>
      <c r="F1256" s="5"/>
    </row>
    <row r="1257" spans="1:6" s="73" customFormat="1" ht="12.75">
      <c r="A1257" s="9"/>
      <c r="C1257" s="8"/>
      <c r="D1257" s="6"/>
      <c r="E1257" s="5"/>
      <c r="F1257" s="5"/>
    </row>
    <row r="1258" spans="1:6" s="73" customFormat="1" ht="12.75">
      <c r="A1258" s="9"/>
      <c r="C1258" s="8"/>
      <c r="D1258" s="6"/>
      <c r="E1258" s="5"/>
      <c r="F1258" s="5"/>
    </row>
    <row r="1259" spans="1:6" s="73" customFormat="1" ht="12.75">
      <c r="A1259" s="9"/>
      <c r="C1259" s="8"/>
      <c r="D1259" s="6"/>
      <c r="E1259" s="5"/>
      <c r="F1259" s="5"/>
    </row>
    <row r="1260" spans="1:6" s="73" customFormat="1" ht="12.75">
      <c r="A1260" s="9"/>
      <c r="C1260" s="8"/>
      <c r="D1260" s="6"/>
      <c r="E1260" s="5"/>
      <c r="F1260" s="5"/>
    </row>
    <row r="1261" spans="1:6" s="73" customFormat="1" ht="12.75">
      <c r="A1261" s="9"/>
      <c r="C1261" s="8"/>
      <c r="D1261" s="6"/>
      <c r="E1261" s="5"/>
      <c r="F1261" s="5"/>
    </row>
    <row r="1262" spans="1:6" s="73" customFormat="1" ht="12.75">
      <c r="A1262" s="9"/>
      <c r="C1262" s="8"/>
      <c r="D1262" s="6"/>
      <c r="E1262" s="5"/>
      <c r="F1262" s="5"/>
    </row>
    <row r="1263" spans="1:6" s="73" customFormat="1" ht="12.75">
      <c r="A1263" s="9"/>
      <c r="C1263" s="8"/>
      <c r="D1263" s="6"/>
      <c r="E1263" s="5"/>
      <c r="F1263" s="5"/>
    </row>
    <row r="1264" spans="1:6" s="73" customFormat="1" ht="12.75">
      <c r="A1264" s="9"/>
      <c r="C1264" s="8"/>
      <c r="D1264" s="6"/>
      <c r="E1264" s="5"/>
      <c r="F1264" s="5"/>
    </row>
    <row r="1265" spans="1:6" s="73" customFormat="1" ht="12.75">
      <c r="A1265" s="9"/>
      <c r="C1265" s="8"/>
      <c r="D1265" s="6"/>
      <c r="E1265" s="5"/>
      <c r="F1265" s="5"/>
    </row>
    <row r="1266" spans="1:6" s="73" customFormat="1" ht="12.75">
      <c r="A1266" s="9"/>
      <c r="C1266" s="8"/>
      <c r="D1266" s="6"/>
      <c r="E1266" s="5"/>
      <c r="F1266" s="5"/>
    </row>
    <row r="1267" spans="1:6" s="73" customFormat="1" ht="12.75">
      <c r="A1267" s="9"/>
      <c r="C1267" s="8"/>
      <c r="D1267" s="6"/>
      <c r="E1267" s="5"/>
      <c r="F1267" s="5"/>
    </row>
    <row r="1268" spans="1:6" s="73" customFormat="1" ht="12.75">
      <c r="A1268" s="9"/>
      <c r="C1268" s="8"/>
      <c r="D1268" s="6"/>
      <c r="E1268" s="5"/>
      <c r="F1268" s="5"/>
    </row>
    <row r="1269" spans="1:6" s="73" customFormat="1" ht="12.75">
      <c r="A1269" s="9"/>
      <c r="C1269" s="8"/>
      <c r="D1269" s="6"/>
      <c r="E1269" s="5"/>
      <c r="F1269" s="5"/>
    </row>
    <row r="1270" spans="1:6" s="73" customFormat="1" ht="12.75">
      <c r="A1270" s="9"/>
      <c r="C1270" s="8"/>
      <c r="D1270" s="6"/>
      <c r="E1270" s="5"/>
      <c r="F1270" s="5"/>
    </row>
    <row r="1271" spans="1:6" s="73" customFormat="1" ht="12.75">
      <c r="A1271" s="9"/>
      <c r="C1271" s="8"/>
      <c r="D1271" s="6"/>
      <c r="E1271" s="5"/>
      <c r="F1271" s="5"/>
    </row>
    <row r="1272" spans="1:6" s="73" customFormat="1" ht="12.75">
      <c r="A1272" s="9"/>
      <c r="C1272" s="8"/>
      <c r="D1272" s="6"/>
      <c r="E1272" s="5"/>
      <c r="F1272" s="5"/>
    </row>
    <row r="1273" spans="1:6" s="73" customFormat="1" ht="12.75">
      <c r="A1273" s="9"/>
      <c r="C1273" s="8"/>
      <c r="D1273" s="6"/>
      <c r="E1273" s="5"/>
      <c r="F1273" s="5"/>
    </row>
    <row r="1274" spans="1:6" s="73" customFormat="1" ht="12.75">
      <c r="A1274" s="9"/>
      <c r="C1274" s="8"/>
      <c r="D1274" s="6"/>
      <c r="E1274" s="5"/>
      <c r="F1274" s="5"/>
    </row>
    <row r="1275" spans="1:6" s="73" customFormat="1" ht="12.75">
      <c r="A1275" s="9"/>
      <c r="C1275" s="8"/>
      <c r="D1275" s="6"/>
      <c r="E1275" s="5"/>
      <c r="F1275" s="5"/>
    </row>
    <row r="1276" spans="1:6" s="73" customFormat="1" ht="12.75">
      <c r="A1276" s="9"/>
      <c r="C1276" s="8"/>
      <c r="D1276" s="6"/>
      <c r="E1276" s="5"/>
      <c r="F1276" s="5"/>
    </row>
    <row r="1277" spans="1:6" s="73" customFormat="1" ht="12.75">
      <c r="A1277" s="9"/>
      <c r="C1277" s="8"/>
      <c r="D1277" s="6"/>
      <c r="E1277" s="5"/>
      <c r="F1277" s="5"/>
    </row>
    <row r="1278" spans="1:6" s="73" customFormat="1" ht="12.75">
      <c r="A1278" s="9"/>
      <c r="C1278" s="8"/>
      <c r="D1278" s="6"/>
      <c r="E1278" s="5"/>
      <c r="F1278" s="5"/>
    </row>
    <row r="1279" spans="1:6" s="73" customFormat="1" ht="12.75">
      <c r="A1279" s="9"/>
      <c r="C1279" s="8"/>
      <c r="D1279" s="6"/>
      <c r="E1279" s="5"/>
      <c r="F1279" s="5"/>
    </row>
    <row r="1280" spans="1:6" s="73" customFormat="1" ht="12.75">
      <c r="A1280" s="9"/>
      <c r="C1280" s="8"/>
      <c r="D1280" s="6"/>
      <c r="E1280" s="5"/>
      <c r="F1280" s="5"/>
    </row>
    <row r="1281" spans="1:6" s="73" customFormat="1" ht="12.75">
      <c r="A1281" s="9"/>
      <c r="C1281" s="8"/>
      <c r="D1281" s="6"/>
      <c r="E1281" s="5"/>
      <c r="F1281" s="5"/>
    </row>
    <row r="1282" spans="1:6" s="73" customFormat="1" ht="12.75">
      <c r="A1282" s="9"/>
      <c r="C1282" s="8"/>
      <c r="D1282" s="6"/>
      <c r="E1282" s="5"/>
      <c r="F1282" s="5"/>
    </row>
    <row r="1283" spans="1:6" s="73" customFormat="1" ht="12.75">
      <c r="A1283" s="9"/>
      <c r="C1283" s="8"/>
      <c r="D1283" s="6"/>
      <c r="E1283" s="5"/>
      <c r="F1283" s="5"/>
    </row>
    <row r="1284" spans="1:6" s="73" customFormat="1" ht="12.75">
      <c r="A1284" s="9"/>
      <c r="C1284" s="8"/>
      <c r="D1284" s="6"/>
      <c r="E1284" s="5"/>
      <c r="F1284" s="5"/>
    </row>
    <row r="1285" spans="1:6" s="73" customFormat="1" ht="12.75">
      <c r="A1285" s="9"/>
      <c r="C1285" s="8"/>
      <c r="D1285" s="6"/>
      <c r="E1285" s="5"/>
      <c r="F1285" s="5"/>
    </row>
    <row r="1286" spans="1:6" s="73" customFormat="1" ht="12.75">
      <c r="A1286" s="9"/>
      <c r="C1286" s="8"/>
      <c r="D1286" s="6"/>
      <c r="E1286" s="5"/>
      <c r="F1286" s="5"/>
    </row>
    <row r="1287" spans="1:6" s="73" customFormat="1" ht="12.75">
      <c r="A1287" s="9"/>
      <c r="C1287" s="8"/>
      <c r="D1287" s="6"/>
      <c r="E1287" s="5"/>
      <c r="F1287" s="5"/>
    </row>
    <row r="1288" spans="1:6" s="73" customFormat="1" ht="12.75">
      <c r="A1288" s="56"/>
      <c r="B1288" s="55"/>
      <c r="C1288" s="62"/>
      <c r="D1288" s="60"/>
      <c r="E1288" s="61"/>
      <c r="F1288" s="5"/>
    </row>
    <row r="1289" spans="1:6" s="73" customFormat="1" ht="12.75">
      <c r="A1289" s="56"/>
      <c r="B1289" s="55"/>
      <c r="C1289" s="62"/>
      <c r="D1289" s="60"/>
      <c r="E1289" s="61"/>
      <c r="F1289" s="5"/>
    </row>
    <row r="1290" spans="1:6" s="73" customFormat="1" ht="12.75">
      <c r="A1290" s="56"/>
      <c r="B1290" s="55"/>
      <c r="C1290" s="62"/>
      <c r="D1290" s="60"/>
      <c r="E1290" s="61"/>
      <c r="F1290" s="5"/>
    </row>
    <row r="1291" spans="1:6" s="73" customFormat="1" ht="12.75">
      <c r="A1291" s="56"/>
      <c r="B1291" s="55"/>
      <c r="C1291" s="62"/>
      <c r="D1291" s="60"/>
      <c r="E1291" s="61"/>
      <c r="F1291" s="5"/>
    </row>
    <row r="1292" spans="1:6" s="73" customFormat="1" ht="12.75">
      <c r="A1292" s="56"/>
      <c r="B1292" s="55"/>
      <c r="C1292" s="62"/>
      <c r="D1292" s="60"/>
      <c r="E1292" s="61"/>
      <c r="F1292" s="5"/>
    </row>
    <row r="1293" spans="1:6" s="73" customFormat="1" ht="12.75">
      <c r="A1293" s="56"/>
      <c r="B1293" s="55"/>
      <c r="C1293" s="62"/>
      <c r="D1293" s="60"/>
      <c r="E1293" s="61"/>
      <c r="F1293" s="5"/>
    </row>
    <row r="1294" spans="1:6" s="73" customFormat="1" ht="12.75">
      <c r="A1294" s="56"/>
      <c r="B1294" s="55"/>
      <c r="C1294" s="62"/>
      <c r="D1294" s="60"/>
      <c r="E1294" s="61"/>
      <c r="F1294" s="5"/>
    </row>
    <row r="1295" spans="1:6" s="73" customFormat="1" ht="12.75">
      <c r="A1295" s="56"/>
      <c r="B1295" s="55"/>
      <c r="C1295" s="62"/>
      <c r="D1295" s="60"/>
      <c r="E1295" s="61"/>
      <c r="F1295" s="5"/>
    </row>
    <row r="1296" spans="1:6" s="73" customFormat="1" ht="12.75">
      <c r="A1296" s="56"/>
      <c r="B1296" s="55"/>
      <c r="C1296" s="62"/>
      <c r="D1296" s="60"/>
      <c r="E1296" s="61"/>
      <c r="F1296" s="5"/>
    </row>
    <row r="1297" spans="1:6" s="73" customFormat="1" ht="12.75">
      <c r="A1297" s="56"/>
      <c r="B1297" s="55"/>
      <c r="C1297" s="62"/>
      <c r="D1297" s="60"/>
      <c r="E1297" s="61"/>
      <c r="F1297" s="5"/>
    </row>
    <row r="1298" spans="1:6" s="73" customFormat="1" ht="12.75">
      <c r="A1298" s="56"/>
      <c r="B1298" s="55"/>
      <c r="C1298" s="62"/>
      <c r="D1298" s="60"/>
      <c r="E1298" s="61"/>
      <c r="F1298" s="5"/>
    </row>
    <row r="1299" spans="1:6" s="73" customFormat="1" ht="12.75">
      <c r="A1299" s="56"/>
      <c r="B1299" s="55"/>
      <c r="C1299" s="62"/>
      <c r="D1299" s="60"/>
      <c r="E1299" s="61"/>
      <c r="F1299" s="5"/>
    </row>
    <row r="1300" spans="1:6" s="73" customFormat="1" ht="12.75">
      <c r="A1300" s="56"/>
      <c r="B1300" s="55"/>
      <c r="C1300" s="62"/>
      <c r="D1300" s="60"/>
      <c r="E1300" s="61"/>
      <c r="F1300" s="5"/>
    </row>
    <row r="1301" spans="1:6" s="73" customFormat="1" ht="12.75">
      <c r="A1301" s="56"/>
      <c r="B1301" s="55"/>
      <c r="C1301" s="62"/>
      <c r="D1301" s="60"/>
      <c r="E1301" s="61"/>
      <c r="F1301" s="5"/>
    </row>
    <row r="1302" spans="1:6" s="73" customFormat="1" ht="12.75">
      <c r="A1302" s="56"/>
      <c r="B1302" s="55"/>
      <c r="C1302" s="62"/>
      <c r="D1302" s="60"/>
      <c r="E1302" s="61"/>
      <c r="F1302" s="5"/>
    </row>
    <row r="1303" spans="1:6" s="73" customFormat="1" ht="12.75">
      <c r="A1303" s="56"/>
      <c r="B1303" s="55"/>
      <c r="C1303" s="62"/>
      <c r="D1303" s="60"/>
      <c r="E1303" s="61"/>
      <c r="F1303" s="5"/>
    </row>
    <row r="1304" spans="1:6" s="73" customFormat="1" ht="12.75">
      <c r="A1304" s="56"/>
      <c r="B1304" s="55"/>
      <c r="C1304" s="62"/>
      <c r="D1304" s="60"/>
      <c r="E1304" s="61"/>
      <c r="F1304" s="5"/>
    </row>
    <row r="1305" spans="1:6" s="73" customFormat="1" ht="12.75">
      <c r="A1305" s="56"/>
      <c r="B1305" s="55"/>
      <c r="C1305" s="62"/>
      <c r="D1305" s="60"/>
      <c r="E1305" s="61"/>
      <c r="F1305" s="5"/>
    </row>
    <row r="1306" spans="1:6" s="73" customFormat="1" ht="12.75">
      <c r="A1306" s="56"/>
      <c r="B1306" s="55"/>
      <c r="C1306" s="62"/>
      <c r="D1306" s="60"/>
      <c r="E1306" s="61"/>
      <c r="F1306" s="5"/>
    </row>
    <row r="1307" spans="1:6" s="73" customFormat="1" ht="12.75">
      <c r="A1307" s="56"/>
      <c r="B1307" s="55"/>
      <c r="C1307" s="62"/>
      <c r="D1307" s="60"/>
      <c r="E1307" s="61"/>
      <c r="F1307" s="5"/>
    </row>
    <row r="1308" spans="1:6" s="73" customFormat="1" ht="12.75">
      <c r="A1308" s="56"/>
      <c r="B1308" s="55"/>
      <c r="C1308" s="62"/>
      <c r="D1308" s="60"/>
      <c r="E1308" s="61"/>
      <c r="F1308" s="5"/>
    </row>
    <row r="1309" spans="1:6" s="73" customFormat="1" ht="12.75">
      <c r="A1309" s="56"/>
      <c r="B1309" s="55"/>
      <c r="C1309" s="62"/>
      <c r="D1309" s="60"/>
      <c r="E1309" s="61"/>
      <c r="F1309" s="5"/>
    </row>
    <row r="1310" spans="1:6" s="73" customFormat="1" ht="12.75">
      <c r="A1310" s="56"/>
      <c r="B1310" s="55"/>
      <c r="C1310" s="62"/>
      <c r="D1310" s="60"/>
      <c r="E1310" s="61"/>
      <c r="F1310" s="5"/>
    </row>
    <row r="1311" spans="1:6" s="73" customFormat="1" ht="12.75">
      <c r="A1311" s="56"/>
      <c r="B1311" s="55"/>
      <c r="C1311" s="62"/>
      <c r="D1311" s="60"/>
      <c r="E1311" s="61"/>
      <c r="F1311" s="5"/>
    </row>
    <row r="1312" spans="1:6" s="73" customFormat="1" ht="12.75">
      <c r="A1312" s="56"/>
      <c r="B1312" s="55"/>
      <c r="C1312" s="62"/>
      <c r="D1312" s="60"/>
      <c r="E1312" s="61"/>
      <c r="F1312" s="5"/>
    </row>
    <row r="1313" spans="1:6" s="73" customFormat="1" ht="12.75">
      <c r="A1313" s="56"/>
      <c r="B1313" s="55"/>
      <c r="C1313" s="62"/>
      <c r="D1313" s="60"/>
      <c r="E1313" s="61"/>
      <c r="F1313" s="5"/>
    </row>
    <row r="1314" spans="1:6" s="73" customFormat="1" ht="12.75">
      <c r="A1314" s="56"/>
      <c r="B1314" s="55"/>
      <c r="C1314" s="62"/>
      <c r="D1314" s="60"/>
      <c r="E1314" s="61"/>
      <c r="F1314" s="5"/>
    </row>
    <row r="1315" spans="1:6" s="73" customFormat="1" ht="12.75">
      <c r="A1315" s="56"/>
      <c r="B1315" s="55"/>
      <c r="C1315" s="62"/>
      <c r="D1315" s="60"/>
      <c r="E1315" s="61"/>
      <c r="F1315" s="5"/>
    </row>
    <row r="1316" spans="1:6" s="73" customFormat="1" ht="12.75">
      <c r="A1316" s="56"/>
      <c r="B1316" s="55"/>
      <c r="C1316" s="62"/>
      <c r="D1316" s="60"/>
      <c r="E1316" s="61"/>
      <c r="F1316" s="5"/>
    </row>
    <row r="1317" spans="1:6" s="73" customFormat="1" ht="12.75">
      <c r="A1317" s="56"/>
      <c r="B1317" s="55"/>
      <c r="C1317" s="62"/>
      <c r="D1317" s="60"/>
      <c r="E1317" s="61"/>
      <c r="F1317" s="5"/>
    </row>
    <row r="1318" spans="1:6" s="73" customFormat="1" ht="12.75">
      <c r="A1318" s="56"/>
      <c r="B1318" s="55"/>
      <c r="C1318" s="62"/>
      <c r="D1318" s="60"/>
      <c r="E1318" s="61"/>
      <c r="F1318" s="5"/>
    </row>
    <row r="1319" spans="1:6" s="73" customFormat="1" ht="12.75">
      <c r="A1319" s="56"/>
      <c r="B1319" s="55"/>
      <c r="C1319" s="62"/>
      <c r="D1319" s="60"/>
      <c r="E1319" s="61"/>
      <c r="F1319" s="5"/>
    </row>
    <row r="1320" spans="1:6" s="73" customFormat="1" ht="12.75">
      <c r="A1320" s="56"/>
      <c r="B1320" s="55"/>
      <c r="C1320" s="62"/>
      <c r="D1320" s="60"/>
      <c r="E1320" s="61"/>
      <c r="F1320" s="5"/>
    </row>
    <row r="1321" spans="1:6" s="73" customFormat="1" ht="12.75">
      <c r="A1321" s="56"/>
      <c r="B1321" s="55"/>
      <c r="C1321" s="62"/>
      <c r="D1321" s="60"/>
      <c r="E1321" s="61"/>
      <c r="F1321" s="5"/>
    </row>
    <row r="1322" ht="12.75">
      <c r="F1322" s="5"/>
    </row>
    <row r="1323" ht="12.75">
      <c r="F1323" s="5"/>
    </row>
    <row r="1324" ht="12.75">
      <c r="F1324" s="5"/>
    </row>
    <row r="1325" ht="12.75">
      <c r="F1325" s="5"/>
    </row>
    <row r="1326" ht="12.75">
      <c r="F1326" s="5"/>
    </row>
    <row r="1327" ht="12.75">
      <c r="F1327" s="5"/>
    </row>
    <row r="1328" ht="12.75">
      <c r="F1328" s="5"/>
    </row>
    <row r="1329" ht="12.75">
      <c r="F1329" s="5"/>
    </row>
    <row r="1330" ht="12.75">
      <c r="F1330" s="5"/>
    </row>
    <row r="1331" ht="12.75">
      <c r="F1331" s="5"/>
    </row>
    <row r="1332" ht="12.75">
      <c r="F1332" s="5"/>
    </row>
    <row r="1333" ht="12.75">
      <c r="F1333" s="5"/>
    </row>
    <row r="1334" ht="12.75">
      <c r="F1334" s="5"/>
    </row>
    <row r="1335" ht="12.75">
      <c r="F1335" s="5"/>
    </row>
    <row r="1336" ht="12.75">
      <c r="F1336" s="5"/>
    </row>
    <row r="1337" ht="12.75">
      <c r="F1337" s="5"/>
    </row>
    <row r="1338" ht="12.75">
      <c r="F1338" s="5"/>
    </row>
    <row r="1339" ht="12.75">
      <c r="F1339" s="5"/>
    </row>
    <row r="1340" ht="12.75">
      <c r="F1340" s="5"/>
    </row>
    <row r="1341" ht="12.75">
      <c r="F1341" s="5"/>
    </row>
    <row r="1342" ht="12.75">
      <c r="F1342" s="5"/>
    </row>
    <row r="1343" ht="12.75">
      <c r="F1343" s="5"/>
    </row>
    <row r="1344" ht="12.75">
      <c r="F1344" s="5"/>
    </row>
    <row r="1345" ht="12.75">
      <c r="F1345" s="5"/>
    </row>
    <row r="1346" ht="12.75">
      <c r="F1346" s="5"/>
    </row>
    <row r="1347" ht="12.75">
      <c r="F1347" s="5"/>
    </row>
    <row r="1348" ht="12.75">
      <c r="F1348" s="5"/>
    </row>
    <row r="1349" ht="12.75">
      <c r="F1349" s="5"/>
    </row>
    <row r="1350" ht="12.75">
      <c r="F1350" s="5"/>
    </row>
    <row r="1351" ht="12.75">
      <c r="F1351" s="5"/>
    </row>
    <row r="1352" ht="12.75">
      <c r="F1352" s="5"/>
    </row>
    <row r="1353" ht="12.75">
      <c r="F1353" s="5"/>
    </row>
    <row r="1354" ht="12.75">
      <c r="F1354" s="5"/>
    </row>
    <row r="1355" ht="12.75">
      <c r="F1355" s="5"/>
    </row>
    <row r="1356" ht="12.75">
      <c r="F1356" s="5"/>
    </row>
    <row r="1357" ht="12.75">
      <c r="F1357" s="5"/>
    </row>
    <row r="1358" ht="12.75">
      <c r="F1358" s="5"/>
    </row>
    <row r="1359" ht="12.75">
      <c r="F1359" s="5"/>
    </row>
    <row r="1360" ht="12.75">
      <c r="F1360" s="5"/>
    </row>
    <row r="1361" ht="12.75">
      <c r="F1361" s="5"/>
    </row>
    <row r="1362" ht="12.75">
      <c r="F1362" s="5"/>
    </row>
    <row r="1363" ht="12.75">
      <c r="F1363" s="5"/>
    </row>
    <row r="1364" ht="12.75">
      <c r="F1364" s="5"/>
    </row>
    <row r="1365" ht="12.75">
      <c r="F1365" s="5"/>
    </row>
    <row r="1366" ht="12.75">
      <c r="F1366" s="5"/>
    </row>
    <row r="1367" ht="12.75">
      <c r="F1367" s="5"/>
    </row>
    <row r="1368" ht="12.75">
      <c r="F1368" s="5"/>
    </row>
    <row r="1369" ht="12.75">
      <c r="F1369" s="5"/>
    </row>
    <row r="1370" ht="12.75">
      <c r="F1370" s="5"/>
    </row>
    <row r="1371" ht="12.75">
      <c r="F1371" s="5"/>
    </row>
    <row r="1372" ht="12.75">
      <c r="F1372" s="5"/>
    </row>
    <row r="1373" ht="12.75">
      <c r="F1373" s="5"/>
    </row>
    <row r="1374" ht="12.75">
      <c r="F1374" s="5"/>
    </row>
    <row r="1375" ht="12.75">
      <c r="F1375" s="5"/>
    </row>
    <row r="1376" ht="12.75">
      <c r="F1376" s="5"/>
    </row>
    <row r="1377" ht="12.75">
      <c r="F1377" s="5"/>
    </row>
    <row r="1378" ht="12.75">
      <c r="F1378" s="5"/>
    </row>
    <row r="1379" ht="12.75">
      <c r="F1379" s="5"/>
    </row>
    <row r="1380" ht="12.75">
      <c r="F1380" s="5"/>
    </row>
    <row r="1381" ht="12.75">
      <c r="F1381" s="5"/>
    </row>
    <row r="1382" ht="12.75">
      <c r="F1382" s="5"/>
    </row>
    <row r="1383" ht="12.75">
      <c r="F1383" s="5"/>
    </row>
    <row r="1384" ht="12.75">
      <c r="F1384" s="5"/>
    </row>
    <row r="1385" ht="12.75">
      <c r="F1385" s="5"/>
    </row>
    <row r="1386" ht="12.75">
      <c r="F1386" s="5"/>
    </row>
    <row r="1387" ht="12.75">
      <c r="F1387" s="5"/>
    </row>
    <row r="1388" ht="12.75">
      <c r="F1388" s="5"/>
    </row>
    <row r="1389" ht="12.75">
      <c r="F1389" s="5"/>
    </row>
    <row r="1390" ht="12.75">
      <c r="F1390" s="5"/>
    </row>
    <row r="1391" ht="12.75">
      <c r="F1391" s="5"/>
    </row>
    <row r="1392" ht="12.75">
      <c r="F1392" s="5"/>
    </row>
    <row r="1393" ht="12.75">
      <c r="F1393" s="5"/>
    </row>
    <row r="1394" ht="12.75">
      <c r="F1394" s="5"/>
    </row>
    <row r="1395" ht="12.75">
      <c r="F1395" s="5"/>
    </row>
    <row r="1396" ht="12.75">
      <c r="F1396" s="5"/>
    </row>
    <row r="1397" ht="12.75">
      <c r="F1397" s="5"/>
    </row>
    <row r="1398" ht="12.75">
      <c r="F1398" s="5"/>
    </row>
    <row r="1399" ht="12.75">
      <c r="F1399" s="5"/>
    </row>
    <row r="1400" ht="12.75">
      <c r="F1400" s="5"/>
    </row>
    <row r="1401" ht="12.75">
      <c r="F1401" s="5"/>
    </row>
    <row r="1402" ht="12.75">
      <c r="F1402" s="5"/>
    </row>
    <row r="1403" ht="12.75">
      <c r="F1403" s="5"/>
    </row>
    <row r="1404" ht="12.75">
      <c r="F1404" s="5"/>
    </row>
    <row r="1405" ht="12.75">
      <c r="F1405" s="5"/>
    </row>
    <row r="1406" ht="12.75">
      <c r="F1406" s="5"/>
    </row>
    <row r="1407" ht="12.75">
      <c r="F1407" s="5"/>
    </row>
    <row r="1408" ht="12.75">
      <c r="F1408" s="5"/>
    </row>
    <row r="1409" ht="12.75">
      <c r="F1409" s="5"/>
    </row>
    <row r="1410" ht="12.75">
      <c r="F1410" s="5"/>
    </row>
    <row r="1411" ht="12.75">
      <c r="F1411" s="5"/>
    </row>
    <row r="1412" ht="12.75">
      <c r="F1412" s="5"/>
    </row>
    <row r="1413" ht="12.75">
      <c r="F1413" s="5"/>
    </row>
    <row r="1414" ht="12.75">
      <c r="F1414" s="5"/>
    </row>
    <row r="1415" ht="12.75">
      <c r="F1415" s="5"/>
    </row>
    <row r="1416" ht="12.75">
      <c r="F1416" s="5"/>
    </row>
    <row r="1417" ht="12.75">
      <c r="F1417" s="5"/>
    </row>
    <row r="1418" ht="12.75">
      <c r="F1418" s="5"/>
    </row>
    <row r="1419" ht="12.75">
      <c r="F1419" s="5"/>
    </row>
    <row r="1420" ht="12.75">
      <c r="F1420" s="5"/>
    </row>
    <row r="1421" ht="12.75">
      <c r="F1421" s="5"/>
    </row>
    <row r="1422" ht="12.75">
      <c r="F1422" s="5"/>
    </row>
    <row r="1423" ht="12.75">
      <c r="F1423" s="5"/>
    </row>
    <row r="1424" ht="12.75">
      <c r="F1424" s="5"/>
    </row>
    <row r="1425" ht="12.75">
      <c r="F1425" s="5"/>
    </row>
    <row r="1426" ht="12.75">
      <c r="F1426" s="5"/>
    </row>
    <row r="1427" ht="12.75">
      <c r="F1427" s="5"/>
    </row>
    <row r="1428" ht="12.75">
      <c r="F1428" s="5"/>
    </row>
    <row r="1429" ht="12.75">
      <c r="F1429" s="5"/>
    </row>
    <row r="1430" ht="12.75">
      <c r="F1430" s="5"/>
    </row>
    <row r="1431" ht="12.75">
      <c r="F1431" s="5"/>
    </row>
    <row r="1432" ht="12.75">
      <c r="F1432" s="5"/>
    </row>
    <row r="1433" ht="12.75">
      <c r="F1433" s="5"/>
    </row>
    <row r="1434" ht="12.75">
      <c r="F1434" s="5"/>
    </row>
    <row r="1435" ht="12.75">
      <c r="F1435" s="5"/>
    </row>
    <row r="1436" ht="12.75">
      <c r="F1436" s="5"/>
    </row>
    <row r="1437" ht="12.75">
      <c r="F1437" s="5"/>
    </row>
    <row r="1438" ht="12.75">
      <c r="F1438" s="5"/>
    </row>
    <row r="1439" ht="12.75">
      <c r="F1439" s="5"/>
    </row>
    <row r="1440" ht="12.75">
      <c r="F1440" s="5"/>
    </row>
    <row r="1441" ht="12.75">
      <c r="F1441" s="5"/>
    </row>
    <row r="1442" ht="12.75">
      <c r="F1442" s="5"/>
    </row>
    <row r="1443" ht="12.75">
      <c r="F1443" s="5"/>
    </row>
    <row r="1444" ht="12.75">
      <c r="F1444" s="5"/>
    </row>
    <row r="1445" ht="12.75">
      <c r="F1445" s="5"/>
    </row>
    <row r="1446" ht="12.75">
      <c r="F1446" s="5"/>
    </row>
    <row r="1447" ht="12.75">
      <c r="F1447" s="5"/>
    </row>
    <row r="1448" ht="12.75">
      <c r="F1448" s="5"/>
    </row>
    <row r="1449" ht="12.75">
      <c r="F1449" s="5"/>
    </row>
    <row r="1450" ht="12.75">
      <c r="F1450" s="5"/>
    </row>
    <row r="1451" ht="12.75">
      <c r="F1451" s="5"/>
    </row>
    <row r="1452" ht="12.75">
      <c r="F1452" s="5"/>
    </row>
    <row r="1453" ht="12.75">
      <c r="F1453" s="5"/>
    </row>
    <row r="1454" ht="12.75">
      <c r="F1454" s="5"/>
    </row>
    <row r="1455" ht="12.75">
      <c r="F1455" s="5"/>
    </row>
    <row r="1456" ht="12.75">
      <c r="F1456" s="5"/>
    </row>
    <row r="1457" ht="12.75">
      <c r="F1457" s="5"/>
    </row>
    <row r="1458" ht="12.75">
      <c r="F1458" s="5"/>
    </row>
    <row r="1459" ht="12.75">
      <c r="F1459" s="5"/>
    </row>
    <row r="1460" ht="12.75">
      <c r="F1460" s="5"/>
    </row>
    <row r="1461" ht="12.75">
      <c r="F1461" s="5"/>
    </row>
    <row r="1462" ht="12.75">
      <c r="F1462" s="5"/>
    </row>
    <row r="1463" ht="12.75">
      <c r="F1463" s="5"/>
    </row>
    <row r="1464" ht="12.75">
      <c r="F1464" s="5"/>
    </row>
    <row r="1465" ht="12.75">
      <c r="F1465" s="5"/>
    </row>
    <row r="1466" ht="12.75">
      <c r="F1466" s="5"/>
    </row>
    <row r="1467" ht="12.75">
      <c r="F1467" s="5"/>
    </row>
    <row r="1468" ht="12.75">
      <c r="F1468" s="5"/>
    </row>
    <row r="1469" ht="12.75">
      <c r="F1469" s="5"/>
    </row>
    <row r="1470" ht="12.75">
      <c r="F1470" s="5"/>
    </row>
    <row r="1471" ht="12.75">
      <c r="F1471" s="5"/>
    </row>
    <row r="1472" ht="12.75">
      <c r="F1472" s="5"/>
    </row>
    <row r="1473" ht="12.75">
      <c r="F1473" s="5"/>
    </row>
    <row r="1474" ht="12.75">
      <c r="F1474" s="5"/>
    </row>
    <row r="1475" ht="12.75">
      <c r="F1475" s="5"/>
    </row>
    <row r="1476" ht="12.75">
      <c r="F1476" s="5"/>
    </row>
    <row r="1477" ht="12.75">
      <c r="F1477" s="5"/>
    </row>
    <row r="1478" ht="12.75">
      <c r="F1478" s="5"/>
    </row>
    <row r="1479" ht="12.75">
      <c r="F1479" s="5"/>
    </row>
    <row r="1480" ht="12.75">
      <c r="F1480" s="5"/>
    </row>
    <row r="1481" ht="12.75">
      <c r="F1481" s="5"/>
    </row>
    <row r="1482" ht="12.75">
      <c r="F1482" s="5"/>
    </row>
    <row r="1483" ht="12.75">
      <c r="F1483" s="5"/>
    </row>
    <row r="1484" ht="12.75">
      <c r="F1484" s="5"/>
    </row>
    <row r="1485" ht="12.75">
      <c r="F1485" s="5"/>
    </row>
    <row r="1486" ht="12.75">
      <c r="F1486" s="5"/>
    </row>
    <row r="1487" ht="12.75">
      <c r="F1487" s="5"/>
    </row>
    <row r="1488" ht="12.75">
      <c r="F1488" s="5"/>
    </row>
  </sheetData>
  <sheetProtection password="F8CB" sheet="1" selectLockedCells="1"/>
  <mergeCells count="7">
    <mergeCell ref="B52:F54"/>
    <mergeCell ref="B55:F56"/>
    <mergeCell ref="C2:F2"/>
    <mergeCell ref="B8:F8"/>
    <mergeCell ref="B7:F7"/>
    <mergeCell ref="B51:F51"/>
    <mergeCell ref="B10:F10"/>
  </mergeCells>
  <printOptions/>
  <pageMargins left="1.141732283464567" right="0.1968503937007874" top="0.7874015748031497" bottom="0.6692913385826772" header="0.1968503937007874" footer="0.1968503937007874"/>
  <pageSetup horizontalDpi="600" verticalDpi="600" orientation="portrait" paperSize="9" scale="90" r:id="rId2"/>
  <headerFooter alignWithMargins="0">
    <oddHeader>&amp;C»Popisov ni dovoljeno vsebinsko spreminjati ali na kakršenkoli drug način posegati v njih.«</oddHeader>
    <oddFooter>&amp;C &amp;"Arial CE,Bold"&amp;P&amp;"Arial CE,Regular" &amp;8od &amp;N&amp;R&amp;"Arial CE,Bold"&amp;8&amp;A</oddFooter>
  </headerFooter>
  <rowBreaks count="16" manualBreakCount="16">
    <brk id="58" max="5" man="1"/>
    <brk id="184" max="5" man="1"/>
    <brk id="275" max="5" man="1"/>
    <brk id="325" max="255" man="1"/>
    <brk id="402" max="255" man="1"/>
    <brk id="595" max="5" man="1"/>
    <brk id="643" max="255" man="1"/>
    <brk id="732" max="255" man="1"/>
    <brk id="813" max="255" man="1"/>
    <brk id="852" max="255" man="1"/>
    <brk id="944" max="255" man="1"/>
    <brk id="975" max="5" man="1"/>
    <brk id="1011" max="5" man="1"/>
    <brk id="1039" max="255" man="1"/>
    <brk id="1080" max="5" man="1"/>
    <brk id="113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taborska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 in Ivan</dc:creator>
  <cp:keywords/>
  <dc:description/>
  <cp:lastModifiedBy>BogatajS</cp:lastModifiedBy>
  <cp:lastPrinted>2014-06-11T07:35:38Z</cp:lastPrinted>
  <dcterms:created xsi:type="dcterms:W3CDTF">2000-10-30T12:34:07Z</dcterms:created>
  <dcterms:modified xsi:type="dcterms:W3CDTF">2014-06-11T09:13:23Z</dcterms:modified>
  <cp:category/>
  <cp:version/>
  <cp:contentType/>
  <cp:contentStatus/>
</cp:coreProperties>
</file>