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55" yWindow="-15" windowWidth="14400" windowHeight="15450" tabRatio="956"/>
  </bookViews>
  <sheets>
    <sheet name="Rekapitulacija" sheetId="32" r:id="rId1"/>
    <sheet name="S 1500_GD" sheetId="36" r:id="rId2"/>
    <sheet name="S 1500_SD" sheetId="26" r:id="rId3"/>
  </sheets>
  <definedNames>
    <definedName name="_xlnm._FilterDatabase" localSheetId="1" hidden="1">'S 1500_GD'!$A$6:$F$6</definedName>
    <definedName name="investicija" localSheetId="0">Rekapitulacija!$H$3</definedName>
    <definedName name="investicija">#REF!</definedName>
    <definedName name="_xlnm.Print_Area" localSheetId="0">Rekapitulacija!$A$1:$G$23</definedName>
    <definedName name="_xlnm.Print_Area" localSheetId="1">'S 1500_GD'!$A$1:$F$60</definedName>
    <definedName name="_xlnm.Print_Area" localSheetId="2">'S 1500_SD'!$A$1:$F$100</definedName>
    <definedName name="_xlnm.Print_Titles" localSheetId="1">'S 1500_GD'!$5:$6</definedName>
    <definedName name="_xlnm.Print_Titles" localSheetId="2">'S 1500_SD'!$5:$6</definedName>
  </definedNames>
  <calcPr calcId="145621"/>
</workbook>
</file>

<file path=xl/calcChain.xml><?xml version="1.0" encoding="utf-8"?>
<calcChain xmlns="http://schemas.openxmlformats.org/spreadsheetml/2006/main">
  <c r="F62" i="26" l="1"/>
  <c r="F48" i="26" l="1"/>
  <c r="F74" i="26"/>
  <c r="F43" i="26" l="1"/>
  <c r="F42" i="26"/>
  <c r="F41" i="26"/>
  <c r="F36" i="26" l="1"/>
  <c r="F33" i="26"/>
  <c r="F78" i="26"/>
  <c r="F77" i="26"/>
  <c r="F28" i="26"/>
  <c r="F23" i="26"/>
  <c r="A7" i="26"/>
  <c r="F18" i="26"/>
  <c r="A20" i="26" l="1"/>
  <c r="A25" i="26" l="1"/>
  <c r="A30" i="26" l="1"/>
  <c r="A35" i="26" s="1"/>
  <c r="A38" i="26" l="1"/>
  <c r="A47" i="26" l="1"/>
  <c r="A50" i="26" s="1"/>
  <c r="A54" i="26" s="1"/>
  <c r="A60" i="26" s="1"/>
  <c r="A64" i="26" s="1"/>
  <c r="F9" i="36" l="1"/>
  <c r="F13" i="36"/>
  <c r="F14" i="36"/>
  <c r="F18" i="36"/>
  <c r="F22" i="36"/>
  <c r="F26" i="36"/>
  <c r="F30" i="36"/>
  <c r="F34" i="36"/>
  <c r="F38" i="36"/>
  <c r="F42" i="36"/>
  <c r="F46" i="36"/>
  <c r="A7" i="36"/>
  <c r="F52" i="26"/>
  <c r="F58" i="26"/>
  <c r="F66" i="26"/>
  <c r="F70" i="26"/>
  <c r="F82" i="26"/>
  <c r="F51" i="36" l="1"/>
  <c r="F86" i="26"/>
  <c r="F94" i="26"/>
  <c r="F98" i="26"/>
  <c r="F55" i="36"/>
  <c r="F58" i="36"/>
  <c r="F90" i="26"/>
  <c r="F60" i="36" l="1"/>
  <c r="G6" i="32" s="1"/>
  <c r="G7" i="32" s="1"/>
  <c r="F21" i="32" s="1"/>
  <c r="F100" i="26"/>
  <c r="G16" i="32" s="1"/>
  <c r="G17" i="32" l="1"/>
  <c r="F22" i="32" s="1"/>
  <c r="G21" i="32" s="1"/>
  <c r="G23" i="32" s="1"/>
  <c r="A11" i="36" l="1"/>
  <c r="A16" i="36" s="1"/>
  <c r="A20" i="36" s="1"/>
  <c r="A24" i="36" s="1"/>
  <c r="A28" i="36" s="1"/>
  <c r="A32" i="36" s="1"/>
  <c r="A36" i="36" s="1"/>
  <c r="A40" i="36" s="1"/>
  <c r="A44" i="36" s="1"/>
  <c r="A48" i="36" s="1"/>
  <c r="A53" i="36" s="1"/>
  <c r="A57" i="36" s="1"/>
  <c r="A68" i="26" l="1"/>
  <c r="A72" i="26" s="1"/>
  <c r="A76" i="26" l="1"/>
  <c r="A80" i="26" s="1"/>
  <c r="A84" i="26" s="1"/>
  <c r="A88" i="26" l="1"/>
  <c r="A92" i="26" s="1"/>
  <c r="A96" i="26" s="1"/>
</calcChain>
</file>

<file path=xl/sharedStrings.xml><?xml version="1.0" encoding="utf-8"?>
<sst xmlns="http://schemas.openxmlformats.org/spreadsheetml/2006/main" count="197" uniqueCount="139">
  <si>
    <t>Z. ŠT.</t>
  </si>
  <si>
    <t>kos</t>
  </si>
  <si>
    <t>SKUPAJ:</t>
  </si>
  <si>
    <t>SKUPAJ</t>
  </si>
  <si>
    <t xml:space="preserve"> ki prečkajo ali kako drugače segajo v profil izkopa (glede na obsežnost objekta in po računu upravljalca).</t>
  </si>
  <si>
    <t xml:space="preserve">R E K A P I T U L A C I J A </t>
  </si>
  <si>
    <t>ulica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</si>
  <si>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</si>
  <si>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</si>
  <si>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</si>
  <si>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</si>
  <si>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</si>
  <si>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</si>
  <si>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</si>
  <si>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</si>
  <si>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</si>
  <si>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 trase, zavarovanje zakoličbe in izdelava zakoličbenega načrta.</t>
  </si>
  <si>
    <t>Zakoličba</t>
  </si>
  <si>
    <t xml:space="preserve">Kombinirani izkop 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</si>
  <si>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</si>
  <si>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</si>
  <si>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</si>
  <si>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</si>
  <si>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Izdelava posteljice in ročni obsip cevi z dopeljanim peskom zrnatosti od 0 do 6 mm (po detajlu iz projekta), ter ročno nabijanje v slojih do potrebne zbitosti.</t>
  </si>
  <si>
    <t>Zasip - posteljica / plinovodi</t>
  </si>
  <si>
    <t>Opozorilni trak</t>
  </si>
  <si>
    <t>Zasip jarka tamponskim materialom, zrnatosti od 0 do 60 mm, s komprimiranjem po slojih do predpisane zbitosti.</t>
  </si>
  <si>
    <t>Zasip - tamponski material</t>
  </si>
  <si>
    <t>AB plošča</t>
  </si>
  <si>
    <t>Dobava montažne armiranobetonske plošče iz MB 20 za cestno kapo in postavitev na niveleto.</t>
  </si>
  <si>
    <t>Postavitev in obbetoniranje litoželezne kape.</t>
  </si>
  <si>
    <t>Obbetoniranje LŽ kape</t>
  </si>
  <si>
    <t>Zakoličba in nadzor upravljalca podzemnih instalacij (vodovod, kanalizacija, plin, vročevod, elektro, javna razsvetljava, informacijski vodi),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</si>
  <si>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</si>
  <si>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</si>
  <si>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</si>
  <si>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</si>
  <si>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</si>
  <si>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</si>
  <si>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</si>
  <si>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r>
      <t>Kombinirani izkop</t>
    </r>
    <r>
      <rPr>
        <b/>
        <u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jarka za cevovod v terenu III kategorije, globine do 2,0 m.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</si>
  <si>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a) strojni izkop</t>
  </si>
  <si>
    <t>b) ročni izkop</t>
  </si>
  <si>
    <t xml:space="preserve">
OPIS POSTAVKE
</t>
  </si>
  <si>
    <t>STROJNA DELA</t>
  </si>
  <si>
    <t>Cestna  kapa</t>
  </si>
  <si>
    <t>Litoželezna zaščitna cestna kapa, material SL 18, z napisom plin na pokrovu, zaščitena z bitumnom.</t>
  </si>
  <si>
    <t>čepom, skupaj s PVC cevjo, mivko potrebno za zapolnitev PVC cevi, dolžine cca 1,5m,  ki se prilagodi na mestu vgradnje, ter varilnim, tesnilnim in vijačnim materialom (izdelan po priloženi skici)</t>
  </si>
  <si>
    <t>Zaščitna cev iz PE</t>
  </si>
  <si>
    <t>Pozicijska tablica-armatura</t>
  </si>
  <si>
    <t>Pozicijska tablica po DIN 4065 za  oznako armatur plinovoda, skupaj s pritrdilnim materialom in izmero.</t>
  </si>
  <si>
    <t>Tlačni preizkusi</t>
  </si>
  <si>
    <t>Tlačni preizkusi  plinovoda, izvedeni po navodilih  iz  projekta,  skupaj z izdelavo zapisnikov o preizkusih.</t>
  </si>
  <si>
    <t>Spuščanje plina</t>
  </si>
  <si>
    <t>Spuščanje plina v plinovod, ki ga opravi distributer plina.</t>
  </si>
  <si>
    <t>Prekinitev dobave plina</t>
  </si>
  <si>
    <t>Prekinitev dobave plina, ki ga opravi distributer plina.</t>
  </si>
  <si>
    <t>Prevezava plinovoda</t>
  </si>
  <si>
    <t>Prevezava novoprojektiranega plinovoda na obstoječe plinovodno omrežje, ki ga opravi distributer plina.  (Obračun po dejanskih stroških distributerja!)</t>
  </si>
  <si>
    <t>Nepredvidena  dela: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</si>
  <si>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</si>
  <si>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</si>
  <si>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</si>
  <si>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</si>
  <si>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</si>
  <si>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</si>
  <si>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</si>
  <si>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</si>
  <si>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</si>
  <si>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št.</t>
  </si>
  <si>
    <t>šifra
plinovoda</t>
  </si>
  <si>
    <t>4.1.1</t>
  </si>
  <si>
    <t>OPOMBA:</t>
  </si>
  <si>
    <t xml:space="preserve">Pri gradbenih delih so v območju izgradnje nove ceste upoštevani samo izkopi. Zunanja ureditev in preostali obseg izkopov v območju izgradnje nove ceste niso predmet tega načrta. </t>
  </si>
  <si>
    <t>4.2 STROJNA DELA</t>
  </si>
  <si>
    <t>4.2.1</t>
  </si>
  <si>
    <t>OPIS</t>
  </si>
  <si>
    <t>investicija ( EUR )</t>
  </si>
  <si>
    <t>GLAVNI PLINOVODI</t>
  </si>
  <si>
    <t>strojna dela:</t>
  </si>
  <si>
    <t>gradbena dela:</t>
  </si>
  <si>
    <t>SKUPNA VSOTA :</t>
  </si>
  <si>
    <t>4.0</t>
  </si>
  <si>
    <t>4.1</t>
  </si>
  <si>
    <t>4.2</t>
  </si>
  <si>
    <t xml:space="preserve"> PE100</t>
  </si>
  <si>
    <t>Cev iz materiala PE100, po SIST EN 12007-2, skupaj z dodatkom  za razrez.</t>
  </si>
  <si>
    <t xml:space="preserve">DN190        </t>
  </si>
  <si>
    <t xml:space="preserve">prehodnega kosa PE32/DN25, z jekleno krogelno pipo DN25 tlačne stopnje PN 4, z navojnima priključkoma in zaprto z  navojnim </t>
  </si>
  <si>
    <t>Letališka cesta</t>
  </si>
  <si>
    <t>S 1500</t>
  </si>
  <si>
    <t>JE 250</t>
  </si>
  <si>
    <t>PLINOVOD S 1500, JE 250</t>
  </si>
  <si>
    <r>
      <t>Jekleni cevni lok 90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 xml:space="preserve"> po DIN 2605, </t>
    </r>
  </si>
  <si>
    <t>material St.37.0.</t>
  </si>
  <si>
    <t>DN 250(273,0 x 6,3)</t>
  </si>
  <si>
    <t>Jeklena  cev po DIN 2470, St 37</t>
  </si>
  <si>
    <t xml:space="preserve"> - visokofrekvenčno vzdolžno varjena</t>
  </si>
  <si>
    <t xml:space="preserve"> - tovarniško zaščitena s PE izolacijo po</t>
  </si>
  <si>
    <t xml:space="preserve">   DIN 30670 - razred C</t>
  </si>
  <si>
    <r>
      <t xml:space="preserve"> - s posnetimi robovi po API (30 + 5/0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>)</t>
    </r>
  </si>
  <si>
    <t xml:space="preserve"> - z višino na koncu posnetja 1,6+/-0,8mm</t>
  </si>
  <si>
    <t xml:space="preserve"> - zaprta s PVC kapo</t>
  </si>
  <si>
    <t xml:space="preserve"> - talilni indeks izolacije 0,3g/10min</t>
  </si>
  <si>
    <t xml:space="preserve"> - dobavitelj mora imeti ISO 9001</t>
  </si>
  <si>
    <t xml:space="preserve"> -  prevzem po DIN 50049, dok. 3.1B</t>
  </si>
  <si>
    <t>DN 250(273 x 6,3)</t>
  </si>
  <si>
    <t>m</t>
  </si>
  <si>
    <r>
      <t>Jekleni cevni lok 45</t>
    </r>
    <r>
      <rPr>
        <b/>
        <vertAlign val="superscript"/>
        <sz val="10"/>
        <color indexed="8"/>
        <rFont val="Arial"/>
        <family val="2"/>
        <charset val="238"/>
      </rPr>
      <t>o</t>
    </r>
  </si>
  <si>
    <r>
      <t>Jekleni cevni lok 90</t>
    </r>
    <r>
      <rPr>
        <b/>
        <vertAlign val="superscript"/>
        <sz val="10"/>
        <color indexed="8"/>
        <rFont val="Arial"/>
        <family val="2"/>
        <charset val="238"/>
      </rPr>
      <t>o</t>
    </r>
  </si>
  <si>
    <r>
      <t>Jekleni cevni lok 45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 xml:space="preserve"> po DIN 2605, </t>
    </r>
  </si>
  <si>
    <t>PE sifon - kondenčna cev iz materiala PE100</t>
  </si>
  <si>
    <t>PE sifon - kondenčna cev, izdelana iz materiala PE100 dimenzije PE63, dveh kolen dimenzije PE63, reducirnega kosa PE63/32,</t>
  </si>
  <si>
    <t>PE 400</t>
  </si>
  <si>
    <t>Rentgenska  kontrola  zvarov</t>
  </si>
  <si>
    <t>Rentgenska  kontrola  zvarov z vred-</t>
  </si>
  <si>
    <t>notenjem   pregledanih    zvarov   in</t>
  </si>
  <si>
    <t>izdelavo zapisnika.</t>
  </si>
  <si>
    <t xml:space="preserve">Izolacija jeklenega plinovoda </t>
  </si>
  <si>
    <t xml:space="preserve">Izolacija neizoliranih delov jeklenega </t>
  </si>
  <si>
    <t>cevovoda (Raychem):</t>
  </si>
  <si>
    <t>Izvedba izolacije po navodilih</t>
  </si>
  <si>
    <t>proizvajalca.</t>
  </si>
  <si>
    <t>Merilno mesto - katodna zaščita</t>
  </si>
  <si>
    <r>
      <t>Elektro kabel NYY-0 4x2,5mm</t>
    </r>
    <r>
      <rPr>
        <vertAlign val="superscript"/>
        <sz val="10"/>
        <rFont val="Arial"/>
        <family val="2"/>
        <charset val="238"/>
      </rPr>
      <t>2</t>
    </r>
  </si>
  <si>
    <t>Izdelava betonskega stebrička</t>
  </si>
  <si>
    <t xml:space="preserve">Kontrola izolacije na prebojnost </t>
  </si>
  <si>
    <t xml:space="preserve"> - HTLP 60-DN 200</t>
  </si>
  <si>
    <t xml:space="preserve"> - Flexclad II - C30-100 </t>
  </si>
  <si>
    <t xml:space="preserve"> - Overflex - 100 </t>
  </si>
  <si>
    <t>Odstranitev obstoječe jeklene cevi</t>
  </si>
  <si>
    <t>Odstranitev obstoječe jeklene cevi,                      z odvozom na deponijo in vključno s pristojbino.</t>
  </si>
  <si>
    <t>Varilni nastavek za baloniranje</t>
  </si>
  <si>
    <t>Varilni nastavek za baloniranje jeklenih cevi.</t>
  </si>
  <si>
    <t>LETALIŠKA CESTA</t>
  </si>
  <si>
    <t xml:space="preserve">S K U P A J :    </t>
  </si>
  <si>
    <t>Prehodni kos iz materiala PE100-SDR 11/jeklo</t>
  </si>
  <si>
    <t>Prehodni kos PE/jeklo iz materiala PE100.</t>
  </si>
  <si>
    <t>PE32/DN25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</si>
</sst>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SIT&quot;_-;\-* #,##0.00\ &quot;SIT&quot;_-;_-* &quot;-&quot;??\ &quot;SIT&quot;_-;_-@_-"/>
    <numFmt numFmtId="165" formatCode=";;;"/>
  </numFmts>
  <fonts count="21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 CE"/>
      <charset val="238"/>
    </font>
    <font>
      <i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sz val="10"/>
      <name val="Times New Roman"/>
      <family val="1"/>
      <charset val="238"/>
    </font>
    <font>
      <b/>
      <vertAlign val="superscript"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19" fillId="0" borderId="0"/>
    <xf numFmtId="0" fontId="3" fillId="0" borderId="0"/>
  </cellStyleXfs>
  <cellXfs count="153">
    <xf numFmtId="0" fontId="0" fillId="0" borderId="0" xfId="0"/>
    <xf numFmtId="0" fontId="3" fillId="0" borderId="0" xfId="0" applyFont="1"/>
    <xf numFmtId="0" fontId="3" fillId="0" borderId="0" xfId="0" applyFont="1" applyAlignment="1" applyProtection="1">
      <alignment vertical="top"/>
      <protection locked="0"/>
    </xf>
    <xf numFmtId="4" fontId="3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vertical="top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/>
      <protection locked="0"/>
    </xf>
    <xf numFmtId="0" fontId="3" fillId="0" borderId="0" xfId="0" applyFont="1" applyFill="1"/>
    <xf numFmtId="0" fontId="3" fillId="0" borderId="0" xfId="0" applyFont="1" applyFill="1" applyProtection="1"/>
    <xf numFmtId="0" fontId="6" fillId="0" borderId="0" xfId="0" applyFont="1" applyAlignment="1" applyProtection="1">
      <alignment horizontal="left"/>
    </xf>
    <xf numFmtId="4" fontId="14" fillId="0" borderId="0" xfId="0" applyNumberFormat="1" applyFont="1" applyAlignment="1" applyProtection="1">
      <alignment horizontal="right" vertical="top"/>
      <protection locked="0"/>
    </xf>
    <xf numFmtId="4" fontId="5" fillId="0" borderId="1" xfId="0" applyNumberFormat="1" applyFont="1" applyBorder="1" applyAlignment="1" applyProtection="1">
      <alignment horizontal="right" vertical="center" textRotation="90" wrapText="1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4" fontId="5" fillId="0" borderId="3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Fill="1" applyProtection="1"/>
    <xf numFmtId="0" fontId="12" fillId="0" borderId="0" xfId="0" applyFont="1" applyFill="1" applyProtection="1"/>
    <xf numFmtId="0" fontId="3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/>
    </xf>
    <xf numFmtId="4" fontId="5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13" fillId="0" borderId="7" xfId="0" applyFont="1" applyFill="1" applyBorder="1" applyProtection="1"/>
    <xf numFmtId="0" fontId="3" fillId="0" borderId="7" xfId="0" applyFont="1" applyFill="1" applyBorder="1" applyProtection="1"/>
    <xf numFmtId="0" fontId="12" fillId="0" borderId="7" xfId="0" applyFont="1" applyFill="1" applyBorder="1" applyProtection="1"/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4" fontId="5" fillId="0" borderId="6" xfId="3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4" fontId="6" fillId="2" borderId="6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8" fillId="0" borderId="0" xfId="0" applyFont="1" applyFill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/>
    </xf>
    <xf numFmtId="0" fontId="3" fillId="0" borderId="0" xfId="4" applyFont="1" applyProtection="1"/>
    <xf numFmtId="0" fontId="16" fillId="0" borderId="0" xfId="4" applyFont="1" applyProtection="1"/>
    <xf numFmtId="0" fontId="15" fillId="0" borderId="0" xfId="4" applyFont="1" applyProtection="1"/>
    <xf numFmtId="0" fontId="5" fillId="0" borderId="0" xfId="4" applyFont="1" applyProtection="1"/>
    <xf numFmtId="0" fontId="16" fillId="0" borderId="0" xfId="4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center" vertical="center"/>
      <protection locked="0"/>
    </xf>
    <xf numFmtId="4" fontId="3" fillId="0" borderId="0" xfId="4" applyNumberFormat="1" applyFont="1" applyAlignment="1" applyProtection="1">
      <alignment horizontal="center" vertical="center"/>
    </xf>
    <xf numFmtId="4" fontId="16" fillId="0" borderId="0" xfId="4" applyNumberFormat="1" applyFont="1" applyAlignment="1" applyProtection="1">
      <alignment horizontal="center" vertical="center"/>
    </xf>
    <xf numFmtId="4" fontId="16" fillId="0" borderId="0" xfId="4" applyNumberFormat="1" applyFont="1" applyAlignment="1" applyProtection="1">
      <alignment horizontal="center" vertical="center"/>
      <protection locked="0"/>
    </xf>
    <xf numFmtId="2" fontId="3" fillId="0" borderId="0" xfId="4" applyNumberFormat="1" applyFont="1" applyAlignment="1" applyProtection="1">
      <alignment horizontal="center" vertical="center"/>
    </xf>
    <xf numFmtId="4" fontId="13" fillId="0" borderId="0" xfId="0" applyNumberFormat="1" applyFont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4" fontId="5" fillId="0" borderId="3" xfId="0" applyNumberFormat="1" applyFont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4" fontId="3" fillId="0" borderId="6" xfId="3" applyNumberFormat="1" applyFont="1" applyFill="1" applyBorder="1" applyAlignment="1" applyProtection="1">
      <alignment horizontal="center" vertical="center"/>
    </xf>
    <xf numFmtId="4" fontId="5" fillId="0" borderId="6" xfId="3" applyNumberFormat="1" applyFont="1" applyFill="1" applyBorder="1" applyAlignment="1" applyProtection="1">
      <alignment horizontal="center"/>
    </xf>
    <xf numFmtId="4" fontId="3" fillId="0" borderId="0" xfId="3" applyNumberFormat="1" applyFont="1" applyAlignment="1" applyProtection="1">
      <alignment horizontal="right"/>
      <protection locked="0"/>
    </xf>
    <xf numFmtId="0" fontId="3" fillId="0" borderId="0" xfId="4" applyFont="1" applyFill="1" applyProtection="1"/>
    <xf numFmtId="0" fontId="3" fillId="0" borderId="0" xfId="4" applyFont="1" applyFill="1" applyAlignment="1" applyProtection="1">
      <alignment horizontal="center" vertical="center"/>
    </xf>
    <xf numFmtId="4" fontId="3" fillId="0" borderId="0" xfId="4" applyNumberFormat="1" applyFont="1" applyFill="1" applyAlignment="1" applyProtection="1">
      <alignment horizontal="center" vertical="center"/>
    </xf>
    <xf numFmtId="0" fontId="16" fillId="0" borderId="0" xfId="4" applyFont="1" applyFill="1" applyAlignment="1" applyProtection="1">
      <alignment horizontal="center" vertical="center"/>
    </xf>
    <xf numFmtId="4" fontId="16" fillId="0" borderId="0" xfId="4" applyNumberFormat="1" applyFont="1" applyFill="1" applyAlignment="1" applyProtection="1">
      <alignment horizontal="center" vertical="center"/>
      <protection locked="0"/>
    </xf>
    <xf numFmtId="0" fontId="5" fillId="0" borderId="0" xfId="4" applyFont="1" applyFill="1" applyProtection="1"/>
    <xf numFmtId="4" fontId="16" fillId="0" borderId="0" xfId="4" applyNumberFormat="1" applyFont="1" applyFill="1" applyAlignment="1" applyProtection="1">
      <alignment horizontal="center" vertical="center"/>
    </xf>
    <xf numFmtId="4" fontId="3" fillId="0" borderId="0" xfId="0" applyNumberFormat="1" applyFont="1" applyFill="1" applyAlignment="1" applyProtection="1">
      <alignment horizontal="center" vertical="center"/>
      <protection locked="0"/>
    </xf>
    <xf numFmtId="0" fontId="6" fillId="2" borderId="6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" fontId="5" fillId="0" borderId="6" xfId="3" applyNumberFormat="1" applyFont="1" applyFill="1" applyBorder="1" applyAlignment="1" applyProtection="1">
      <alignment horizontal="right" vertical="center"/>
    </xf>
    <xf numFmtId="0" fontId="6" fillId="2" borderId="9" xfId="0" applyFont="1" applyFill="1" applyBorder="1" applyAlignment="1" applyProtection="1">
      <alignment horizontal="left"/>
    </xf>
    <xf numFmtId="0" fontId="6" fillId="2" borderId="10" xfId="0" applyFont="1" applyFill="1" applyBorder="1" applyAlignment="1" applyProtection="1">
      <alignment horizontal="left"/>
    </xf>
    <xf numFmtId="0" fontId="6" fillId="2" borderId="11" xfId="0" applyFont="1" applyFill="1" applyBorder="1" applyAlignment="1" applyProtection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/>
    </xf>
    <xf numFmtId="0" fontId="5" fillId="0" borderId="0" xfId="0" applyFont="1" applyFill="1" applyAlignment="1">
      <alignment horizontal="left" vertical="top" wrapText="1" readingOrder="1"/>
    </xf>
    <xf numFmtId="0" fontId="6" fillId="0" borderId="0" xfId="0" applyFont="1" applyAlignment="1" applyProtection="1">
      <alignment horizontal="centerContinuous" vertical="top"/>
    </xf>
    <xf numFmtId="0" fontId="5" fillId="0" borderId="1" xfId="0" applyFont="1" applyBorder="1" applyAlignment="1" applyProtection="1">
      <alignment horizontal="left" vertical="center" textRotation="90"/>
    </xf>
    <xf numFmtId="0" fontId="3" fillId="0" borderId="2" xfId="0" applyFont="1" applyBorder="1" applyAlignment="1" applyProtection="1">
      <alignment vertical="top"/>
    </xf>
    <xf numFmtId="0" fontId="3" fillId="0" borderId="0" xfId="0" applyFont="1" applyAlignment="1" applyProtection="1">
      <alignment horizontal="justify"/>
    </xf>
    <xf numFmtId="9" fontId="3" fillId="0" borderId="0" xfId="0" applyNumberFormat="1" applyFont="1" applyAlignment="1" applyProtection="1">
      <alignment horizontal="justify"/>
    </xf>
    <xf numFmtId="0" fontId="3" fillId="0" borderId="3" xfId="0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textRotation="90"/>
    </xf>
    <xf numFmtId="0" fontId="3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49" fontId="6" fillId="0" borderId="0" xfId="0" applyNumberFormat="1" applyFont="1" applyAlignment="1" applyProtection="1">
      <alignment horizontal="right"/>
    </xf>
    <xf numFmtId="49" fontId="6" fillId="0" borderId="0" xfId="0" applyNumberFormat="1" applyFont="1" applyAlignment="1" applyProtection="1">
      <alignment horizontal="right" vertical="top"/>
    </xf>
    <xf numFmtId="49" fontId="5" fillId="0" borderId="1" xfId="0" applyNumberFormat="1" applyFont="1" applyBorder="1" applyAlignment="1" applyProtection="1">
      <alignment horizontal="center" vertical="center" textRotation="90"/>
    </xf>
    <xf numFmtId="165" fontId="5" fillId="0" borderId="2" xfId="0" applyNumberFormat="1" applyFont="1" applyBorder="1" applyAlignment="1" applyProtection="1">
      <alignment vertical="top"/>
    </xf>
    <xf numFmtId="0" fontId="5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justify"/>
    </xf>
    <xf numFmtId="0" fontId="5" fillId="0" borderId="3" xfId="0" applyFont="1" applyBorder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right" vertical="top"/>
    </xf>
    <xf numFmtId="4" fontId="5" fillId="0" borderId="1" xfId="0" applyNumberFormat="1" applyFont="1" applyBorder="1" applyAlignment="1" applyProtection="1">
      <alignment horizontal="right" vertical="center" textRotation="90" wrapText="1"/>
    </xf>
    <xf numFmtId="0" fontId="3" fillId="0" borderId="2" xfId="0" applyFont="1" applyBorder="1" applyAlignment="1" applyProtection="1">
      <alignment horizontal="right" vertical="top"/>
    </xf>
    <xf numFmtId="4" fontId="3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4" fontId="6" fillId="0" borderId="0" xfId="0" applyNumberFormat="1" applyFont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4" fontId="16" fillId="0" borderId="0" xfId="0" applyNumberFormat="1" applyFont="1" applyFill="1" applyAlignment="1" applyProtection="1">
      <alignment horizontal="center" vertical="center"/>
    </xf>
    <xf numFmtId="4" fontId="3" fillId="0" borderId="0" xfId="0" applyNumberFormat="1" applyFont="1" applyProtection="1"/>
    <xf numFmtId="4" fontId="3" fillId="0" borderId="0" xfId="1" applyNumberFormat="1" applyFont="1" applyAlignment="1" applyProtection="1">
      <alignment horizontal="center" vertical="center"/>
    </xf>
    <xf numFmtId="4" fontId="5" fillId="0" borderId="3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Protection="1"/>
    <xf numFmtId="0" fontId="3" fillId="0" borderId="0" xfId="1" applyFont="1" applyAlignment="1" applyProtection="1">
      <alignment horizontal="center" vertical="center"/>
    </xf>
    <xf numFmtId="9" fontId="3" fillId="0" borderId="0" xfId="0" applyNumberFormat="1" applyFont="1" applyAlignment="1" applyProtection="1">
      <alignment horizontal="center" vertical="center"/>
    </xf>
    <xf numFmtId="0" fontId="6" fillId="0" borderId="0" xfId="0" applyFont="1" applyBorder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5" fillId="0" borderId="0" xfId="0" applyFont="1" applyFill="1" applyAlignment="1" applyProtection="1">
      <alignment horizontal="left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 wrapText="1" readingOrder="1"/>
    </xf>
    <xf numFmtId="49" fontId="5" fillId="0" borderId="0" xfId="0" applyNumberFormat="1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/>
    </xf>
    <xf numFmtId="0" fontId="3" fillId="0" borderId="0" xfId="2" applyFont="1" applyAlignment="1" applyProtection="1">
      <alignment vertical="top" wrapText="1"/>
    </xf>
    <xf numFmtId="0" fontId="11" fillId="0" borderId="0" xfId="0" applyFont="1" applyAlignment="1" applyProtection="1">
      <alignment vertical="top"/>
    </xf>
    <xf numFmtId="0" fontId="5" fillId="0" borderId="0" xfId="1" applyFont="1" applyAlignment="1" applyProtection="1">
      <alignment vertical="top"/>
    </xf>
    <xf numFmtId="0" fontId="3" fillId="0" borderId="0" xfId="0" applyFont="1" applyAlignment="1" applyProtection="1">
      <alignment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center"/>
    </xf>
    <xf numFmtId="0" fontId="5" fillId="0" borderId="0" xfId="0" applyFont="1" applyProtection="1"/>
    <xf numFmtId="0" fontId="3" fillId="0" borderId="3" xfId="0" applyFont="1" applyBorder="1" applyAlignment="1" applyProtection="1">
      <alignment horizontal="center"/>
    </xf>
  </cellXfs>
  <cellStyles count="6">
    <cellStyle name="Navadno" xfId="0" builtinId="0"/>
    <cellStyle name="Navadno 2 2" xfId="4"/>
    <cellStyle name="Normal_Artikli brez cen" xfId="5"/>
    <cellStyle name="Normal_N36023 (2)" xfId="1"/>
    <cellStyle name="Normal_PL_SD" xfId="2"/>
    <cellStyle name="Valuta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abSelected="1" zoomScaleNormal="100" zoomScaleSheetLayoutView="100" workbookViewId="0">
      <selection activeCell="N17" sqref="N17"/>
    </sheetView>
  </sheetViews>
  <sheetFormatPr defaultColWidth="8.85546875" defaultRowHeight="12.75" x14ac:dyDescent="0.2"/>
  <cols>
    <col min="1" max="1" width="5.140625" style="9" customWidth="1"/>
    <col min="2" max="2" width="15.28515625" style="9" customWidth="1"/>
    <col min="3" max="3" width="13.42578125" style="9" customWidth="1"/>
    <col min="4" max="4" width="10.85546875" style="9" customWidth="1"/>
    <col min="5" max="5" width="13.5703125" style="9" customWidth="1"/>
    <col min="6" max="6" width="13.140625" style="9" customWidth="1"/>
    <col min="7" max="7" width="16.5703125" style="18" customWidth="1"/>
    <col min="8" max="16384" width="8.85546875" style="9"/>
  </cols>
  <sheetData>
    <row r="1" spans="1:10" ht="27" customHeight="1" x14ac:dyDescent="0.3">
      <c r="A1" s="38" t="s">
        <v>5</v>
      </c>
      <c r="B1" s="38"/>
      <c r="C1" s="38"/>
      <c r="D1" s="38"/>
      <c r="E1" s="38"/>
      <c r="F1" s="38"/>
      <c r="G1" s="38"/>
    </row>
    <row r="2" spans="1:10" ht="23.25" x14ac:dyDescent="0.35">
      <c r="A2" s="16" t="s">
        <v>68</v>
      </c>
      <c r="B2" s="10"/>
      <c r="C2" s="17"/>
      <c r="D2" s="17"/>
    </row>
    <row r="3" spans="1:10" ht="15.75" x14ac:dyDescent="0.25">
      <c r="A3" s="77" t="s">
        <v>78</v>
      </c>
      <c r="B3" s="78"/>
      <c r="C3" s="78"/>
      <c r="D3" s="78"/>
      <c r="E3" s="78"/>
      <c r="F3" s="78"/>
      <c r="G3" s="79"/>
    </row>
    <row r="4" spans="1:10" s="18" customFormat="1" ht="25.5" x14ac:dyDescent="0.2">
      <c r="A4" s="80" t="s">
        <v>69</v>
      </c>
      <c r="B4" s="80" t="s">
        <v>6</v>
      </c>
      <c r="C4" s="80" t="s">
        <v>70</v>
      </c>
      <c r="D4" s="80" t="s">
        <v>7</v>
      </c>
      <c r="E4" s="80" t="s">
        <v>8</v>
      </c>
      <c r="F4" s="19" t="s">
        <v>9</v>
      </c>
      <c r="G4" s="19" t="s">
        <v>10</v>
      </c>
      <c r="H4" s="20"/>
      <c r="I4" s="20"/>
      <c r="J4" s="20"/>
    </row>
    <row r="5" spans="1:10" x14ac:dyDescent="0.2">
      <c r="A5" s="81"/>
      <c r="B5" s="81"/>
      <c r="C5" s="81"/>
      <c r="D5" s="81"/>
      <c r="E5" s="81"/>
      <c r="F5" s="21" t="s">
        <v>11</v>
      </c>
      <c r="G5" s="21" t="s">
        <v>64</v>
      </c>
    </row>
    <row r="6" spans="1:10" ht="15" customHeight="1" x14ac:dyDescent="0.2">
      <c r="A6" s="22" t="s">
        <v>71</v>
      </c>
      <c r="B6" s="39" t="s">
        <v>89</v>
      </c>
      <c r="C6" s="39" t="s">
        <v>90</v>
      </c>
      <c r="D6" s="39" t="s">
        <v>85</v>
      </c>
      <c r="E6" s="39" t="s">
        <v>91</v>
      </c>
      <c r="F6" s="23">
        <v>400</v>
      </c>
      <c r="G6" s="59">
        <f>+'S 1500_GD'!F60</f>
        <v>0</v>
      </c>
    </row>
    <row r="7" spans="1:10" x14ac:dyDescent="0.2">
      <c r="A7" s="82" t="s">
        <v>135</v>
      </c>
      <c r="B7" s="82"/>
      <c r="C7" s="82"/>
      <c r="D7" s="82"/>
      <c r="E7" s="82"/>
      <c r="F7" s="82"/>
      <c r="G7" s="60">
        <f>SUM(G6:G6)</f>
        <v>0</v>
      </c>
    </row>
    <row r="8" spans="1:10" ht="15.75" x14ac:dyDescent="0.25">
      <c r="A8" s="24" t="s">
        <v>72</v>
      </c>
      <c r="B8" s="25"/>
      <c r="C8" s="25"/>
      <c r="D8" s="25"/>
      <c r="E8" s="25"/>
      <c r="F8" s="25"/>
    </row>
    <row r="9" spans="1:10" ht="13.15" customHeight="1" x14ac:dyDescent="0.2">
      <c r="A9" s="83" t="s">
        <v>73</v>
      </c>
      <c r="B9" s="83"/>
      <c r="C9" s="83"/>
      <c r="D9" s="83"/>
      <c r="E9" s="83"/>
      <c r="F9" s="83"/>
      <c r="G9" s="83"/>
    </row>
    <row r="10" spans="1:10" x14ac:dyDescent="0.2">
      <c r="A10" s="83"/>
      <c r="B10" s="83"/>
      <c r="C10" s="83"/>
      <c r="D10" s="83"/>
      <c r="E10" s="83"/>
      <c r="F10" s="83"/>
      <c r="G10" s="83"/>
    </row>
    <row r="11" spans="1:10" ht="13.5" thickBot="1" x14ac:dyDescent="0.25">
      <c r="A11" s="83"/>
      <c r="B11" s="83"/>
      <c r="C11" s="83"/>
      <c r="D11" s="83"/>
      <c r="E11" s="83"/>
      <c r="F11" s="83"/>
      <c r="G11" s="83"/>
    </row>
    <row r="12" spans="1:10" ht="23.25" x14ac:dyDescent="0.35">
      <c r="A12" s="26" t="s">
        <v>74</v>
      </c>
      <c r="B12" s="27"/>
      <c r="C12" s="28"/>
      <c r="D12" s="28"/>
      <c r="E12" s="29"/>
      <c r="F12" s="29"/>
      <c r="G12" s="30"/>
    </row>
    <row r="13" spans="1:10" ht="15.75" x14ac:dyDescent="0.25">
      <c r="A13" s="77" t="s">
        <v>78</v>
      </c>
      <c r="B13" s="78"/>
      <c r="C13" s="78"/>
      <c r="D13" s="78"/>
      <c r="E13" s="78"/>
      <c r="F13" s="78"/>
      <c r="G13" s="79"/>
    </row>
    <row r="14" spans="1:10" ht="25.5" x14ac:dyDescent="0.2">
      <c r="A14" s="80" t="s">
        <v>69</v>
      </c>
      <c r="B14" s="80" t="s">
        <v>6</v>
      </c>
      <c r="C14" s="80" t="s">
        <v>70</v>
      </c>
      <c r="D14" s="80" t="s">
        <v>7</v>
      </c>
      <c r="E14" s="80" t="s">
        <v>8</v>
      </c>
      <c r="F14" s="19" t="s">
        <v>9</v>
      </c>
      <c r="G14" s="19" t="s">
        <v>10</v>
      </c>
    </row>
    <row r="15" spans="1:10" x14ac:dyDescent="0.2">
      <c r="A15" s="81"/>
      <c r="B15" s="81"/>
      <c r="C15" s="81"/>
      <c r="D15" s="81"/>
      <c r="E15" s="81"/>
      <c r="F15" s="21" t="s">
        <v>11</v>
      </c>
      <c r="G15" s="21" t="s">
        <v>64</v>
      </c>
    </row>
    <row r="16" spans="1:10" x14ac:dyDescent="0.2">
      <c r="A16" s="22" t="s">
        <v>75</v>
      </c>
      <c r="B16" s="39" t="s">
        <v>89</v>
      </c>
      <c r="C16" s="39" t="s">
        <v>90</v>
      </c>
      <c r="D16" s="39" t="s">
        <v>85</v>
      </c>
      <c r="E16" s="39" t="s">
        <v>91</v>
      </c>
      <c r="F16" s="23">
        <v>400</v>
      </c>
      <c r="G16" s="59">
        <f>'S 1500_SD'!F100</f>
        <v>0</v>
      </c>
    </row>
    <row r="17" spans="1:7" x14ac:dyDescent="0.2">
      <c r="A17" s="82" t="s">
        <v>135</v>
      </c>
      <c r="B17" s="82"/>
      <c r="C17" s="82"/>
      <c r="D17" s="82"/>
      <c r="E17" s="82"/>
      <c r="F17" s="82"/>
      <c r="G17" s="60">
        <f>SUM(G16:G16)</f>
        <v>0</v>
      </c>
    </row>
    <row r="18" spans="1:7" ht="13.5" thickBot="1" x14ac:dyDescent="0.25"/>
    <row r="19" spans="1:7" x14ac:dyDescent="0.2">
      <c r="A19" s="31"/>
      <c r="B19" s="31"/>
      <c r="C19" s="31"/>
      <c r="D19" s="31"/>
      <c r="E19" s="31"/>
      <c r="F19" s="31"/>
      <c r="G19" s="32"/>
    </row>
    <row r="20" spans="1:7" s="33" customFormat="1" x14ac:dyDescent="0.2">
      <c r="A20" s="73" t="s">
        <v>76</v>
      </c>
      <c r="B20" s="74"/>
      <c r="C20" s="74"/>
      <c r="D20" s="74"/>
      <c r="E20" s="75"/>
      <c r="F20" s="72" t="s">
        <v>77</v>
      </c>
      <c r="G20" s="72"/>
    </row>
    <row r="21" spans="1:7" s="35" customFormat="1" ht="15.75" x14ac:dyDescent="0.2">
      <c r="A21" s="71" t="s">
        <v>78</v>
      </c>
      <c r="B21" s="71"/>
      <c r="C21" s="71"/>
      <c r="D21" s="71" t="s">
        <v>80</v>
      </c>
      <c r="E21" s="71"/>
      <c r="F21" s="34">
        <f>G7</f>
        <v>0</v>
      </c>
      <c r="G21" s="76">
        <f>SUM(F21:F22)</f>
        <v>0</v>
      </c>
    </row>
    <row r="22" spans="1:7" s="35" customFormat="1" ht="15.75" x14ac:dyDescent="0.2">
      <c r="A22" s="71"/>
      <c r="B22" s="71"/>
      <c r="C22" s="71"/>
      <c r="D22" s="71" t="s">
        <v>79</v>
      </c>
      <c r="E22" s="71"/>
      <c r="F22" s="34">
        <f>G17</f>
        <v>0</v>
      </c>
      <c r="G22" s="76"/>
    </row>
    <row r="23" spans="1:7" s="33" customFormat="1" ht="15.75" x14ac:dyDescent="0.2">
      <c r="A23" s="70" t="s">
        <v>81</v>
      </c>
      <c r="B23" s="70"/>
      <c r="C23" s="70"/>
      <c r="D23" s="70"/>
      <c r="E23" s="70"/>
      <c r="F23" s="70"/>
      <c r="G23" s="36">
        <f>SUM(G21:G22)</f>
        <v>0</v>
      </c>
    </row>
    <row r="24" spans="1:7" s="33" customFormat="1" x14ac:dyDescent="0.2">
      <c r="G24" s="37"/>
    </row>
    <row r="25" spans="1:7" s="33" customFormat="1" x14ac:dyDescent="0.2">
      <c r="G25" s="37"/>
    </row>
    <row r="26" spans="1:7" s="33" customFormat="1" x14ac:dyDescent="0.2">
      <c r="G26" s="37"/>
    </row>
    <row r="27" spans="1:7" s="33" customFormat="1" x14ac:dyDescent="0.2">
      <c r="G27" s="37"/>
    </row>
    <row r="28" spans="1:7" s="33" customFormat="1" x14ac:dyDescent="0.2">
      <c r="G28" s="37"/>
    </row>
    <row r="29" spans="1:7" s="33" customFormat="1" x14ac:dyDescent="0.2">
      <c r="G29" s="37"/>
    </row>
    <row r="30" spans="1:7" s="33" customFormat="1" x14ac:dyDescent="0.2">
      <c r="G30" s="37"/>
    </row>
    <row r="31" spans="1:7" s="33" customFormat="1" x14ac:dyDescent="0.2">
      <c r="G31" s="37"/>
    </row>
  </sheetData>
  <mergeCells count="22">
    <mergeCell ref="A3:G3"/>
    <mergeCell ref="A13:G13"/>
    <mergeCell ref="E14:E15"/>
    <mergeCell ref="A17:F17"/>
    <mergeCell ref="C14:C15"/>
    <mergeCell ref="D14:D15"/>
    <mergeCell ref="A7:F7"/>
    <mergeCell ref="A9:G11"/>
    <mergeCell ref="D4:D5"/>
    <mergeCell ref="A14:A15"/>
    <mergeCell ref="B14:B15"/>
    <mergeCell ref="E4:E5"/>
    <mergeCell ref="A4:A5"/>
    <mergeCell ref="B4:B5"/>
    <mergeCell ref="C4:C5"/>
    <mergeCell ref="A23:F23"/>
    <mergeCell ref="A21:C22"/>
    <mergeCell ref="F20:G20"/>
    <mergeCell ref="A20:E20"/>
    <mergeCell ref="G21:G22"/>
    <mergeCell ref="D22:E22"/>
    <mergeCell ref="D21:E21"/>
  </mergeCells>
  <phoneticPr fontId="0" type="noConversion"/>
  <pageMargins left="0.98425196850393704" right="0.39370078740157483" top="0.98425196850393704" bottom="0.78740157480314965" header="0.39370078740157483" footer="0.39370078740157483"/>
  <pageSetup paperSize="256" orientation="portrait" r:id="rId1"/>
  <headerFooter alignWithMargins="0">
    <oddHeader>&amp;L&amp;"Arial,Navadno"&amp;9       ENERGETIKA LJUBLJANA d.o.o.
       SEKTOR ZA INŽENIRNING - SLUŽBA ZA PROJEKTIRANJE
       št. načrta: S1500/41943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zoomScaleSheetLayoutView="100" workbookViewId="0">
      <selection activeCell="C9" sqref="C9 E9"/>
    </sheetView>
  </sheetViews>
  <sheetFormatPr defaultRowHeight="12.75" x14ac:dyDescent="0.2"/>
  <cols>
    <col min="1" max="1" width="6" style="115" bestFit="1" customWidth="1"/>
    <col min="2" max="2" width="34.7109375" style="105" customWidth="1"/>
    <col min="3" max="3" width="6" style="94" bestFit="1" customWidth="1"/>
    <col min="4" max="4" width="4.7109375" style="90" bestFit="1" customWidth="1"/>
    <col min="5" max="5" width="16.85546875" style="5" customWidth="1"/>
    <col min="6" max="6" width="16.85546875" style="122" customWidth="1"/>
    <col min="7" max="16384" width="9.140625" style="2"/>
  </cols>
  <sheetData>
    <row r="1" spans="1:7" s="4" customFormat="1" ht="15.75" x14ac:dyDescent="0.25">
      <c r="A1" s="107" t="s">
        <v>82</v>
      </c>
      <c r="B1" s="11" t="s">
        <v>12</v>
      </c>
      <c r="C1" s="91"/>
      <c r="D1" s="84"/>
      <c r="E1" s="12"/>
      <c r="F1" s="116"/>
    </row>
    <row r="2" spans="1:7" s="4" customFormat="1" ht="15.75" x14ac:dyDescent="0.25">
      <c r="A2" s="107" t="s">
        <v>83</v>
      </c>
      <c r="B2" s="11" t="s">
        <v>13</v>
      </c>
      <c r="C2" s="91"/>
      <c r="D2" s="84"/>
      <c r="E2" s="12"/>
      <c r="F2" s="116"/>
    </row>
    <row r="3" spans="1:7" s="4" customFormat="1" ht="15.75" x14ac:dyDescent="0.25">
      <c r="A3" s="107" t="s">
        <v>71</v>
      </c>
      <c r="B3" s="11" t="s">
        <v>92</v>
      </c>
      <c r="C3" s="91"/>
      <c r="D3" s="84"/>
      <c r="E3" s="12"/>
      <c r="F3" s="116"/>
    </row>
    <row r="4" spans="1:7" s="4" customFormat="1" ht="15.75" x14ac:dyDescent="0.25">
      <c r="A4" s="108"/>
      <c r="B4" s="11" t="s">
        <v>134</v>
      </c>
      <c r="C4" s="91"/>
      <c r="D4" s="84"/>
      <c r="E4" s="12"/>
      <c r="F4" s="116"/>
    </row>
    <row r="5" spans="1:7" ht="76.5" x14ac:dyDescent="0.2">
      <c r="A5" s="109" t="s">
        <v>0</v>
      </c>
      <c r="B5" s="97" t="s">
        <v>43</v>
      </c>
      <c r="C5" s="92" t="s">
        <v>14</v>
      </c>
      <c r="D5" s="85" t="s">
        <v>15</v>
      </c>
      <c r="E5" s="13" t="s">
        <v>62</v>
      </c>
      <c r="F5" s="117" t="s">
        <v>63</v>
      </c>
      <c r="G5" s="6"/>
    </row>
    <row r="6" spans="1:7" x14ac:dyDescent="0.2">
      <c r="A6" s="110">
        <v>1</v>
      </c>
      <c r="B6" s="98"/>
      <c r="C6" s="93"/>
      <c r="D6" s="86"/>
      <c r="E6" s="14"/>
      <c r="F6" s="118"/>
    </row>
    <row r="7" spans="1:7" x14ac:dyDescent="0.2">
      <c r="A7" s="111">
        <f>COUNT(A6+1)</f>
        <v>1</v>
      </c>
      <c r="B7" s="99" t="s">
        <v>17</v>
      </c>
      <c r="D7" s="87"/>
      <c r="E7" s="3"/>
      <c r="F7" s="119"/>
    </row>
    <row r="8" spans="1:7" ht="25.5" x14ac:dyDescent="0.2">
      <c r="A8" s="111"/>
      <c r="B8" s="100" t="s">
        <v>16</v>
      </c>
      <c r="D8" s="87"/>
      <c r="E8" s="3"/>
      <c r="F8" s="119"/>
    </row>
    <row r="9" spans="1:7" ht="14.25" x14ac:dyDescent="0.2">
      <c r="A9" s="111"/>
      <c r="B9" s="100"/>
      <c r="C9" s="94">
        <v>400</v>
      </c>
      <c r="D9" s="87" t="s">
        <v>61</v>
      </c>
      <c r="E9" s="3"/>
      <c r="F9" s="119">
        <f>C9*E9</f>
        <v>0</v>
      </c>
    </row>
    <row r="10" spans="1:7" x14ac:dyDescent="0.2">
      <c r="A10" s="111"/>
      <c r="B10" s="100"/>
      <c r="D10" s="87"/>
      <c r="E10" s="3"/>
      <c r="F10" s="119"/>
    </row>
    <row r="11" spans="1:7" x14ac:dyDescent="0.2">
      <c r="A11" s="111">
        <f>COUNT($A$7:A10)+1</f>
        <v>2</v>
      </c>
      <c r="B11" s="99" t="s">
        <v>18</v>
      </c>
      <c r="D11" s="87"/>
      <c r="E11" s="3"/>
      <c r="F11" s="120"/>
    </row>
    <row r="12" spans="1:7" ht="25.5" x14ac:dyDescent="0.2">
      <c r="A12" s="112"/>
      <c r="B12" s="101" t="s">
        <v>40</v>
      </c>
      <c r="D12" s="87"/>
      <c r="E12" s="3"/>
      <c r="F12" s="120"/>
    </row>
    <row r="13" spans="1:7" ht="14.25" x14ac:dyDescent="0.2">
      <c r="A13" s="111"/>
      <c r="B13" s="101" t="s">
        <v>41</v>
      </c>
      <c r="C13" s="94">
        <v>810</v>
      </c>
      <c r="D13" s="87" t="s">
        <v>66</v>
      </c>
      <c r="E13" s="3"/>
      <c r="F13" s="119">
        <f>C13*E13</f>
        <v>0</v>
      </c>
    </row>
    <row r="14" spans="1:7" ht="14.25" x14ac:dyDescent="0.2">
      <c r="A14" s="111"/>
      <c r="B14" s="101" t="s">
        <v>42</v>
      </c>
      <c r="C14" s="94">
        <v>198</v>
      </c>
      <c r="D14" s="87" t="s">
        <v>66</v>
      </c>
      <c r="E14" s="3"/>
      <c r="F14" s="119">
        <f>C14*E14</f>
        <v>0</v>
      </c>
    </row>
    <row r="15" spans="1:7" x14ac:dyDescent="0.2">
      <c r="A15" s="111"/>
      <c r="B15" s="100"/>
      <c r="D15" s="87"/>
      <c r="E15" s="3"/>
      <c r="F15" s="120"/>
    </row>
    <row r="16" spans="1:7" x14ac:dyDescent="0.2">
      <c r="A16" s="111">
        <f>COUNT($A$7:A15)+1</f>
        <v>3</v>
      </c>
      <c r="B16" s="99" t="s">
        <v>20</v>
      </c>
      <c r="D16" s="87"/>
      <c r="E16" s="3"/>
      <c r="F16" s="119"/>
    </row>
    <row r="17" spans="1:6" ht="25.5" x14ac:dyDescent="0.2">
      <c r="A17" s="112"/>
      <c r="B17" s="100" t="s">
        <v>19</v>
      </c>
      <c r="D17" s="87"/>
      <c r="E17" s="3"/>
      <c r="F17" s="120"/>
    </row>
    <row r="18" spans="1:6" ht="14.25" x14ac:dyDescent="0.2">
      <c r="A18" s="111"/>
      <c r="B18" s="100"/>
      <c r="C18" s="94">
        <v>360</v>
      </c>
      <c r="D18" s="87" t="s">
        <v>67</v>
      </c>
      <c r="E18" s="3"/>
      <c r="F18" s="119">
        <f>C18*E18</f>
        <v>0</v>
      </c>
    </row>
    <row r="19" spans="1:6" x14ac:dyDescent="0.2">
      <c r="A19" s="111"/>
      <c r="B19" s="100"/>
      <c r="D19" s="87"/>
      <c r="E19" s="3"/>
      <c r="F19" s="120"/>
    </row>
    <row r="20" spans="1:6" x14ac:dyDescent="0.2">
      <c r="A20" s="111">
        <f>COUNT($A$7:A19)+1</f>
        <v>4</v>
      </c>
      <c r="B20" s="102" t="s">
        <v>22</v>
      </c>
      <c r="D20" s="87"/>
      <c r="E20" s="3"/>
      <c r="F20" s="119"/>
    </row>
    <row r="21" spans="1:6" ht="40.5" customHeight="1" x14ac:dyDescent="0.2">
      <c r="A21" s="112"/>
      <c r="B21" s="103" t="s">
        <v>21</v>
      </c>
      <c r="D21" s="87"/>
      <c r="E21" s="3"/>
      <c r="F21" s="120"/>
    </row>
    <row r="22" spans="1:6" ht="14.25" x14ac:dyDescent="0.2">
      <c r="A22" s="111"/>
      <c r="B22" s="100"/>
      <c r="C22" s="94">
        <v>1260</v>
      </c>
      <c r="D22" s="87" t="s">
        <v>66</v>
      </c>
      <c r="E22" s="3"/>
      <c r="F22" s="119">
        <f>C22*E22</f>
        <v>0</v>
      </c>
    </row>
    <row r="23" spans="1:6" x14ac:dyDescent="0.2">
      <c r="A23" s="112"/>
      <c r="B23" s="100"/>
      <c r="D23" s="87"/>
      <c r="E23" s="3"/>
      <c r="F23" s="120"/>
    </row>
    <row r="24" spans="1:6" x14ac:dyDescent="0.2">
      <c r="A24" s="111">
        <f>COUNT($A$7:A23)+1</f>
        <v>5</v>
      </c>
      <c r="B24" s="99" t="s">
        <v>24</v>
      </c>
      <c r="D24" s="87"/>
      <c r="E24" s="3"/>
      <c r="F24" s="120"/>
    </row>
    <row r="25" spans="1:6" ht="54" customHeight="1" x14ac:dyDescent="0.2">
      <c r="A25" s="112"/>
      <c r="B25" s="104" t="s">
        <v>23</v>
      </c>
      <c r="D25" s="87"/>
      <c r="E25" s="3"/>
      <c r="F25" s="119"/>
    </row>
    <row r="26" spans="1:6" ht="14.25" x14ac:dyDescent="0.2">
      <c r="A26" s="111"/>
      <c r="B26" s="100"/>
      <c r="C26" s="94">
        <v>90</v>
      </c>
      <c r="D26" s="87" t="s">
        <v>66</v>
      </c>
      <c r="E26" s="3"/>
      <c r="F26" s="119">
        <f>C26*E26</f>
        <v>0</v>
      </c>
    </row>
    <row r="27" spans="1:6" x14ac:dyDescent="0.2">
      <c r="A27" s="111"/>
      <c r="B27" s="100"/>
      <c r="D27" s="87"/>
      <c r="E27" s="3"/>
      <c r="F27" s="119"/>
    </row>
    <row r="28" spans="1:6" x14ac:dyDescent="0.2">
      <c r="A28" s="111">
        <f>COUNT($A$7:A27)+1</f>
        <v>6</v>
      </c>
      <c r="B28" s="99" t="s">
        <v>25</v>
      </c>
      <c r="D28" s="87"/>
      <c r="E28" s="3"/>
      <c r="F28" s="119"/>
    </row>
    <row r="29" spans="1:6" ht="38.25" x14ac:dyDescent="0.2">
      <c r="A29" s="112"/>
      <c r="B29" s="100" t="s">
        <v>60</v>
      </c>
      <c r="D29" s="87"/>
      <c r="E29" s="3"/>
      <c r="F29" s="120"/>
    </row>
    <row r="30" spans="1:6" ht="14.25" x14ac:dyDescent="0.2">
      <c r="A30" s="111"/>
      <c r="B30" s="100"/>
      <c r="C30" s="94">
        <v>400</v>
      </c>
      <c r="D30" s="87" t="s">
        <v>61</v>
      </c>
      <c r="E30" s="3"/>
      <c r="F30" s="119">
        <f>C30*E30</f>
        <v>0</v>
      </c>
    </row>
    <row r="31" spans="1:6" x14ac:dyDescent="0.2">
      <c r="A31" s="111"/>
      <c r="B31" s="100"/>
      <c r="D31" s="87"/>
      <c r="E31" s="3"/>
      <c r="F31" s="120"/>
    </row>
    <row r="32" spans="1:6" x14ac:dyDescent="0.2">
      <c r="A32" s="111">
        <f>COUNT($A$7:A31)+1</f>
        <v>7</v>
      </c>
      <c r="B32" s="102" t="s">
        <v>27</v>
      </c>
      <c r="D32" s="87"/>
      <c r="E32" s="3"/>
      <c r="F32" s="120"/>
    </row>
    <row r="33" spans="1:6" ht="51" x14ac:dyDescent="0.2">
      <c r="A33" s="112"/>
      <c r="B33" s="101" t="s">
        <v>26</v>
      </c>
      <c r="D33" s="87"/>
      <c r="E33" s="3"/>
      <c r="F33" s="120"/>
    </row>
    <row r="34" spans="1:6" ht="14.25" x14ac:dyDescent="0.2">
      <c r="A34" s="111"/>
      <c r="B34" s="101"/>
      <c r="C34" s="94">
        <v>918</v>
      </c>
      <c r="D34" s="87" t="s">
        <v>66</v>
      </c>
      <c r="E34" s="3"/>
      <c r="F34" s="119">
        <f>C34*E34</f>
        <v>0</v>
      </c>
    </row>
    <row r="35" spans="1:6" x14ac:dyDescent="0.2">
      <c r="A35" s="111"/>
      <c r="B35" s="101"/>
      <c r="D35" s="87"/>
      <c r="E35" s="3"/>
      <c r="F35" s="119"/>
    </row>
    <row r="36" spans="1:6" x14ac:dyDescent="0.2">
      <c r="A36" s="111">
        <f>COUNT($A$7:A35)+1</f>
        <v>8</v>
      </c>
      <c r="B36" s="102" t="s">
        <v>28</v>
      </c>
      <c r="D36" s="87"/>
      <c r="E36" s="3"/>
      <c r="F36" s="120"/>
    </row>
    <row r="37" spans="1:6" ht="38.25" x14ac:dyDescent="0.2">
      <c r="A37" s="112"/>
      <c r="B37" s="101" t="s">
        <v>29</v>
      </c>
      <c r="D37" s="87"/>
      <c r="E37" s="3"/>
      <c r="F37" s="120"/>
    </row>
    <row r="38" spans="1:6" x14ac:dyDescent="0.2">
      <c r="A38" s="111"/>
      <c r="B38" s="101"/>
      <c r="C38" s="94">
        <v>10</v>
      </c>
      <c r="D38" s="87" t="s">
        <v>1</v>
      </c>
      <c r="E38" s="3"/>
      <c r="F38" s="119">
        <f>C38*E38</f>
        <v>0</v>
      </c>
    </row>
    <row r="39" spans="1:6" x14ac:dyDescent="0.2">
      <c r="A39" s="111"/>
      <c r="B39" s="101"/>
      <c r="D39" s="87"/>
      <c r="E39" s="3"/>
      <c r="F39" s="119"/>
    </row>
    <row r="40" spans="1:6" x14ac:dyDescent="0.2">
      <c r="A40" s="111">
        <f>COUNT($A$7:A38)+1</f>
        <v>9</v>
      </c>
      <c r="B40" s="102" t="s">
        <v>31</v>
      </c>
      <c r="D40" s="87"/>
      <c r="E40" s="3"/>
      <c r="F40" s="119"/>
    </row>
    <row r="41" spans="1:6" ht="25.5" x14ac:dyDescent="0.2">
      <c r="A41" s="112"/>
      <c r="B41" s="101" t="s">
        <v>30</v>
      </c>
      <c r="D41" s="87"/>
      <c r="E41" s="3"/>
      <c r="F41" s="120"/>
    </row>
    <row r="42" spans="1:6" x14ac:dyDescent="0.2">
      <c r="A42" s="111"/>
      <c r="B42" s="100"/>
      <c r="C42" s="94">
        <v>10</v>
      </c>
      <c r="D42" s="87" t="s">
        <v>1</v>
      </c>
      <c r="E42" s="3"/>
      <c r="F42" s="119">
        <f>C42*E42</f>
        <v>0</v>
      </c>
    </row>
    <row r="43" spans="1:6" x14ac:dyDescent="0.2">
      <c r="A43" s="111"/>
      <c r="B43" s="100"/>
      <c r="D43" s="87"/>
      <c r="E43" s="3"/>
      <c r="F43" s="120"/>
    </row>
    <row r="44" spans="1:6" x14ac:dyDescent="0.2">
      <c r="A44" s="111">
        <f>COUNT($A$7:A43)+1</f>
        <v>10</v>
      </c>
      <c r="B44" s="99" t="s">
        <v>38</v>
      </c>
      <c r="D44" s="87"/>
      <c r="E44" s="3"/>
      <c r="F44" s="120"/>
    </row>
    <row r="45" spans="1:6" x14ac:dyDescent="0.2">
      <c r="A45" s="112"/>
      <c r="B45" s="101" t="s">
        <v>39</v>
      </c>
      <c r="D45" s="87"/>
      <c r="E45" s="3"/>
      <c r="F45" s="120"/>
    </row>
    <row r="46" spans="1:6" ht="14.25" x14ac:dyDescent="0.2">
      <c r="A46" s="111"/>
      <c r="B46" s="101"/>
      <c r="C46" s="94">
        <v>400</v>
      </c>
      <c r="D46" s="87" t="s">
        <v>61</v>
      </c>
      <c r="E46" s="3"/>
      <c r="F46" s="119">
        <f>C46*E46</f>
        <v>0</v>
      </c>
    </row>
    <row r="47" spans="1:6" x14ac:dyDescent="0.2">
      <c r="A47" s="111"/>
      <c r="B47" s="101"/>
      <c r="D47" s="87"/>
      <c r="E47" s="8"/>
      <c r="F47" s="120"/>
    </row>
    <row r="48" spans="1:6" ht="25.5" x14ac:dyDescent="0.2">
      <c r="A48" s="111">
        <f>COUNT($A$7:A47)+1</f>
        <v>11</v>
      </c>
      <c r="B48" s="102" t="s">
        <v>33</v>
      </c>
      <c r="D48" s="87"/>
      <c r="E48" s="8"/>
      <c r="F48" s="120"/>
    </row>
    <row r="49" spans="1:6" ht="51" x14ac:dyDescent="0.2">
      <c r="A49" s="112"/>
      <c r="B49" s="101" t="s">
        <v>32</v>
      </c>
      <c r="D49" s="87"/>
      <c r="E49" s="3"/>
      <c r="F49" s="120"/>
    </row>
    <row r="50" spans="1:6" ht="38.25" x14ac:dyDescent="0.2">
      <c r="A50" s="111"/>
      <c r="B50" s="101" t="s">
        <v>4</v>
      </c>
      <c r="D50" s="87"/>
      <c r="E50" s="3"/>
      <c r="F50" s="119"/>
    </row>
    <row r="51" spans="1:6" x14ac:dyDescent="0.2">
      <c r="A51" s="111"/>
      <c r="B51" s="101"/>
      <c r="C51" s="95"/>
      <c r="D51" s="88">
        <v>0.02</v>
      </c>
      <c r="E51" s="7"/>
      <c r="F51" s="119">
        <f>ROUND(SUM(F7:F50)*D51,0)</f>
        <v>0</v>
      </c>
    </row>
    <row r="52" spans="1:6" x14ac:dyDescent="0.2">
      <c r="A52" s="112"/>
      <c r="B52" s="101"/>
      <c r="D52" s="87"/>
      <c r="E52" s="8"/>
      <c r="F52" s="119"/>
    </row>
    <row r="53" spans="1:6" ht="25.5" x14ac:dyDescent="0.2">
      <c r="A53" s="111">
        <f>COUNT($A$7:A48)+1</f>
        <v>12</v>
      </c>
      <c r="B53" s="102" t="s">
        <v>35</v>
      </c>
      <c r="D53" s="87"/>
      <c r="E53" s="8"/>
      <c r="F53" s="119"/>
    </row>
    <row r="54" spans="1:6" ht="39.75" customHeight="1" x14ac:dyDescent="0.2">
      <c r="A54" s="112"/>
      <c r="B54" s="103" t="s">
        <v>34</v>
      </c>
      <c r="D54" s="87"/>
      <c r="E54" s="7"/>
      <c r="F54" s="119"/>
    </row>
    <row r="55" spans="1:6" x14ac:dyDescent="0.2">
      <c r="A55" s="112"/>
      <c r="B55" s="100"/>
      <c r="C55" s="95"/>
      <c r="D55" s="88">
        <v>0.06</v>
      </c>
      <c r="E55" s="7"/>
      <c r="F55" s="119">
        <f>ROUND(SUM(F7:F50)*D55,0)</f>
        <v>0</v>
      </c>
    </row>
    <row r="56" spans="1:6" x14ac:dyDescent="0.2">
      <c r="A56" s="112"/>
      <c r="B56" s="100"/>
      <c r="D56" s="87"/>
      <c r="E56" s="7"/>
      <c r="F56" s="120"/>
    </row>
    <row r="57" spans="1:6" x14ac:dyDescent="0.2">
      <c r="A57" s="111">
        <f>COUNT($A$7:A56)+1</f>
        <v>13</v>
      </c>
      <c r="B57" s="99" t="s">
        <v>37</v>
      </c>
      <c r="D57" s="87"/>
      <c r="E57" s="7"/>
      <c r="F57" s="120"/>
    </row>
    <row r="58" spans="1:6" ht="40.5" customHeight="1" x14ac:dyDescent="0.2">
      <c r="A58" s="112"/>
      <c r="B58" s="104" t="s">
        <v>36</v>
      </c>
      <c r="C58" s="95"/>
      <c r="D58" s="88">
        <v>0.1</v>
      </c>
      <c r="E58" s="7"/>
      <c r="F58" s="119">
        <f>ROUND(SUM(F7:F50)*D58,0)</f>
        <v>0</v>
      </c>
    </row>
    <row r="59" spans="1:6" x14ac:dyDescent="0.2">
      <c r="A59" s="113"/>
      <c r="D59" s="87"/>
      <c r="E59" s="8"/>
      <c r="F59" s="120"/>
    </row>
    <row r="60" spans="1:6" x14ac:dyDescent="0.2">
      <c r="A60" s="114"/>
      <c r="B60" s="106" t="s">
        <v>2</v>
      </c>
      <c r="C60" s="96"/>
      <c r="D60" s="89"/>
      <c r="E60" s="15" t="s">
        <v>65</v>
      </c>
      <c r="F60" s="121">
        <f>SUM(F7:F59)</f>
        <v>0</v>
      </c>
    </row>
  </sheetData>
  <sheetProtection password="CF65" sheet="1" objects="1" scenarios="1"/>
  <phoneticPr fontId="0" type="noConversion"/>
  <pageMargins left="0.98425196850393704" right="0.39370078740157483" top="0.98425196850393704" bottom="0.78740157480314965" header="0.39370078740157483" footer="0.39370078740157483"/>
  <pageSetup paperSize="55" orientation="portrait" r:id="rId1"/>
  <headerFooter alignWithMargins="0">
    <oddHeader>&amp;L&amp;"Arial,Navadno"&amp;9       ENERGETIKA LJUBLJANA d.o.o.
       SEKTOR ZA INŽENIRNING - SLUŽBA ZA PROJEKTIRANJE
       št. načrta: S1500/41943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103" zoomScaleNormal="100" zoomScaleSheetLayoutView="100" workbookViewId="0">
      <selection activeCell="L19" sqref="L19"/>
    </sheetView>
  </sheetViews>
  <sheetFormatPr defaultRowHeight="12.75" x14ac:dyDescent="0.2"/>
  <cols>
    <col min="1" max="1" width="6" style="133" bestFit="1" customWidth="1"/>
    <col min="2" max="2" width="38" style="90" customWidth="1"/>
    <col min="3" max="3" width="6.5703125" style="94" bestFit="1" customWidth="1"/>
    <col min="4" max="4" width="4.7109375" style="94" bestFit="1" customWidth="1"/>
    <col min="5" max="5" width="15.28515625" style="54" customWidth="1"/>
    <col min="6" max="6" width="13.42578125" style="125" customWidth="1"/>
    <col min="7" max="16384" width="9.140625" style="1"/>
  </cols>
  <sheetData>
    <row r="1" spans="1:6" ht="18" x14ac:dyDescent="0.25">
      <c r="A1" s="107" t="s">
        <v>82</v>
      </c>
      <c r="B1" s="11" t="s">
        <v>12</v>
      </c>
      <c r="C1" s="46"/>
      <c r="D1" s="46"/>
      <c r="E1" s="52"/>
      <c r="F1" s="52"/>
    </row>
    <row r="2" spans="1:6" ht="18" x14ac:dyDescent="0.25">
      <c r="A2" s="107" t="s">
        <v>84</v>
      </c>
      <c r="B2" s="11" t="s">
        <v>44</v>
      </c>
      <c r="C2" s="46"/>
      <c r="D2" s="46"/>
      <c r="E2" s="52"/>
      <c r="F2" s="52"/>
    </row>
    <row r="3" spans="1:6" ht="18" x14ac:dyDescent="0.25">
      <c r="A3" s="107" t="s">
        <v>75</v>
      </c>
      <c r="B3" s="11" t="s">
        <v>92</v>
      </c>
      <c r="C3" s="46"/>
      <c r="D3" s="46"/>
      <c r="E3" s="52"/>
      <c r="F3" s="52"/>
    </row>
    <row r="4" spans="1:6" ht="18" x14ac:dyDescent="0.25">
      <c r="A4" s="108"/>
      <c r="B4" s="11" t="s">
        <v>134</v>
      </c>
      <c r="C4" s="46"/>
      <c r="D4" s="46"/>
      <c r="E4" s="52"/>
      <c r="F4" s="52"/>
    </row>
    <row r="5" spans="1:6" s="2" customFormat="1" ht="76.5" x14ac:dyDescent="0.2">
      <c r="A5" s="109" t="s">
        <v>0</v>
      </c>
      <c r="B5" s="97" t="s">
        <v>43</v>
      </c>
      <c r="C5" s="92" t="s">
        <v>14</v>
      </c>
      <c r="D5" s="92" t="s">
        <v>15</v>
      </c>
      <c r="E5" s="53" t="s">
        <v>62</v>
      </c>
      <c r="F5" s="123" t="s">
        <v>63</v>
      </c>
    </row>
    <row r="6" spans="1:6" ht="15.75" x14ac:dyDescent="0.2">
      <c r="A6" s="148">
        <v>1</v>
      </c>
      <c r="B6" s="136"/>
      <c r="C6" s="131"/>
      <c r="D6" s="131"/>
      <c r="E6" s="47"/>
      <c r="F6" s="124"/>
    </row>
    <row r="7" spans="1:6" s="41" customFormat="1" x14ac:dyDescent="0.2">
      <c r="A7" s="149">
        <f>COUNT(#REF!)+1</f>
        <v>1</v>
      </c>
      <c r="B7" s="43" t="s">
        <v>96</v>
      </c>
      <c r="C7" s="45"/>
      <c r="D7" s="45"/>
      <c r="E7" s="48"/>
      <c r="F7" s="49"/>
    </row>
    <row r="8" spans="1:6" s="41" customFormat="1" x14ac:dyDescent="0.2">
      <c r="A8" s="40"/>
      <c r="B8" s="42" t="s">
        <v>96</v>
      </c>
      <c r="C8" s="45"/>
      <c r="D8" s="45"/>
      <c r="E8" s="48"/>
      <c r="F8" s="49"/>
    </row>
    <row r="9" spans="1:6" s="41" customFormat="1" x14ac:dyDescent="0.2">
      <c r="A9" s="40"/>
      <c r="B9" s="42" t="s">
        <v>97</v>
      </c>
      <c r="C9" s="45"/>
      <c r="D9" s="45"/>
      <c r="E9" s="48"/>
      <c r="F9" s="49"/>
    </row>
    <row r="10" spans="1:6" s="41" customFormat="1" x14ac:dyDescent="0.2">
      <c r="A10" s="40"/>
      <c r="B10" s="42" t="s">
        <v>98</v>
      </c>
      <c r="C10" s="45"/>
      <c r="D10" s="45"/>
      <c r="E10" s="48"/>
      <c r="F10" s="49"/>
    </row>
    <row r="11" spans="1:6" s="41" customFormat="1" x14ac:dyDescent="0.2">
      <c r="A11" s="40"/>
      <c r="B11" s="42" t="s">
        <v>99</v>
      </c>
      <c r="C11" s="45"/>
      <c r="D11" s="45"/>
      <c r="E11" s="48"/>
      <c r="F11" s="49"/>
    </row>
    <row r="12" spans="1:6" s="41" customFormat="1" ht="12.75" customHeight="1" x14ac:dyDescent="0.2">
      <c r="A12" s="40"/>
      <c r="B12" s="42" t="s">
        <v>100</v>
      </c>
      <c r="C12" s="45"/>
      <c r="D12" s="45"/>
      <c r="E12" s="48"/>
      <c r="F12" s="49"/>
    </row>
    <row r="13" spans="1:6" s="41" customFormat="1" x14ac:dyDescent="0.2">
      <c r="A13" s="40"/>
      <c r="B13" s="42" t="s">
        <v>101</v>
      </c>
      <c r="C13" s="45"/>
      <c r="D13" s="45"/>
      <c r="E13" s="48"/>
      <c r="F13" s="49"/>
    </row>
    <row r="14" spans="1:6" s="41" customFormat="1" x14ac:dyDescent="0.2">
      <c r="A14" s="40"/>
      <c r="B14" s="42" t="s">
        <v>102</v>
      </c>
      <c r="C14" s="45"/>
      <c r="D14" s="45"/>
      <c r="E14" s="48"/>
      <c r="F14" s="49"/>
    </row>
    <row r="15" spans="1:6" s="41" customFormat="1" x14ac:dyDescent="0.2">
      <c r="A15" s="40"/>
      <c r="B15" s="42" t="s">
        <v>103</v>
      </c>
      <c r="C15" s="45"/>
      <c r="D15" s="45"/>
      <c r="E15" s="48"/>
      <c r="F15" s="49"/>
    </row>
    <row r="16" spans="1:6" s="41" customFormat="1" x14ac:dyDescent="0.2">
      <c r="A16" s="40"/>
      <c r="B16" s="42" t="s">
        <v>104</v>
      </c>
      <c r="C16" s="45"/>
      <c r="D16" s="45"/>
      <c r="E16" s="48"/>
      <c r="F16" s="49"/>
    </row>
    <row r="17" spans="1:6" s="41" customFormat="1" x14ac:dyDescent="0.2">
      <c r="A17" s="40"/>
      <c r="B17" s="42" t="s">
        <v>105</v>
      </c>
      <c r="C17" s="45"/>
      <c r="D17" s="45"/>
      <c r="E17" s="48"/>
      <c r="F17" s="49"/>
    </row>
    <row r="18" spans="1:6" s="41" customFormat="1" x14ac:dyDescent="0.2">
      <c r="A18" s="40"/>
      <c r="B18" s="42" t="s">
        <v>106</v>
      </c>
      <c r="C18" s="45">
        <v>400</v>
      </c>
      <c r="D18" s="45" t="s">
        <v>107</v>
      </c>
      <c r="E18" s="50"/>
      <c r="F18" s="49">
        <f>C18*E18</f>
        <v>0</v>
      </c>
    </row>
    <row r="19" spans="1:6" s="41" customFormat="1" x14ac:dyDescent="0.2">
      <c r="A19" s="40"/>
      <c r="B19" s="42"/>
      <c r="C19" s="45"/>
      <c r="D19" s="45"/>
      <c r="E19" s="50"/>
      <c r="F19" s="49"/>
    </row>
    <row r="20" spans="1:6" s="41" customFormat="1" ht="14.25" x14ac:dyDescent="0.2">
      <c r="A20" s="149">
        <f>COUNT($A$7:A18)+1</f>
        <v>2</v>
      </c>
      <c r="B20" s="43" t="s">
        <v>109</v>
      </c>
      <c r="C20" s="45"/>
      <c r="D20" s="45"/>
      <c r="E20" s="49"/>
      <c r="F20" s="49"/>
    </row>
    <row r="21" spans="1:6" s="41" customFormat="1" ht="14.25" x14ac:dyDescent="0.2">
      <c r="A21" s="40"/>
      <c r="B21" s="42" t="s">
        <v>93</v>
      </c>
      <c r="C21" s="45"/>
      <c r="D21" s="45"/>
      <c r="E21" s="48"/>
      <c r="F21" s="49"/>
    </row>
    <row r="22" spans="1:6" s="41" customFormat="1" x14ac:dyDescent="0.2">
      <c r="A22" s="40"/>
      <c r="B22" s="42" t="s">
        <v>94</v>
      </c>
      <c r="C22" s="45"/>
      <c r="D22" s="45"/>
      <c r="E22" s="48"/>
      <c r="F22" s="49"/>
    </row>
    <row r="23" spans="1:6" s="41" customFormat="1" x14ac:dyDescent="0.2">
      <c r="A23" s="40"/>
      <c r="B23" s="42" t="s">
        <v>95</v>
      </c>
      <c r="C23" s="45">
        <v>7</v>
      </c>
      <c r="D23" s="45" t="s">
        <v>1</v>
      </c>
      <c r="E23" s="50"/>
      <c r="F23" s="49">
        <f>C23*E23</f>
        <v>0</v>
      </c>
    </row>
    <row r="24" spans="1:6" s="41" customFormat="1" x14ac:dyDescent="0.2">
      <c r="A24" s="40"/>
      <c r="B24" s="42"/>
      <c r="C24" s="45"/>
      <c r="D24" s="45"/>
      <c r="E24" s="50"/>
      <c r="F24" s="49"/>
    </row>
    <row r="25" spans="1:6" s="41" customFormat="1" ht="14.25" x14ac:dyDescent="0.2">
      <c r="A25" s="149">
        <f>COUNT($A$7:A23)+1</f>
        <v>3</v>
      </c>
      <c r="B25" s="43" t="s">
        <v>108</v>
      </c>
      <c r="C25" s="45"/>
      <c r="D25" s="45"/>
      <c r="E25" s="49"/>
      <c r="F25" s="49"/>
    </row>
    <row r="26" spans="1:6" s="41" customFormat="1" ht="14.25" x14ac:dyDescent="0.2">
      <c r="A26" s="40"/>
      <c r="B26" s="42" t="s">
        <v>110</v>
      </c>
      <c r="C26" s="45"/>
      <c r="D26" s="45"/>
      <c r="E26" s="48"/>
      <c r="F26" s="49"/>
    </row>
    <row r="27" spans="1:6" s="41" customFormat="1" x14ac:dyDescent="0.2">
      <c r="A27" s="40"/>
      <c r="B27" s="42" t="s">
        <v>94</v>
      </c>
      <c r="C27" s="45"/>
      <c r="D27" s="45"/>
      <c r="E27" s="48"/>
      <c r="F27" s="49"/>
    </row>
    <row r="28" spans="1:6" s="41" customFormat="1" x14ac:dyDescent="0.2">
      <c r="A28" s="40"/>
      <c r="B28" s="42" t="s">
        <v>95</v>
      </c>
      <c r="C28" s="45">
        <v>6</v>
      </c>
      <c r="D28" s="45" t="s">
        <v>1</v>
      </c>
      <c r="E28" s="50"/>
      <c r="F28" s="49">
        <f>C28*E28</f>
        <v>0</v>
      </c>
    </row>
    <row r="29" spans="1:6" s="41" customFormat="1" x14ac:dyDescent="0.2">
      <c r="A29" s="40"/>
      <c r="B29" s="42"/>
      <c r="C29" s="45"/>
      <c r="D29" s="45"/>
      <c r="E29" s="50"/>
      <c r="F29" s="49"/>
    </row>
    <row r="30" spans="1:6" s="41" customFormat="1" x14ac:dyDescent="0.2">
      <c r="A30" s="149">
        <f>COUNT($A$7:A28)+1</f>
        <v>4</v>
      </c>
      <c r="B30" s="44" t="s">
        <v>114</v>
      </c>
      <c r="C30" s="45"/>
      <c r="D30" s="45"/>
      <c r="E30" s="49"/>
      <c r="F30" s="49"/>
    </row>
    <row r="31" spans="1:6" s="41" customFormat="1" x14ac:dyDescent="0.2">
      <c r="A31" s="40"/>
      <c r="B31" s="62" t="s">
        <v>115</v>
      </c>
      <c r="C31" s="63"/>
      <c r="D31" s="63"/>
      <c r="E31" s="64"/>
      <c r="F31" s="51"/>
    </row>
    <row r="32" spans="1:6" s="41" customFormat="1" x14ac:dyDescent="0.2">
      <c r="A32" s="40"/>
      <c r="B32" s="62" t="s">
        <v>116</v>
      </c>
      <c r="C32" s="63"/>
      <c r="D32" s="63"/>
      <c r="E32" s="64"/>
      <c r="F32" s="51"/>
    </row>
    <row r="33" spans="1:8" s="41" customFormat="1" x14ac:dyDescent="0.2">
      <c r="A33" s="40"/>
      <c r="B33" s="62" t="s">
        <v>117</v>
      </c>
      <c r="C33" s="63">
        <v>100</v>
      </c>
      <c r="D33" s="65" t="s">
        <v>1</v>
      </c>
      <c r="E33" s="66"/>
      <c r="F33" s="48">
        <f>C33*E33</f>
        <v>0</v>
      </c>
    </row>
    <row r="34" spans="1:8" s="41" customFormat="1" x14ac:dyDescent="0.2">
      <c r="A34" s="40"/>
      <c r="B34" s="62"/>
      <c r="C34" s="63"/>
      <c r="D34" s="63"/>
      <c r="E34" s="66"/>
      <c r="F34" s="48"/>
    </row>
    <row r="35" spans="1:8" s="41" customFormat="1" x14ac:dyDescent="0.2">
      <c r="A35" s="149">
        <f>COUNT($A$7:A33)+1</f>
        <v>5</v>
      </c>
      <c r="B35" s="67" t="s">
        <v>126</v>
      </c>
      <c r="C35" s="65"/>
      <c r="D35" s="65"/>
      <c r="E35" s="68"/>
      <c r="F35" s="49"/>
    </row>
    <row r="36" spans="1:8" s="41" customFormat="1" x14ac:dyDescent="0.2">
      <c r="A36" s="40"/>
      <c r="B36" s="62" t="s">
        <v>126</v>
      </c>
      <c r="C36" s="65">
        <v>400</v>
      </c>
      <c r="D36" s="65" t="s">
        <v>107</v>
      </c>
      <c r="E36" s="66"/>
      <c r="F36" s="48">
        <f>C36*E36</f>
        <v>0</v>
      </c>
    </row>
    <row r="37" spans="1:8" x14ac:dyDescent="0.2">
      <c r="A37" s="112"/>
      <c r="B37" s="137"/>
      <c r="C37" s="132"/>
      <c r="D37" s="132"/>
      <c r="E37" s="69"/>
    </row>
    <row r="38" spans="1:8" x14ac:dyDescent="0.2">
      <c r="A38" s="149">
        <f>COUNT($A$7:A37)+1</f>
        <v>6</v>
      </c>
      <c r="B38" s="138" t="s">
        <v>118</v>
      </c>
      <c r="C38" s="132"/>
      <c r="D38" s="132"/>
      <c r="E38" s="56"/>
      <c r="F38" s="126"/>
    </row>
    <row r="39" spans="1:8" x14ac:dyDescent="0.2">
      <c r="A39" s="150"/>
      <c r="B39" s="10" t="s">
        <v>119</v>
      </c>
      <c r="C39" s="132"/>
      <c r="D39" s="132"/>
      <c r="E39" s="57"/>
      <c r="F39" s="126"/>
    </row>
    <row r="40" spans="1:8" x14ac:dyDescent="0.2">
      <c r="A40" s="150"/>
      <c r="B40" s="10" t="s">
        <v>120</v>
      </c>
      <c r="C40" s="132"/>
      <c r="D40" s="132"/>
      <c r="E40" s="57"/>
      <c r="F40" s="126"/>
    </row>
    <row r="41" spans="1:8" x14ac:dyDescent="0.2">
      <c r="A41" s="150"/>
      <c r="B41" s="10" t="s">
        <v>127</v>
      </c>
      <c r="C41" s="132">
        <v>70</v>
      </c>
      <c r="D41" s="132" t="s">
        <v>1</v>
      </c>
      <c r="E41" s="58"/>
      <c r="F41" s="127">
        <f>C41*E41</f>
        <v>0</v>
      </c>
    </row>
    <row r="42" spans="1:8" x14ac:dyDescent="0.2">
      <c r="A42" s="150"/>
      <c r="B42" s="10" t="s">
        <v>128</v>
      </c>
      <c r="C42" s="132">
        <v>310</v>
      </c>
      <c r="D42" s="132" t="s">
        <v>107</v>
      </c>
      <c r="E42" s="58"/>
      <c r="F42" s="127">
        <f>C42*E42</f>
        <v>0</v>
      </c>
    </row>
    <row r="43" spans="1:8" x14ac:dyDescent="0.2">
      <c r="A43" s="150"/>
      <c r="B43" s="10" t="s">
        <v>129</v>
      </c>
      <c r="C43" s="132">
        <v>310</v>
      </c>
      <c r="D43" s="132" t="s">
        <v>107</v>
      </c>
      <c r="E43" s="58"/>
      <c r="F43" s="127">
        <f>C43*E43</f>
        <v>0</v>
      </c>
    </row>
    <row r="44" spans="1:8" x14ac:dyDescent="0.2">
      <c r="A44" s="150"/>
      <c r="B44" s="10" t="s">
        <v>121</v>
      </c>
      <c r="C44" s="132"/>
      <c r="D44" s="132"/>
      <c r="E44" s="56"/>
      <c r="F44" s="126"/>
      <c r="H44" s="37"/>
    </row>
    <row r="45" spans="1:8" x14ac:dyDescent="0.2">
      <c r="A45" s="150"/>
      <c r="B45" s="10" t="s">
        <v>122</v>
      </c>
      <c r="C45" s="132"/>
      <c r="D45" s="132"/>
      <c r="E45" s="56"/>
      <c r="F45" s="126"/>
      <c r="H45" s="37"/>
    </row>
    <row r="46" spans="1:8" x14ac:dyDescent="0.2">
      <c r="A46" s="150"/>
      <c r="B46" s="10"/>
      <c r="C46" s="132"/>
      <c r="D46" s="132"/>
      <c r="E46" s="56"/>
      <c r="F46" s="126"/>
      <c r="H46" s="37"/>
    </row>
    <row r="47" spans="1:8" x14ac:dyDescent="0.2">
      <c r="A47" s="149">
        <f>COUNT($A$7:A46)+1</f>
        <v>7</v>
      </c>
      <c r="B47" s="115" t="s">
        <v>132</v>
      </c>
    </row>
    <row r="48" spans="1:8" ht="16.5" customHeight="1" x14ac:dyDescent="0.2">
      <c r="A48" s="151"/>
      <c r="B48" s="139" t="s">
        <v>133</v>
      </c>
      <c r="C48" s="94">
        <v>2</v>
      </c>
      <c r="D48" s="94" t="s">
        <v>1</v>
      </c>
      <c r="F48" s="125">
        <f>C48*E48</f>
        <v>0</v>
      </c>
    </row>
    <row r="49" spans="1:6" x14ac:dyDescent="0.2">
      <c r="A49" s="112"/>
    </row>
    <row r="50" spans="1:6" x14ac:dyDescent="0.2">
      <c r="A50" s="149">
        <f>COUNT($A$7:A49)+1</f>
        <v>8</v>
      </c>
      <c r="B50" s="115" t="s">
        <v>45</v>
      </c>
    </row>
    <row r="51" spans="1:6" ht="38.25" x14ac:dyDescent="0.2">
      <c r="A51" s="151"/>
      <c r="B51" s="139" t="s">
        <v>46</v>
      </c>
    </row>
    <row r="52" spans="1:6" x14ac:dyDescent="0.2">
      <c r="A52" s="112"/>
      <c r="B52" s="90" t="s">
        <v>87</v>
      </c>
      <c r="C52" s="94">
        <v>10</v>
      </c>
      <c r="D52" s="94" t="s">
        <v>1</v>
      </c>
      <c r="F52" s="125">
        <f>C52*E52</f>
        <v>0</v>
      </c>
    </row>
    <row r="53" spans="1:6" x14ac:dyDescent="0.2">
      <c r="A53" s="112"/>
    </row>
    <row r="54" spans="1:6" x14ac:dyDescent="0.2">
      <c r="A54" s="149">
        <f>COUNT($A$7:A53)+1</f>
        <v>9</v>
      </c>
      <c r="B54" s="115" t="s">
        <v>111</v>
      </c>
    </row>
    <row r="55" spans="1:6" ht="43.5" customHeight="1" x14ac:dyDescent="0.2">
      <c r="A55" s="151"/>
      <c r="B55" s="140" t="s">
        <v>112</v>
      </c>
    </row>
    <row r="56" spans="1:6" ht="40.5" customHeight="1" x14ac:dyDescent="0.2">
      <c r="A56" s="149"/>
      <c r="B56" s="140" t="s">
        <v>88</v>
      </c>
    </row>
    <row r="57" spans="1:6" ht="63.75" x14ac:dyDescent="0.2">
      <c r="A57" s="112"/>
      <c r="B57" s="140" t="s">
        <v>47</v>
      </c>
    </row>
    <row r="58" spans="1:6" x14ac:dyDescent="0.2">
      <c r="A58" s="112"/>
      <c r="C58" s="94">
        <v>10</v>
      </c>
      <c r="D58" s="94" t="s">
        <v>1</v>
      </c>
      <c r="F58" s="125">
        <f>C58*E58</f>
        <v>0</v>
      </c>
    </row>
    <row r="59" spans="1:6" x14ac:dyDescent="0.2">
      <c r="A59" s="112"/>
    </row>
    <row r="60" spans="1:6" x14ac:dyDescent="0.2">
      <c r="A60" s="149">
        <f>COUNT($A$7:A59)+1</f>
        <v>10</v>
      </c>
      <c r="B60" s="141" t="s">
        <v>136</v>
      </c>
      <c r="C60" s="120"/>
      <c r="D60" s="133"/>
      <c r="E60" s="61"/>
      <c r="F60" s="119"/>
    </row>
    <row r="61" spans="1:6" x14ac:dyDescent="0.2">
      <c r="A61" s="151"/>
      <c r="B61" s="142" t="s">
        <v>137</v>
      </c>
      <c r="C61" s="133"/>
      <c r="D61" s="133"/>
      <c r="E61" s="61"/>
      <c r="F61" s="128"/>
    </row>
    <row r="62" spans="1:6" x14ac:dyDescent="0.2">
      <c r="A62" s="112"/>
      <c r="B62" s="143" t="s">
        <v>138</v>
      </c>
      <c r="C62" s="94">
        <v>10</v>
      </c>
      <c r="D62" s="94" t="s">
        <v>1</v>
      </c>
      <c r="F62" s="125">
        <f>C62*E62</f>
        <v>0</v>
      </c>
    </row>
    <row r="63" spans="1:6" x14ac:dyDescent="0.2">
      <c r="A63" s="112"/>
    </row>
    <row r="64" spans="1:6" x14ac:dyDescent="0.2">
      <c r="A64" s="149">
        <f>COUNT($A$7:A63)+1</f>
        <v>11</v>
      </c>
      <c r="B64" s="115" t="s">
        <v>48</v>
      </c>
      <c r="C64" s="134"/>
      <c r="D64" s="134"/>
      <c r="F64" s="129"/>
    </row>
    <row r="65" spans="1:6" ht="25.5" x14ac:dyDescent="0.2">
      <c r="A65" s="151"/>
      <c r="B65" s="144" t="s">
        <v>86</v>
      </c>
    </row>
    <row r="66" spans="1:6" ht="14.25" x14ac:dyDescent="0.2">
      <c r="A66" s="112"/>
      <c r="B66" s="145" t="s">
        <v>113</v>
      </c>
      <c r="C66" s="94">
        <v>35</v>
      </c>
      <c r="D66" s="94" t="s">
        <v>61</v>
      </c>
      <c r="F66" s="125">
        <f>C66*E66</f>
        <v>0</v>
      </c>
    </row>
    <row r="67" spans="1:6" x14ac:dyDescent="0.2">
      <c r="A67" s="112"/>
      <c r="B67" s="145"/>
    </row>
    <row r="68" spans="1:6" x14ac:dyDescent="0.2">
      <c r="A68" s="149">
        <f>COUNT($A$7:A67)+1</f>
        <v>12</v>
      </c>
      <c r="B68" s="146" t="s">
        <v>49</v>
      </c>
      <c r="C68" s="134"/>
      <c r="D68" s="134"/>
      <c r="F68" s="129"/>
    </row>
    <row r="69" spans="1:6" ht="38.25" x14ac:dyDescent="0.2">
      <c r="A69" s="151"/>
      <c r="B69" s="139" t="s">
        <v>50</v>
      </c>
    </row>
    <row r="70" spans="1:6" x14ac:dyDescent="0.2">
      <c r="A70" s="112"/>
      <c r="C70" s="94">
        <v>10</v>
      </c>
      <c r="D70" s="94" t="s">
        <v>1</v>
      </c>
      <c r="F70" s="125">
        <f>C70*E70</f>
        <v>0</v>
      </c>
    </row>
    <row r="71" spans="1:6" x14ac:dyDescent="0.2">
      <c r="A71" s="112"/>
    </row>
    <row r="72" spans="1:6" x14ac:dyDescent="0.2">
      <c r="A72" s="149">
        <f>COUNT($A$7:A70)+1</f>
        <v>13</v>
      </c>
      <c r="B72" s="146" t="s">
        <v>130</v>
      </c>
      <c r="C72" s="134"/>
      <c r="D72" s="134"/>
      <c r="F72" s="129"/>
    </row>
    <row r="73" spans="1:6" ht="41.25" customHeight="1" x14ac:dyDescent="0.2">
      <c r="A73" s="151"/>
      <c r="B73" s="147" t="s">
        <v>131</v>
      </c>
    </row>
    <row r="74" spans="1:6" x14ac:dyDescent="0.2">
      <c r="A74" s="112"/>
      <c r="C74" s="94">
        <v>375</v>
      </c>
      <c r="D74" s="94" t="s">
        <v>107</v>
      </c>
      <c r="F74" s="125">
        <f>C74*E74</f>
        <v>0</v>
      </c>
    </row>
    <row r="75" spans="1:6" x14ac:dyDescent="0.2">
      <c r="A75" s="112"/>
    </row>
    <row r="76" spans="1:6" x14ac:dyDescent="0.2">
      <c r="A76" s="149">
        <f>COUNT($A$7:A75)+1</f>
        <v>14</v>
      </c>
      <c r="B76" s="146" t="s">
        <v>123</v>
      </c>
      <c r="C76" s="134"/>
      <c r="D76" s="134"/>
      <c r="F76" s="129"/>
    </row>
    <row r="77" spans="1:6" ht="14.25" x14ac:dyDescent="0.2">
      <c r="A77" s="151"/>
      <c r="B77" s="139" t="s">
        <v>124</v>
      </c>
      <c r="C77" s="94">
        <v>40</v>
      </c>
      <c r="D77" s="94" t="s">
        <v>107</v>
      </c>
      <c r="F77" s="125">
        <f>C77*E77</f>
        <v>0</v>
      </c>
    </row>
    <row r="78" spans="1:6" x14ac:dyDescent="0.2">
      <c r="A78" s="112"/>
      <c r="B78" s="139" t="s">
        <v>125</v>
      </c>
      <c r="C78" s="94">
        <v>1</v>
      </c>
      <c r="D78" s="94" t="s">
        <v>1</v>
      </c>
      <c r="F78" s="125">
        <f>C78*E78</f>
        <v>0</v>
      </c>
    </row>
    <row r="79" spans="1:6" x14ac:dyDescent="0.2">
      <c r="A79" s="112"/>
    </row>
    <row r="80" spans="1:6" x14ac:dyDescent="0.2">
      <c r="A80" s="149">
        <f>COUNT($A$7:A79)+1</f>
        <v>15</v>
      </c>
      <c r="B80" s="115" t="s">
        <v>51</v>
      </c>
    </row>
    <row r="81" spans="1:6" ht="38.25" x14ac:dyDescent="0.2">
      <c r="A81" s="151"/>
      <c r="B81" s="139" t="s">
        <v>52</v>
      </c>
    </row>
    <row r="82" spans="1:6" ht="14.25" x14ac:dyDescent="0.2">
      <c r="A82" s="112"/>
      <c r="C82" s="94">
        <v>400</v>
      </c>
      <c r="D82" s="94" t="s">
        <v>61</v>
      </c>
      <c r="F82" s="125">
        <f>C82*E82</f>
        <v>0</v>
      </c>
    </row>
    <row r="83" spans="1:6" x14ac:dyDescent="0.2">
      <c r="A83" s="112"/>
    </row>
    <row r="84" spans="1:6" x14ac:dyDescent="0.2">
      <c r="A84" s="149">
        <f>COUNT($A$7:A83)+1</f>
        <v>16</v>
      </c>
      <c r="B84" s="115" t="s">
        <v>53</v>
      </c>
    </row>
    <row r="85" spans="1:6" ht="25.5" x14ac:dyDescent="0.2">
      <c r="A85" s="151"/>
      <c r="B85" s="139" t="s">
        <v>54</v>
      </c>
    </row>
    <row r="86" spans="1:6" x14ac:dyDescent="0.2">
      <c r="A86" s="112"/>
      <c r="D86" s="135">
        <v>0.02</v>
      </c>
      <c r="F86" s="125">
        <f>D86*(SUM(F7:F82))</f>
        <v>0</v>
      </c>
    </row>
    <row r="87" spans="1:6" x14ac:dyDescent="0.2">
      <c r="A87" s="112"/>
    </row>
    <row r="88" spans="1:6" x14ac:dyDescent="0.2">
      <c r="A88" s="149">
        <f>COUNT($A$7:A87)+1</f>
        <v>17</v>
      </c>
      <c r="B88" s="115" t="s">
        <v>55</v>
      </c>
    </row>
    <row r="89" spans="1:6" ht="25.5" x14ac:dyDescent="0.2">
      <c r="A89" s="151"/>
      <c r="B89" s="139" t="s">
        <v>56</v>
      </c>
    </row>
    <row r="90" spans="1:6" x14ac:dyDescent="0.2">
      <c r="A90" s="112"/>
      <c r="D90" s="135">
        <v>0.02</v>
      </c>
      <c r="F90" s="125">
        <f>D90*(SUM(F7:F82))</f>
        <v>0</v>
      </c>
    </row>
    <row r="91" spans="1:6" x14ac:dyDescent="0.2">
      <c r="A91" s="112"/>
      <c r="D91" s="135"/>
    </row>
    <row r="92" spans="1:6" x14ac:dyDescent="0.2">
      <c r="A92" s="149">
        <f>COUNT($A$7:A91)+1</f>
        <v>18</v>
      </c>
      <c r="B92" s="115" t="s">
        <v>57</v>
      </c>
    </row>
    <row r="93" spans="1:6" ht="51" x14ac:dyDescent="0.2">
      <c r="A93" s="151"/>
      <c r="B93" s="139" t="s">
        <v>58</v>
      </c>
    </row>
    <row r="94" spans="1:6" x14ac:dyDescent="0.2">
      <c r="A94" s="112"/>
      <c r="D94" s="135">
        <v>0.02</v>
      </c>
      <c r="F94" s="125">
        <f>D94*(SUM(F7:F82))</f>
        <v>0</v>
      </c>
    </row>
    <row r="95" spans="1:6" x14ac:dyDescent="0.2">
      <c r="A95" s="112"/>
    </row>
    <row r="96" spans="1:6" x14ac:dyDescent="0.2">
      <c r="A96" s="149">
        <f>COUNT($A$7:A95)+1</f>
        <v>19</v>
      </c>
      <c r="B96" s="115" t="s">
        <v>59</v>
      </c>
    </row>
    <row r="97" spans="1:6" ht="38.25" x14ac:dyDescent="0.2">
      <c r="A97" s="151"/>
      <c r="B97" s="100" t="s">
        <v>36</v>
      </c>
    </row>
    <row r="98" spans="1:6" x14ac:dyDescent="0.2">
      <c r="A98" s="150"/>
      <c r="D98" s="135">
        <v>0.1</v>
      </c>
      <c r="F98" s="125">
        <f>D98*(SUM(F7:F82))</f>
        <v>0</v>
      </c>
    </row>
    <row r="99" spans="1:6" x14ac:dyDescent="0.2">
      <c r="A99" s="150"/>
    </row>
    <row r="100" spans="1:6" x14ac:dyDescent="0.2">
      <c r="A100" s="152"/>
      <c r="B100" s="114" t="s">
        <v>3</v>
      </c>
      <c r="C100" s="96"/>
      <c r="D100" s="96"/>
      <c r="E100" s="55" t="s">
        <v>65</v>
      </c>
      <c r="F100" s="130">
        <f>SUM(F7:F99)</f>
        <v>0</v>
      </c>
    </row>
  </sheetData>
  <sheetProtection password="CF65" sheet="1" objects="1" scenarios="1"/>
  <phoneticPr fontId="10" type="noConversion"/>
  <pageMargins left="0.98425196850393704" right="0.39370078740157483" top="0.98425196850393704" bottom="0.78740157480314965" header="0.39370078740157483" footer="0.39370078740157483"/>
  <pageSetup paperSize="256" orientation="portrait" r:id="rId1"/>
  <headerFooter alignWithMargins="0">
    <oddHeader>&amp;L&amp;"Arial,Navadno"&amp;9       ENERGETIKA LJUBLJANA d.o.o.
       SEKTOR ZA INŽENIRNING - SLUŽBA ZA PROJEKTIRANJE
       št. načrta: S1500/41943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6</vt:i4>
      </vt:variant>
    </vt:vector>
  </HeadingPairs>
  <TitlesOfParts>
    <vt:vector size="9" baseType="lpstr">
      <vt:lpstr>Rekapitulacija</vt:lpstr>
      <vt:lpstr>S 1500_GD</vt:lpstr>
      <vt:lpstr>S 1500_SD</vt:lpstr>
      <vt:lpstr>Rekapitulacija!investicija</vt:lpstr>
      <vt:lpstr>Rekapitulacija!Področje_tiskanja</vt:lpstr>
      <vt:lpstr>'S 1500_GD'!Področje_tiskanja</vt:lpstr>
      <vt:lpstr>'S 1500_SD'!Področje_tiskanja</vt:lpstr>
      <vt:lpstr>'S 1500_GD'!Tiskanje_naslovov</vt:lpstr>
      <vt:lpstr>'S 1500_SD'!Tiskanje_naslovov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test</cp:lastModifiedBy>
  <cp:lastPrinted>2016-07-11T12:51:06Z</cp:lastPrinted>
  <dcterms:created xsi:type="dcterms:W3CDTF">1999-05-03T05:58:28Z</dcterms:created>
  <dcterms:modified xsi:type="dcterms:W3CDTF">2016-07-14T14:11:17Z</dcterms:modified>
</cp:coreProperties>
</file>