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activeTab="0"/>
  </bookViews>
  <sheets>
    <sheet name="Glavna rekapitulacija" sheetId="1" r:id="rId1"/>
    <sheet name="OPOMBE" sheetId="2" r:id="rId2"/>
    <sheet name="Rekap.gradbenih in obrtniških d" sheetId="3" r:id="rId3"/>
    <sheet name="rušitvena dela" sheetId="4" r:id="rId4"/>
    <sheet name="zidarska dela" sheetId="5" r:id="rId5"/>
    <sheet name="zunanja ureditev" sheetId="6" r:id="rId6"/>
    <sheet name="tlakarska dela" sheetId="7" r:id="rId7"/>
    <sheet name="keramika" sheetId="8" r:id="rId8"/>
    <sheet name="mizarska dela" sheetId="9" r:id="rId9"/>
    <sheet name="stavbno pohištvo" sheetId="10" r:id="rId10"/>
    <sheet name="ključavničarska dela" sheetId="11" r:id="rId11"/>
    <sheet name="suhomontažerska dela" sheetId="12" r:id="rId12"/>
    <sheet name="slikopleskarska dela" sheetId="13" r:id="rId13"/>
    <sheet name="oprema" sheetId="14" r:id="rId14"/>
    <sheet name="Interna kanalizacija" sheetId="15" r:id="rId15"/>
    <sheet name="Elektroinstalacije" sheetId="16" r:id="rId16"/>
    <sheet name="Strojne inštalacije" sheetId="17" r:id="rId17"/>
    <sheet name="Splošno" sheetId="18" r:id="rId18"/>
    <sheet name="Ogrevanje" sheetId="19" r:id="rId19"/>
    <sheet name="Vodovod" sheetId="20" r:id="rId20"/>
    <sheet name="Prezračevanje" sheetId="21" r:id="rId21"/>
    <sheet name="dokumentacija" sheetId="22" r:id="rId22"/>
  </sheets>
  <externalReferences>
    <externalReference r:id="rId25"/>
  </externalReferences>
  <definedNames>
    <definedName name="grad.rekap.">#REF!</definedName>
  </definedNames>
  <calcPr fullCalcOnLoad="1"/>
</workbook>
</file>

<file path=xl/sharedStrings.xml><?xml version="1.0" encoding="utf-8"?>
<sst xmlns="http://schemas.openxmlformats.org/spreadsheetml/2006/main" count="3084" uniqueCount="1385">
  <si>
    <t>drobnim, veznim in montažnim materialom</t>
  </si>
  <si>
    <t>Izdelava napisnih ploščic velikosti 40 x 80 mm, z oznakami velikosti</t>
  </si>
  <si>
    <t>10 mm, komplet s pritrdilnim materialom za namestitev napisnih</t>
  </si>
  <si>
    <t>ploščic na razdelilce, in druge električne elemente</t>
  </si>
  <si>
    <t>Tesnenje prehodov iz enega v drugi požarni sektor  skozi AB steno</t>
  </si>
  <si>
    <t>izdelan s piroterm vrečkami, komplet z A-testom;</t>
  </si>
  <si>
    <t>Horizontalni prehod EI90, dim: 30x20x25cm, (šxvxg)</t>
  </si>
  <si>
    <t>Vertikalni prehod EI90, dim: 10x10x25cm, (šxvxg)</t>
  </si>
  <si>
    <t>Protipožarni kit za tesnitev manjših odprtin (do 50 kosov) pri prehodu kablov iz</t>
  </si>
  <si>
    <t>prostora v prostor ( plamal ), komplet z A-testom;</t>
  </si>
  <si>
    <t>Vrtanje lukenj skozi opečne in AB stene do debeline 1m,</t>
  </si>
  <si>
    <t>s svedrom od fi 15 do fi 25mm</t>
  </si>
  <si>
    <t>Odklopi in demontaža obstoječe električne instalacije in opreme ter odvoz na deponijo</t>
  </si>
  <si>
    <t>ali v skladišče investitorja, skupaj</t>
  </si>
  <si>
    <t>Odklopi in demontaža obstoječih svetilk, ločitev fluorescentnih cevi in rastrov,</t>
  </si>
  <si>
    <t>ter odvoz na deponijo za ločeno zbiranje odpadkov ali v skladišče investitorja, skupaj</t>
  </si>
  <si>
    <t>Režijske ure (začasni odklopi in priklopi obstoječih električnih instalacij), skupaj</t>
  </si>
  <si>
    <t>Stikalne manipulacije, preklopi, prevezave v času izvedbe, skupaj</t>
  </si>
  <si>
    <t>Preprojektiranje enopolnih in vezalnih shem, glede na izbrano</t>
  </si>
  <si>
    <t>in dobavljeno opremo, skupaj</t>
  </si>
  <si>
    <t>Pregled in ureditev obstoječe strelovodne instalacije, skupaj</t>
  </si>
  <si>
    <t>Odklop in demontaža elementov video nadzora, čiščenje, skladiščenje, ponovna montaža</t>
  </si>
  <si>
    <t>po prenovi objekta, priklop, fine nastavitev in programiranje, zagon sistema in šolanje</t>
  </si>
  <si>
    <t>uporabnikov, skupaj</t>
  </si>
  <si>
    <t>Pomoč pri zagonu strojnih instalacij, skupaj</t>
  </si>
  <si>
    <t>Interne povezave elementov po shemi dobavitelja opreme, skupaj</t>
  </si>
  <si>
    <t>Izdelava delavniških shem za vse načrtovane elemente, skupaj</t>
  </si>
  <si>
    <t>VODOVNI MATERIAL SKUPAJ</t>
  </si>
  <si>
    <t>B</t>
  </si>
  <si>
    <t>SVETILKE</t>
  </si>
  <si>
    <t>Svetilke komplet z elektronsko predstikalno napravo, pritrdilnim, drobnim in veznim materialom,</t>
  </si>
  <si>
    <t>komplet svetilke; ( arhitekt oz. investitor tipov svetilk še ni izbral, zato so opisi označeni</t>
  </si>
  <si>
    <t>" podobno kot ", ponudnik pa mora ponuditi alternativni tip )</t>
  </si>
  <si>
    <t xml:space="preserve">     zbiralčni sistem) s tarifnimi varovalkami 3 x NV 100 A (za varovanje odvoda do R-G)</t>
  </si>
  <si>
    <t xml:space="preserve">   - 1 x tripolni varovalčni ločilnik - kot Woehner, velikost 00 (In=160 A, za montažo na 60 mm</t>
  </si>
  <si>
    <t xml:space="preserve">     zbiralčni sistem) z varovalkami 3 x NV 125 A (za varovanje prenapetostnih odvodnikov)</t>
  </si>
  <si>
    <t xml:space="preserve">   - 1 x komplet faznih zbiralnic 60 mm ECu 30 x 10 mm</t>
  </si>
  <si>
    <t xml:space="preserve">   - 1 x lahko snemljivo prekritje</t>
  </si>
  <si>
    <t xml:space="preserve">   - 1 x komplet prenapetostnih odvodnikov razreda 1, In(8/20)=25 kA,</t>
  </si>
  <si>
    <t xml:space="preserve">     kot 3 x PROTEC B2S 12,5/320</t>
  </si>
  <si>
    <t xml:space="preserve">   - 1 x PEN zbiralnica ECu 30 x 5 mm</t>
  </si>
  <si>
    <t xml:space="preserve">   - vrstne sponke, drobni, vezni in montažni material</t>
  </si>
  <si>
    <t xml:space="preserve">   - žep za dokumentacijo</t>
  </si>
  <si>
    <t xml:space="preserve">   - dokumentacija, napisi, drobni in vezni material</t>
  </si>
  <si>
    <t xml:space="preserve">   - tipska ključavnica Elektro Ljubljana</t>
  </si>
  <si>
    <t xml:space="preserve">   komplet MO</t>
  </si>
  <si>
    <t xml:space="preserve"> - dobava in montaža kabelskega končnika (kabelske glave in kabel čevljev na obstoječi dovodni</t>
  </si>
  <si>
    <t xml:space="preserve">   kabel, priklop obstoječega dovodnega oljnega kabla, vse skladno s trenutno veljavnim</t>
  </si>
  <si>
    <t xml:space="preserve">   naborom opreme v Elektro Ljubljana), skupaj</t>
  </si>
  <si>
    <t xml:space="preserve"> - dobava in priklop vodnika H07V-K 70 mm2, za povezavo PEN zbiralnice v MO z</t>
  </si>
  <si>
    <t xml:space="preserve">   obstoječim ozemljilom, skupaj</t>
  </si>
  <si>
    <t xml:space="preserve"> - označevanje kablov, komplet</t>
  </si>
  <si>
    <t xml:space="preserve"> - odklopi in ponovni priklopi, obveščanje uporabnikov, ter stikalne manipulacije na omrežju,</t>
  </si>
  <si>
    <t xml:space="preserve">   skupaj</t>
  </si>
  <si>
    <t xml:space="preserve"> - izvedba meritev na kablih in izvedba meritev ozemljitvene upornosti, skupaj</t>
  </si>
  <si>
    <t xml:space="preserve"> - nadzorstvo pooblaščenega strokovnega delavca pristojne Elektro distribucijske službe nad</t>
  </si>
  <si>
    <t xml:space="preserve">   izvedbo prenove merilnega mesta, skupaj</t>
  </si>
  <si>
    <t>Skupaj ureditev merilne omarice MO</t>
  </si>
  <si>
    <t xml:space="preserve">Razdelilnik R-G, izdelan kot podometna kovinska omara, opremljena s panelom za namestitev </t>
  </si>
  <si>
    <t>opreme, obarvana, skupnih dimenzij - širina x višina x globina (800 x 1800 x 250 mm),</t>
  </si>
  <si>
    <t>komplet z vgrajeno opremo:</t>
  </si>
  <si>
    <t>Glavno stikalo:  N1-125 (Eaton):</t>
  </si>
  <si>
    <t>skupaj glavno stikalo:</t>
  </si>
  <si>
    <t>Varovalni elemet 00.ST 6-160A</t>
  </si>
  <si>
    <t>Varovalni vložek NV 00/25A</t>
  </si>
  <si>
    <t>Varovalni vložek NV 00/50A</t>
  </si>
  <si>
    <t>Varovalni vložek NV 00/100A</t>
  </si>
  <si>
    <t>Prenapetostni odvodnik PROTEC C</t>
  </si>
  <si>
    <t>Drobni, vezni in montažni material</t>
  </si>
  <si>
    <t>%</t>
  </si>
  <si>
    <t>Skupaj razdelilnik R-G</t>
  </si>
  <si>
    <t xml:space="preserve">Razdelilnik R-K, izdelan kot podometna kovinska omara, opremljena s panelom za namestitev </t>
  </si>
  <si>
    <t>opreme, kot Eaton BF-U-5/120-C, dimenzij - širina x višina x globina (588 x 900 x 136 mm),</t>
  </si>
  <si>
    <t>Glavno stikalo:  IS-63 (Eaton):</t>
  </si>
  <si>
    <t>Instalacijski odklopnik (Eaton):</t>
  </si>
  <si>
    <t>PL7-B10/1</t>
  </si>
  <si>
    <t>PL7-C10/1</t>
  </si>
  <si>
    <t>PL7-C16/1</t>
  </si>
  <si>
    <t>PL7-C16/3</t>
  </si>
  <si>
    <t>Stikalo 1-0-2 ( T0-1-8210/E )</t>
  </si>
  <si>
    <t>Stikalo 1-0, 16A</t>
  </si>
  <si>
    <t>Kontaktor DILM7 (Moeller)</t>
  </si>
  <si>
    <t>Kontaktor DILM12 (Moeller)</t>
  </si>
  <si>
    <t>Časovni rele Z-ZREWI/W (Moeller)</t>
  </si>
  <si>
    <t>Digitalna stikalna ura Z-SDM/2K-WO (Moeller)</t>
  </si>
  <si>
    <t>Skupaj razdelilnik R-K</t>
  </si>
  <si>
    <t xml:space="preserve">Razdelilnik R-P, izdelan kot podometna kovinska omara, opremljena s panelom za namestitev </t>
  </si>
  <si>
    <t>opreme, kot Eaton BF-U-6/144-C, dimenzij - širina x višina x globina (588 x 1070 x 136 mm),</t>
  </si>
  <si>
    <t>Kombinirano zaščitno stikalo (Eaton):</t>
  </si>
  <si>
    <t>PFL7-10/1N/B/003</t>
  </si>
  <si>
    <t>PFL7-16/1N/B/003</t>
  </si>
  <si>
    <t>Skupaj razdelilnik R-P</t>
  </si>
  <si>
    <t>Razdelilnik R-1N in R-2N, izdelan kot podometna kovinska omara, opremljena s panelom</t>
  </si>
  <si>
    <t>za namestitev opreme, kot Eaton BF-U-6/144-C, dimenzij - širina x višina x globina</t>
  </si>
  <si>
    <t>(588 x 1070 x 136 mm), komplet z vgrajeno opremo:</t>
  </si>
  <si>
    <t>Skupaj razdelilnik R-1N in R-2N</t>
  </si>
  <si>
    <t>SKUPAJ RAZDELILNIKI</t>
  </si>
  <si>
    <t>F</t>
  </si>
  <si>
    <t>UNIVERZALNO OŽIČENJE</t>
  </si>
  <si>
    <t xml:space="preserve"> </t>
  </si>
  <si>
    <t>Podometna Rf fasadna omarica za telekomunikacije (Telekom), dim.: 250 x 300 x 150mm</t>
  </si>
  <si>
    <t>(š x v x g), komplet s cilindrično ključavnico, skupaj</t>
  </si>
  <si>
    <t>Ureditev kabelskih povezav od nove fasadne omarice do obstoječe Telekom omarice</t>
  </si>
  <si>
    <t>v kleti objekta, skupaj</t>
  </si>
  <si>
    <t>Stenska Rf prehodna omarica, dim.: 300 x 400 x 200 mm (š x v x g), komplet s cilindrično</t>
  </si>
  <si>
    <t>ključavnico, skupaj</t>
  </si>
  <si>
    <t>19" komunikacijska omara KO-P, višine 770mm (15HE), širine 600mm,</t>
  </si>
  <si>
    <t>globine 495mm, zidna, s steklenimi vrati v kovinskem okvirju na sprednji strani,</t>
  </si>
  <si>
    <t xml:space="preserve">ob straneh hitro snemljive stranice, z vertikalnimi organizatorji </t>
  </si>
  <si>
    <t>ožičenja, z enim 19'' razdelilnikom 230V - 7 vtičnic,</t>
  </si>
  <si>
    <t>s prenapetostno jakotočno zaščito, z ventilatorsko enoto za hlajenje,</t>
  </si>
  <si>
    <t>komplet z vsemi potrebnimi elementi za vgradnjo panelov in opreme, skupaj</t>
  </si>
  <si>
    <t>Priključni panel s 24. UTP vtičnicami RJ45 kat. 6, skupaj z nosilnim</t>
  </si>
  <si>
    <t>ohišjem za vgradnjo v komunikacijsko omaro, za zaključitev UTP kablov</t>
  </si>
  <si>
    <t>19'' priključni optični panel za 12 priključkov, komplet z drobnim in veznim materialom</t>
  </si>
  <si>
    <t>za zaključitev optičnega kabla, komplet z varjenjem (pred nabavo optičnega panela</t>
  </si>
  <si>
    <t>je potrebno pri izbranem operaterju preveriti tip optičnih priključkov), skupaj</t>
  </si>
  <si>
    <t>Organizator ožičenja, višine 1HE</t>
  </si>
  <si>
    <t>Polica</t>
  </si>
  <si>
    <t>Podatkovna UTP vtičnica RJ45 kat. 6, dva RJ45 modula, za vgradnjo v parapetni kanal,</t>
  </si>
  <si>
    <t>komplet z okvirčkom in protiprašnim pokrovčkom</t>
  </si>
  <si>
    <t>Podatkovna UTP vtičnica RJ45 kat. 6, dva RJ45 modula, v podometni izvedbi,</t>
  </si>
  <si>
    <t>komplet z dozo, okvirčkom in protiprašnim pokrovčkom</t>
  </si>
  <si>
    <t>Priključni UTP kabel RJ45 - RJ45, kat. 6, dolžine 1,5m</t>
  </si>
  <si>
    <t>Podometna doza fi 60 mm, komplet s pokrovom (za zaključitev optičnega kabla), skupaj</t>
  </si>
  <si>
    <t>Kabel uvlečen v instalacijske cevi, delno položen na kabelske police</t>
  </si>
  <si>
    <t>UTP 4x2x23, kat. 6</t>
  </si>
  <si>
    <t>Optični kabel multimode 50/125um, oz. po zahtevah izbranega operaterja</t>
  </si>
  <si>
    <t>(od omarice operaterja do komunikacijske omare KO-P)</t>
  </si>
  <si>
    <t>Ozemljitveni vodnik H07V-K 6 mm2 za ozemljitev KO</t>
  </si>
  <si>
    <t>Instalacijska cev za vlaganje v beton IC fi 23 mm</t>
  </si>
  <si>
    <t>Instalacijska negorljiva cev PN delno PN/F fi 23 mm</t>
  </si>
  <si>
    <t>Instalacijska cev IC fi 75 mm (vertikala)</t>
  </si>
  <si>
    <t>Polica 400 mm</t>
  </si>
  <si>
    <t>Vertikalni prehod EI90, dim: 30x20x25cm, (šxvxg)</t>
  </si>
  <si>
    <t>Meritve kabla UTP, označevanje vtičnic</t>
  </si>
  <si>
    <t>Meritve optičnega kabla</t>
  </si>
  <si>
    <t>Priklop in montaža instalacij univerzalnega ožičenja, skupaj</t>
  </si>
  <si>
    <t>Opomba: optična dovoda Telekom in T-2 sta obstoječa. Optični razvod do posameznega</t>
  </si>
  <si>
    <t>porabnika izvede izbrani operater, izvajalec električnih instalacij izvede samo cevne povezave!</t>
  </si>
  <si>
    <t>SKUPAJ UNIVERZALNO OŽIČENJE</t>
  </si>
  <si>
    <t>G</t>
  </si>
  <si>
    <t>JAVLJANJE POŽARA</t>
  </si>
  <si>
    <t>Analogna adresna naprava za javljanje požara, s tremi zankami skupne kapacitete 378</t>
  </si>
  <si>
    <t>adresnih elementov, komplet z napajalnikom 5A, UPMO in CPMO,</t>
  </si>
  <si>
    <t>komplet z baterijami za rezervno napajanje, kot tip NJP-400A/2</t>
  </si>
  <si>
    <t>KONTROLA PRISTOPA SKUPAJ</t>
  </si>
  <si>
    <t>DOMOFONSKA INSTALACIJA SKUPAJ</t>
  </si>
  <si>
    <t>SOS INSTALACIJA SKUPAJ</t>
  </si>
  <si>
    <t>MERITVE ELEKTRIČNE INSTALACIJE</t>
  </si>
  <si>
    <t>SPUŠČANJE V POGON</t>
  </si>
  <si>
    <t>TRANSPORTNI STROŠKI</t>
  </si>
  <si>
    <t>DROBNI MATERIAL</t>
  </si>
  <si>
    <t>NEPREDVIDENA DELA</t>
  </si>
  <si>
    <t>SKRITA DELA</t>
  </si>
  <si>
    <t>PROJEKTANTSKI NADZOR ZA ČAS GRADNJE</t>
  </si>
  <si>
    <t>VNOS SPREMEMB EL. INST. V ČASU GRADNJE V EN IZVOD NAČRTA EL. INST.</t>
  </si>
  <si>
    <t>IZDELAVA ELABORATA S STRANI POOBLAŠČENIH INSTITUCIJ</t>
  </si>
  <si>
    <t>( izdaja certifikata o ustreznosti za zasilno razsvetljavo in javljanje požara )</t>
  </si>
  <si>
    <t>DAVEK NA DODANO VREDNOST (DDV)</t>
  </si>
  <si>
    <t>INVESTICIJA SKUPAJ:</t>
  </si>
  <si>
    <t>Gradbena in pomožna gradbena dela niso zajeta v popisu!</t>
  </si>
  <si>
    <t>REKAPITULACIJA STROJNIH INŠTALACIJ</t>
  </si>
  <si>
    <t>€ skupaj</t>
  </si>
  <si>
    <t>VODOVOD IN VERTIKALNA KANALIZACIJA</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</si>
  <si>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</si>
  <si>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</si>
  <si>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SPLOŠNO</t>
  </si>
  <si>
    <t>Pri izdelavi ponudbe na podlagi predmetnega popisa je potrebno v ceni posamezne enote ali sistema navedenega v popisu upoštevati:</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</si>
  <si>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</si>
  <si>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Pripravo dokumentacije skladno s »Pravilnikom o gradbenih proizvodih«, ki jo izvajalec pred montažo preda nadzornemu organu (atesti, izjave o skladnosti, CE certifikati, tehnična soglasja…)</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</si>
  <si>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</si>
  <si>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</si>
  <si>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</si>
  <si>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</si>
  <si>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Izpiranje in čiščenje vseh cevnih instalacij.</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</si>
  <si>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</si>
  <si>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Dezinfekcijo sistemov pitne vode ter izpiranje, jemanje vzorcev, pregled ustreznosti vode in pridobitev izvida o ustreznosti. V primeru da izvidi niso ustrezni je izvajalec dolžan ponoviti postopke dezinfekcije in po potrebi izvesti dela za odpravo problema.</t>
  </si>
  <si>
    <t>Ureguliranje vseh cevnih razvodov z nastavitvijo regulacijskih elementov na posameznem končnem elementu in v sistemu, izvedbo meritev pretokov ter pridobitev zapisnika o uravnovešenju cevnih sistemov.</t>
  </si>
  <si>
    <t>Zagon in kontrola posameznega sistema v celoti ter izdelava zapisnika o funkcionalnosti sistema.</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</si>
  <si>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t>
  </si>
  <si>
    <t>Obstojnost na temperaturo:</t>
  </si>
  <si>
    <t>Maksimalne trajne obratovalne temperature so med 0°C in 70°C pri maksimalnem trajnem obratovalnem tlaku 10 barov. Kratkotrajna temperatura, pri kateri bo prišlo do poškodb je 95°C (maksimalno 100 ur v obratovalni življenjski dobi).</t>
  </si>
  <si>
    <t>16 x 2,0 mm (DN 10)</t>
  </si>
  <si>
    <t>20 x 2,25 mm (DN 15)</t>
  </si>
  <si>
    <t>Wawin tip Future K1</t>
  </si>
  <si>
    <t xml:space="preserve">Toplotna izolacija razvoda ogrevne vode v tlaku (od omaric radiatorskega ogrevanja do radiatorjev) s cevno izolacijo iz sintetičnega kavčuka z zaprto celično strukturo, zpolnjuje pogoje za preprečevanje toplotnih izgub, korozije, rosenja in kondenzacije, prenosa hrupa na gradbeno konstrukcijo, elastična in odporna od -50°C do +105 °C, </t>
  </si>
  <si>
    <t>z visoko odpornostjo proti prehodu vodne pare (η&gt;7.000) skladno z EN 12086 in EN 13469 in nizko toplotno prevodnostjo (λd(0°C)=0,035 W/mK) skladno z EN 8497, skupaj z lepilom ter obdelavo fazonskih kosov ter armatur</t>
  </si>
  <si>
    <t>debeline 9 mm</t>
  </si>
  <si>
    <t>ARMACELL tip ARMAFLEX XG</t>
  </si>
  <si>
    <t>Cev iz neplemenitega jekla, material 1.0308 (E235) po EN 10305-3 (PRESS sistem) skupaj z vsemi fitingi za zatiskanje (kolena, T-kosi, navojni priključki, prehodni kosi), tesnili (FPM rdeči) in pritrdilnim materialom</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</si>
  <si>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</si>
  <si>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15×1,2  (DN 10)</t>
  </si>
  <si>
    <t>18×1,2  (DN 15)</t>
  </si>
  <si>
    <t>22×1,5  (DN 20)</t>
  </si>
  <si>
    <t>28×1,5  (DN 25)</t>
  </si>
  <si>
    <t>35×1,5  (DN 32)</t>
  </si>
  <si>
    <t>42×1,2  (DN 40)</t>
  </si>
  <si>
    <t>54×1,5  (DN 50)</t>
  </si>
  <si>
    <t>VIEGA tip PRESTABO</t>
  </si>
  <si>
    <t xml:space="preserve">Toplotna izolacija razvoda ogrevne vode (do omaric radiatorskega ogrevanja) s cevno izolacijo iz sintetičnega kavčuka z zaprto celično strukturo, zpolnjuje pogoje za preprečevanje toplotnih izgub, korozije, rosenja in kondenzacije, prenosa hrupa na gradbeno konstrukcijo, elastična in odporna od -50°C do +105 °C, </t>
  </si>
  <si>
    <t>debeline 13 mm</t>
  </si>
  <si>
    <t>debeline 19 mm</t>
  </si>
  <si>
    <t>debeline 25 mm</t>
  </si>
  <si>
    <t>debeline 32 mm</t>
  </si>
  <si>
    <t>debeline 40 mm</t>
  </si>
  <si>
    <t>Elektronski kompaktni delilniki stroškov toplotne energije za pritrditev na vse vrste radiatorjev za merjenje oddaje toplote, ter shranjevanja pridobljenih podatkov, skladen z EN 834. Delilnik je dvotipalni in beleži temperaturo radiatorja in okolice. Delilnik shranjuje in prikazuje različne vrednosti kot npr. letna vrednost na izbran datum, trenutno vrednost, prikaz napake. Dobavi se skupaj z litijevimi baterijami, ki omogočajo merjenje za obdobje 10 let.</t>
  </si>
  <si>
    <t>Dimenzije: 40x92,5x28 mm</t>
  </si>
  <si>
    <t>Napajanje: 3V litijeva baterija</t>
  </si>
  <si>
    <t>Qundis</t>
  </si>
  <si>
    <t>tip: AMR</t>
  </si>
  <si>
    <t>Demontaža obstoječih radiatorjev, elementov in cevnih razvodov, ter odvoz na deponijo oziroma v podjetje za predelavo surovin s pridobitvijo evidenčnih listov (ocena)</t>
  </si>
  <si>
    <t xml:space="preserve">Predelava in vezava (rezanje, vrtanje , varjenje, …) novega razvoda radiatorskega ogrevanja na obstoječi razvod iz črnih cevi in fitingov, ki poteka v inštalacijskem jašku zaradi vezave novega radiatorja na obstoječi razvod. </t>
  </si>
  <si>
    <t>Obtočna črpalka z elektronsko regulacijo, mokrim rotorjem, skupaj z navojnimi priključki, tesnilnim in vijačnim materialom Z vgrajenim elektronskim regulatorjem zvezne regulacije števila vrtljajev v odvisnosti od konstantnega/variabilnega dif. tlaka. Energetski razred: A Delovanje črpalke pri temperaturi medija od (–10°C do +110°C). Črpalka naj se dobavi skupaj z IF-modulom za zunanji nadzor in poročanu delovanja črpalke in za varnostno usmerjene-zaustavitev.</t>
  </si>
  <si>
    <t>V = od 0,24 do 0,31 m3/h</t>
  </si>
  <si>
    <t>Dp = 40 kPa</t>
  </si>
  <si>
    <t>P = 40 W</t>
  </si>
  <si>
    <t>U=230 V</t>
  </si>
  <si>
    <t xml:space="preserve">WILO tip Yonos Pico 15/1-6 </t>
  </si>
  <si>
    <t>Tripotni regulacijski ventil z navojnimi priključki, skupaj s tesnilnim materialom ter elektromotornim pogonom z zvezno regulacijo</t>
  </si>
  <si>
    <t>DN15; kvs= 1,0 m3/h;</t>
  </si>
  <si>
    <t>Ventil DANFOSS tip VRG3 15/1,0</t>
  </si>
  <si>
    <t>Pogon DANFOSS tip  AME 435</t>
  </si>
  <si>
    <t>Zaprta membranska razteznostna posoda, skupaj z montažnim materialom</t>
  </si>
  <si>
    <t>V= 18 l</t>
  </si>
  <si>
    <t>REFLEX tip N18/3,0</t>
  </si>
  <si>
    <t>ali odgovarjajoče</t>
  </si>
  <si>
    <t>Vzmetni varnostni ventil z navojnima priključkoma, skupaj s tesnilnim materialom</t>
  </si>
  <si>
    <t>pizp = 3,0 bar</t>
  </si>
  <si>
    <t>MS ventil z zaščito proti nepooblaščenemu zapiranju po DIN4751/2, z navojnimi priključki, skupaj s tesnilnim materialom</t>
  </si>
  <si>
    <t>DN 20; PN 6</t>
  </si>
  <si>
    <t>Krogelna zaporna pipa z navojnima priključkoma, s podaljšano ročko za posluževanje, skupaj s tesnilnim in vijačnim materialom</t>
  </si>
  <si>
    <t>MS čistilni kos z navojnima priključkoma, skupaj s tesnilni materialom</t>
  </si>
  <si>
    <t>MS protipovratni ventil z navojnima priključkoma, skupaj s tesnilnim materialom</t>
  </si>
  <si>
    <t>DN 20, PN6</t>
  </si>
  <si>
    <t>Krogelna pipa za praznjenje z navojnima priključkoma, z zaporno kapo, tesnilom in verižico, vijačnim spojem za gibko cev, skupaj s tesnilnim in vijačnim materialom</t>
  </si>
  <si>
    <t>22×1,2  (DN 25)</t>
  </si>
  <si>
    <t>Manometer v okroglem ohišju f80 mm z merilnim območjem do 6 bar z varilnim kolčakom, navojnim priključkom DN 15, manometrsko navojno pipico DN 15, komplet z montažnim in tesnilnim materialom</t>
  </si>
  <si>
    <t>Sitem tip MR 806</t>
  </si>
  <si>
    <t>ali enakovredni.</t>
  </si>
  <si>
    <t>Termometer v okroglem ohišju f80, z navojnim priključkom R 1/2", komplet z montažnim in tesnilnim materialom</t>
  </si>
  <si>
    <t>- z merilnim območjem od +0 do +120 °C</t>
  </si>
  <si>
    <t>Avtomatski odzračevalnik mikro zračnih mehurčkov z navojnima priključkoma ter krogelno pipico DN25, skupaj s tesnilnim in montažnim materialom</t>
  </si>
  <si>
    <t>DN25, PN6</t>
  </si>
  <si>
    <t>ZEPARO tip ZUT 25</t>
  </si>
  <si>
    <t>Polnjenje sistema ogrevane vode za klimate z mešanico etilen-glikol (30%) voda (70%)</t>
  </si>
  <si>
    <t>l</t>
  </si>
  <si>
    <t>Izdelava požarno odpornih prebojev na prehodih cevi skozi meje požarnih celic in sektorjev po SZPV 408, 02/08 skupaj z označbo prebojev ter izdelavo tehnične dokumentacije z dokumentiranjem vseh prebojev</t>
  </si>
  <si>
    <t>dolžina oboda cevi do 1,5m (f 15 -f 32)</t>
  </si>
  <si>
    <t xml:space="preserve">Predelava in vezava (rezanje, vrtanje , varjenje, …) novega razvoda za potrebe klimata na obstoječi razvod iz črnih cevi in fitingov, ki poteka v inštalacijskem jašku zaradi vezave novega radiatorja na obstoječi razvod. </t>
  </si>
  <si>
    <t>Izdelava različnih utorov, odprtin in ostala gradbena dela v zvezi z inštalacijo ogrevanja</t>
  </si>
  <si>
    <t>VODOVOD, VERTIKALNA KANALIZACIJA</t>
  </si>
  <si>
    <t>NOTRANJA VODOVODNA INŠTALACIJA</t>
  </si>
  <si>
    <t>Filter po DIN 1988 z navojnimi priključki skupaj z filtrnim vložkom 100 mm, ročnim vklopom povratnega pranja, skupaj z vijačnim in tesnilnim ter montažnim materialom</t>
  </si>
  <si>
    <t>GRÜNBECK tip Kicker  ali enakovredni</t>
  </si>
  <si>
    <t>DN 40 PN 10</t>
  </si>
  <si>
    <t>kpl.</t>
  </si>
  <si>
    <t>Stranišče iz sanitarne keramike, bele barve sestoječe se iz WC školjke z zadnjim iztokom, konzolne izvedbe, skupaj z masivno sedežno desko, kompletno z montažnim in tesnilnim materialom</t>
  </si>
  <si>
    <t>(Dolomite Clodia ali enakovredni)</t>
  </si>
  <si>
    <t>Samostoječi vgradni splakovalnik za stranišče konzolne izvedbe z zadnjim iztokom, za suho gradnjo skupaj s</t>
  </si>
  <si>
    <t>- podometnim vgrajenim izplakovalnim kotličkom V=6/3l z aktiviranjem od spredaj,</t>
  </si>
  <si>
    <t>- komplet elementov za pritrditev na steno in v tla,</t>
  </si>
  <si>
    <t>- odtočnim kolenom,</t>
  </si>
  <si>
    <t>- komplet elementov za priključitev splakovalnika na vodovodno omrežje komplet za montažo WC školjke,</t>
  </si>
  <si>
    <t>- WC priključno garnituro,</t>
  </si>
  <si>
    <t>- setom za zvočno izolacijo,</t>
  </si>
  <si>
    <t>- dvodelno varčno tipko,</t>
  </si>
  <si>
    <t>(posluževanje od spredaj)</t>
  </si>
  <si>
    <t>(Geberit Duofix ali enakovredni)</t>
  </si>
  <si>
    <t>Polokrogli pisoar kompletno s:</t>
  </si>
  <si>
    <t>- podometnim ventilom</t>
  </si>
  <si>
    <t>JJS MESTNE OBČINE LJUBLJANA,                                Zarnikova 3, Ljubljana</t>
  </si>
  <si>
    <t>izdelava, dobava in vgradnja podpultne omare višine 85 cm, globine 60 cm dolžine 315 cm izdelana iz iverala, enojno vmesno polico, krila vrat izdelana iz fundermax plošč, ročaji in okovje srednjega cenovnega razreda, izdelava po skicah projektanta</t>
  </si>
  <si>
    <t>izdelava, dobava in vgradnja podpultne omare višine 85 cm, globine 60 cm dolžine 290 cm izdelana iz iverala, enojno vmesno polico, krila vrat izdelana iz fundermax plošč, ročaji in okovje srednjega cenovnega razreda, izdelava po skicah projektanta</t>
  </si>
  <si>
    <t>izdelava, dobava in vgradnja nadpultne omare višine 90 cm, globine 35 cm dolžine 315 cm izdelana iz iverala, dvojno vmesno polico, krila vrat (12 kom) izdelana iz fundermax plošč, v krilih vgrajena ključavnica za zaklepanje omaric, ročaji in okovje srednjega cenovnega razreda, izdelava po skicah projektanta</t>
  </si>
  <si>
    <t>izdelava, dobava in vgradnja nadpultne omare višine 90 cm, globine 35 cm dolžine 290 cm izdelana iz iverala, dvojno vmesno polico, krila vrat (12 kom) izdelana iz fundermax plošč, v krilih vgrajena ključavnica za zaklepanje omaric, ročaji in okovje srednjega cenovnega razreda, izdelava po skicah projektanta</t>
  </si>
  <si>
    <t>oprema :</t>
  </si>
  <si>
    <t>odstranitev niskostenskih parketnih letev, brušenje parketa, kitanje poškodb in 3x lakiranje parketa z visokoodpornim polmat polivretanskim lakom ter dobava in montaža novih niskostenskih letev</t>
  </si>
  <si>
    <t>manjša popravila in nastavitve notranje opreme ob ponovni montaži, delo mizarja - ocena</t>
  </si>
  <si>
    <t>izdelava, dobava in montaža predelnih sten na balkonih izdelanih iz vodoodporne iverke, oplaščene z ultrapasom (MAXcompact) z Rf nogicami ( h = 10 cm), pritrdilni, montažni in siderni elementi v Rf izvedbi, stena za razmejitev balkona, višine 180 cm, širine 120 cm, z zaokroženimi zunanjimi vogali, izdelava po shemi</t>
  </si>
  <si>
    <t>dobava inox koša za smeti s pokrovom in stopalko za odpiranje, koš volumna 3l</t>
  </si>
  <si>
    <t>dobava WC metlice za čiščenje školjke</t>
  </si>
  <si>
    <t>dobava in montaža držala za toaletni papir v roli, držalo v inox izvedbi</t>
  </si>
  <si>
    <t>- rešetka iz nerjavečega jekla z okvirjem iz umetne mase dolžine 800 mm</t>
  </si>
  <si>
    <t>skupaj s pritrdilnim in montažnim materialom</t>
  </si>
  <si>
    <t>velikost 1200x900 mm</t>
  </si>
  <si>
    <t>Trokadero - izlivnik konzolne izvedbe iz sanitarne keramike komplet z:</t>
  </si>
  <si>
    <t>- izpiralnim ventilom DN 20,</t>
  </si>
  <si>
    <t xml:space="preserve">- zidno mešalno baterijo z dolgim premičnim iztokom s tuš ročko </t>
  </si>
  <si>
    <t>- pokromano dvižno mrežo,</t>
  </si>
  <si>
    <t xml:space="preserve">  vključno s tesnilnim in pritrdilnim materialom</t>
  </si>
  <si>
    <t>(Dolomite Brenta ali enakovredni)</t>
  </si>
  <si>
    <t>Samostoječi vgradni element za trokadero za suho gradnjo za vgradno globino 80 – 140 mm in nastavljivo konzolo skupaj s</t>
  </si>
  <si>
    <t>- elementi za montažo in priključitev trokadera,</t>
  </si>
  <si>
    <t>(Geberit ali enakovredni)</t>
  </si>
  <si>
    <t>Večfunkcijski termostatski ventil za zagotovitev takojšnje dobave tople sanitarne vode na cirkulacijskih vertikalah, z navojnim priključkom PN10, adapterjem za elektrotermični pogon TWA – A in adapterjem za kabelsko tipalo. Nastavitveno območje temperature znaša 40 do 60°C.</t>
  </si>
  <si>
    <t>DANFOSS MTCV verzija A ali enakovredni</t>
  </si>
  <si>
    <t>MS navojna krogelna pipa, skupaj z ročko za posluževanje, skupaj s tesnilnim materialom</t>
  </si>
  <si>
    <t>KOVINA tip KV 40.. ali enakovredni</t>
  </si>
  <si>
    <t>DN 15 z izpustom</t>
  </si>
  <si>
    <t>DN 20 z izpustom</t>
  </si>
  <si>
    <t>DN 25 z izpustom</t>
  </si>
  <si>
    <t>Ventil za jemanje vzorcev po DIN EN ISO 19458, samotesnilen z vrtljivim nastavkom z izpustno cevko DN 8, navojnim priključkom DN 20 ter s tesnilnim in vijačnim materialom.</t>
  </si>
  <si>
    <t>Seppelfricke SEPP-Kommunal</t>
  </si>
  <si>
    <t>Vzidna omarica iz RF pločevine skupaj s tacami za vzidavo, vratci</t>
  </si>
  <si>
    <t>300 x 300 x 150 mm</t>
  </si>
  <si>
    <t>Iztočna pipa s holandcem za gumi cev, z navojnim priključkom, ročko za posluževanje, skupaj z gumi cevjo dolžine 10m, vključno ves montažni in tesnilni material</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</si>
  <si>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 držala za kotne in podometne ventile, zidne mešalne baterije..)</t>
  </si>
  <si>
    <t>20 x 2,25</t>
  </si>
  <si>
    <t>25 x 2,5</t>
  </si>
  <si>
    <t>32 x 3,0</t>
  </si>
  <si>
    <t>Cev iz nerjavečega materiala 1.4401 po DVGW W 534 (press sistem) skupaj z vsemi fitingi, tesnilnim, in pritrdilnim materialom ter dodatkom na odrez</t>
  </si>
  <si>
    <t>VIEGA Sanpress Inox ali enakovredni</t>
  </si>
  <si>
    <t>Ø18 x 1</t>
  </si>
  <si>
    <t>Ø22 x 1,2</t>
  </si>
  <si>
    <t>Ø28 x 1,2</t>
  </si>
  <si>
    <t>Ø42 x 1,5</t>
  </si>
  <si>
    <t>Izolacija tople in hladne vode s fleksibilnimi cevaki za cevi položene vidno pod stropom ali v jašku. Elastična in odporna od -50°C do +105 °C.</t>
  </si>
  <si>
    <t>- koeficient odpora difuzije vodne pare μ ≥ 7.000 (EN 12086, EN 13469) za cevi 25 – 40 mm in plošče 32 – 40 mm - koeficient odpora difuzije vodne pare μ ≥ 10.000 (EN 12086, EN 13469) za cevi 6 – 19 mm in plošče 6 – 25 mm</t>
  </si>
  <si>
    <t>Armacell Armaflex XG ali enakovredni</t>
  </si>
  <si>
    <t>debelina 13 mm (hladna in topla voda v tlaku)</t>
  </si>
  <si>
    <t>debelina 13 mm (hladna voda pod stropom)</t>
  </si>
  <si>
    <t>debelina 19 mm (topla voda pod stropom)</t>
  </si>
  <si>
    <t>debelina 25 mm (topla voda pod stropom)</t>
  </si>
  <si>
    <t>debelina 32 mm (topla voda pod stropom)</t>
  </si>
  <si>
    <t>Horizontalni talni sifon DN50 s tesnilno prirobnico, sifonskim vložkom, stranskim dotokom DN40, odtokom DN 50 s krogličnim zglobom, skrajšljivim okvirnim nastavkom in nerjavečo jekleno rešetko 150x150mm. Vgradna zaščita je zajeta z dobavo</t>
  </si>
  <si>
    <t>pretočnost 1,6 l/s</t>
  </si>
  <si>
    <t>ACO Easyflow ali enakovredni</t>
  </si>
  <si>
    <t>transportne stroške v območju in izven območja gradbišča,</t>
  </si>
  <si>
    <t>splošne stroške pristojbin in davkov upravnih organov pri prijavi gradbišča, pridobivanja raznih dovoljenj in soglasij za izvedbo,</t>
  </si>
  <si>
    <t>stroški in pridobivanje soglasij za eventuelno zaporo cest,</t>
  </si>
  <si>
    <t>stroške porabe električne energije, vode in telefona,</t>
  </si>
  <si>
    <t>Kompaktna dovodno odvodna klimatska naprava  notranje izvedbe, z veljavnim EUROVENT certifikatom, s priključki za zrak s čelne strani, z ohišjem iz nosilnega okvira iz votlih jeklenih profilov zaščitenih z alu-cinkom kvalitete AZ185 in tlačno litih vogalnih elementov iz korozijsko odpornega aluminija ter dvostenskih panelov s toplotno in zvočno izolacijo iz mineralne volne debeline 50 mm, z notranjim in zunanjim plaščem iz jeklene pločevine zaščitene z alu-cinkom kvalitete AZ185, z razredom korozijske zaščite C4 po EN ISO 12944-2 1998.</t>
  </si>
  <si>
    <t>Mehanske lastnosti ohišja: mehanska stabilnost D2, zrakotesnost L2, faktor toplotne prehodnosti T3, faktor toplotnih mostov TB3, zrakotesnost vgrajenih filtrov F7.</t>
  </si>
  <si>
    <t>Naprave je standardno opremljena z Exoline in Modbus komunikacijo preko vmesnika RS 485 in ima vgrajen WEB server preko TCP/IP. Opcijsko je možna tudi Lon komunikacija.</t>
  </si>
  <si>
    <t xml:space="preserve">Naprava ima naslednje funkcije: dovodni in odvodni prostotekoči ventilator, gnan z elektronsko komutiranim motorjem, protitočni ploščni rekuperator s temperaturnim izkoristkom v območju od 70 do 90%, odvisno od količine in razmerja zračnih pretokov, dvojni bypass oz. obvod – na strani zunanjega in na strani odtočnega zraka, vrečasti filter za zunanji zrak razreda F7, vrečasti filter za odvodni zrak razreda M5, ter integriran in pred-programiran krmilni sistem vključno s priloženim daljinskim upravljalnikom z LED prikazovalnikom in  kablom dolžine 10 m. </t>
  </si>
  <si>
    <t>Nastavitev parametrov delovanja na krmilniku je preprosta in uporabniku prijazna. Delovanje ventilatorjev je zvezno nastavljivo v območju od 0-100 %.  Krmilnik omogoča tedensko nastavljanje režima obratovanja, prosto hlajenje, rekuperacijo hladu ter krmiljenje temperature in pretoka zraka v odvisnosti od letnega časa.</t>
  </si>
  <si>
    <t>Dobaviti skupaj z:</t>
  </si>
  <si>
    <t>- gumijastimi amortizerji</t>
  </si>
  <si>
    <t>- jadrovinastimi priključki</t>
  </si>
  <si>
    <t>m= 470 kg</t>
  </si>
  <si>
    <t>Ventilator na dovodu:</t>
  </si>
  <si>
    <t>Ventilator na odvodu:</t>
  </si>
  <si>
    <t>- maks. zvočna moč na dovodni strani klimata na izstopu je 72 dB pri 250 Hz</t>
  </si>
  <si>
    <t>postavitev gradbenih profilov in prenos zakoličbe na profile</t>
  </si>
  <si>
    <t>planiranje dna gradbene jame z točnostjo +-5 cm z potrebnimi dosipi in izkopi</t>
  </si>
  <si>
    <t>utrjevanje dna gradbene jame z uvaljanjem</t>
  </si>
  <si>
    <t>odvoz izkopa na stalni depo izvajalca del</t>
  </si>
  <si>
    <t>plačilo depoja gradbenih odpadkov - ocena</t>
  </si>
  <si>
    <t>kombiniran izkop v zemljini III. Ktg z direktnim nakladanjem na prevozno sredstvo ali odmetom na rob izkopa, izkop globine do 2,00m</t>
  </si>
  <si>
    <t>dobava in ugraditev tampona v slojih po 20 cm skupne debeline 50 cm med temelji pod stopnicami in rampo</t>
  </si>
  <si>
    <t>zasip za zidovi z izkopanim materialom z utrjevanjem v slojih po 50 cm</t>
  </si>
  <si>
    <t xml:space="preserve">dobava in ugraditev podložnega betona C12/15 preseka 0,08 - 0,12 m3/m2 - pod temelji </t>
  </si>
  <si>
    <t xml:space="preserve">dobava in ugraditev armiranega betona C25/30 preseka 0,12 - 0,20 m3/m2-m -pasovni temelji </t>
  </si>
  <si>
    <t>Investitor:</t>
  </si>
  <si>
    <t>JSS MOL, Zarnikova 3, Ljubljana</t>
  </si>
  <si>
    <t xml:space="preserve">Objekt: </t>
  </si>
  <si>
    <t>Samski dom, Knobleharjeva 24, Ljubljana</t>
  </si>
  <si>
    <t>Štev. proj.:</t>
  </si>
  <si>
    <t>64/2016</t>
  </si>
  <si>
    <t>Datum:</t>
  </si>
  <si>
    <t>GRADBENO OBRTNIŠKA DELA:</t>
  </si>
  <si>
    <t>INTERNA KANALIZACIJA:</t>
  </si>
  <si>
    <t>STROJNE INŠTALACIJE IN OPREMA:</t>
  </si>
  <si>
    <t>ELEKTROINŠTALACIJE IN OPREMA:</t>
  </si>
  <si>
    <t>SKUPAJ:</t>
  </si>
  <si>
    <t>DDV 9,5%</t>
  </si>
  <si>
    <t>DOKUMENTACIJA:</t>
  </si>
  <si>
    <t>DDV 22%</t>
  </si>
  <si>
    <t>SKUPAJ VSA DELA Z DDV:</t>
  </si>
  <si>
    <t>INTERNA KANALIZACIJA</t>
  </si>
  <si>
    <t>Zarisovanje osi kanalizacije z  označbo</t>
  </si>
  <si>
    <t>revizijskih jaškov in določitev globin</t>
  </si>
  <si>
    <t>m1</t>
  </si>
  <si>
    <t>Izkop kanalizacijskega jarka globine</t>
  </si>
  <si>
    <t>0-2,50  m1, v terenu III ktg. z odlaganjem</t>
  </si>
  <si>
    <t>izkopanega materiala ob rob izkopa,</t>
  </si>
  <si>
    <t>naklon brežine 60°</t>
  </si>
  <si>
    <t>Ročno planiranje dna jarka s točnostjo</t>
  </si>
  <si>
    <t>+/- 3 cm po projektiranem padcu</t>
  </si>
  <si>
    <t xml:space="preserve">Odvoz viška izkopanega materiala na </t>
  </si>
  <si>
    <t>stalno deponijo, z razkladanjem in</t>
  </si>
  <si>
    <t>razgrinjanjem na deponiji, plačilo</t>
  </si>
  <si>
    <t>deponije.</t>
  </si>
  <si>
    <t>Zasip jarka z materialom deponiranim</t>
  </si>
  <si>
    <t>ob robu izkopa  z utrjevanjem</t>
  </si>
  <si>
    <t xml:space="preserve"> v slojih po 25 cm do 95 % trdnosti po </t>
  </si>
  <si>
    <t>standardnem Proktorjevem postopku</t>
  </si>
  <si>
    <t xml:space="preserve">Rušenje obstoječega  betonskega tlaka </t>
  </si>
  <si>
    <t xml:space="preserve">z odvozom na trajno  deponijo, </t>
  </si>
  <si>
    <t>in ponovno izdelava v kvaliteti obstoječega</t>
  </si>
  <si>
    <t>in obnovo hidroizolacije</t>
  </si>
  <si>
    <t>Dobava in montaža PVC  kanalskih cevi,</t>
  </si>
  <si>
    <t>stiki so tesnjeni z gumi tesnili in polnim</t>
  </si>
  <si>
    <t>obbetoniranjem z betonom C16/20</t>
  </si>
  <si>
    <t>PVC 75/SN4</t>
  </si>
  <si>
    <t>PVC 110/SN4</t>
  </si>
  <si>
    <t>PVC 125/SN4</t>
  </si>
  <si>
    <t>PVC 160/SN8</t>
  </si>
  <si>
    <t>Dobava in montaža revizijskega jaška f 800mm</t>
  </si>
  <si>
    <t>iz arm.poliestra povozne kv. na kanalu iz PVC cevi</t>
  </si>
  <si>
    <t>in LTŽ pokrovom f 600 mm, 250 kN, po detajlu</t>
  </si>
  <si>
    <t>gl. do 1,5m</t>
  </si>
  <si>
    <t xml:space="preserve">Obnova obstoječega revizijskega jaška z </t>
  </si>
  <si>
    <t>vsemi pomožnimi deli</t>
  </si>
  <si>
    <t>ocena</t>
  </si>
  <si>
    <t>Izdelava revizijskega jaška dim 60/60cm</t>
  </si>
  <si>
    <t>iz vodotesnega betona C 25/30 z vsemi</t>
  </si>
  <si>
    <t xml:space="preserve">opažnimi deli in izdelavo mulde v dnu jaška z </t>
  </si>
  <si>
    <t>betonom C 16/20 in čiščenjem po končanih</t>
  </si>
  <si>
    <t>delih</t>
  </si>
  <si>
    <t xml:space="preserve">Dobava in vgradnja pokrova 60/60 cm s smradno </t>
  </si>
  <si>
    <t>zaporo in obdelava zgornje površine v tlaku kjer</t>
  </si>
  <si>
    <t>se vrši vgradnja pokrova</t>
  </si>
  <si>
    <t>Čiščenje obstoječega črpališča, pregled</t>
  </si>
  <si>
    <t>črpalke in opreme črpališča vključno z vso</t>
  </si>
  <si>
    <t>elektro instalacijo in  krmiljenje črpalke</t>
  </si>
  <si>
    <t xml:space="preserve">ocena  </t>
  </si>
  <si>
    <t xml:space="preserve">Pregled in čiščenje kanalizacije </t>
  </si>
  <si>
    <t>po končanih delih</t>
  </si>
  <si>
    <t>Zavarovanje obstoječih komunalnih vodov</t>
  </si>
  <si>
    <t>v območju gradbene jame</t>
  </si>
  <si>
    <t xml:space="preserve">Izdelava cestnega požiralnika iz vodotesnih betonskih </t>
  </si>
  <si>
    <t xml:space="preserve">cevi fi 40 cm z vgradnjo LTŽ vtočne rešetke  </t>
  </si>
  <si>
    <t>Izdelava ponikovalnic iz betonskih cevi</t>
  </si>
  <si>
    <t>f 80cm, gl. do 2,2m in vgradnjo LTŽ pokrova</t>
  </si>
  <si>
    <t>fi 600mm, 250kN</t>
  </si>
  <si>
    <t>Ostala dodatna in nepredvidena</t>
  </si>
  <si>
    <t>dela. Obračun po dejanskih stroških</t>
  </si>
  <si>
    <t>porabe časa in materiala po vpisu v</t>
  </si>
  <si>
    <t>gradbeni dnevnik.</t>
  </si>
  <si>
    <t>Ocena stroškov 15 % od vrednosti del</t>
  </si>
  <si>
    <t>A</t>
  </si>
  <si>
    <t>VODOVNI MATERIAL</t>
  </si>
  <si>
    <t xml:space="preserve">Nizkonapetostni energetski kabli nazivne napetosti 0,6/1kV, </t>
  </si>
  <si>
    <t>s PVC izolacijo, z okroglimi ali sektorskimi vodniki, položeni delno na kabelske police,</t>
  </si>
  <si>
    <t>delno uvlečeni v instalacijske cevi, delno v parapetnem kanalu;</t>
  </si>
  <si>
    <t>NYM 2 x 1,5 mm2</t>
  </si>
  <si>
    <t>NYM-J 3 x 1,5 mm2</t>
  </si>
  <si>
    <t xml:space="preserve">NYM-J 4 x 1,5 mm2    </t>
  </si>
  <si>
    <t xml:space="preserve">NYM-J 5 x 1,5 mm2    </t>
  </si>
  <si>
    <t>NYM-J 3 x 2,5 mm2</t>
  </si>
  <si>
    <t>NYM-J 5 x 2,5 mm2</t>
  </si>
  <si>
    <t xml:space="preserve">NYY-J 5 x 6 mm2 </t>
  </si>
  <si>
    <t xml:space="preserve">NYY-J 5 x 25 mm2 </t>
  </si>
  <si>
    <t xml:space="preserve">NYY-J 4 x 70 mm2 </t>
  </si>
  <si>
    <t>Bakreni enožilni vodniki za izenačitve potencialov z rumeno-zeleno izolacijo, kot</t>
  </si>
  <si>
    <t>H07V-K 6 mm2</t>
  </si>
  <si>
    <t>H07V-K 25 mm2</t>
  </si>
  <si>
    <t>Kabelske police, komplet s spojnim, veznim, montažnim</t>
  </si>
  <si>
    <t>- maks. zvočna moč na odvodni strani klimata na vstopu je 51 dB pri 250 Hz</t>
  </si>
  <si>
    <t>- maks. zvočna moč ohišja klimata je 56 dB pri 250 Hz</t>
  </si>
  <si>
    <t>- regulacijo ogrevanja zraka na konstantno temperaturo vpiha 22°C,</t>
  </si>
  <si>
    <t>Napravo dobaviti skupaj s cevnimi in električnimi povezavami ter vgrajeno kompaktno krmilno opremo vsemi kontaktorji za vklop ventilatorjev, pomožnimi releji in avtomatiko za krmiljenje klimata.</t>
  </si>
  <si>
    <t>V ponudbi zajeti kompletno ožičenje s temperaturnimi tipali, termostati  ter elektromotornimi pogoni, pogoni žaluzij, presostati, varnostnimi moduli. V ponudbi zajeti tudi zagon ter šolanje upravljavca naprave za upravljanje in vzdrževanje.</t>
  </si>
  <si>
    <t>SYSTEMAIR tip Topvex SC06 R CAV</t>
  </si>
  <si>
    <t>Kanalski ventilator za odvod zraka, skupaj s pritrdilnim in montažnim materialom, z ožičenjem ter servisnim stikalom s časovno nastavitvijo ter nadtlačno žaluzijo</t>
  </si>
  <si>
    <t>P = 30 W</t>
  </si>
  <si>
    <t>U = 230 V/50 Hz</t>
  </si>
  <si>
    <t>Systemair tip K 125 M Sileo</t>
  </si>
  <si>
    <t>P = 52 W</t>
  </si>
  <si>
    <t>Systemair tip K 150 M Sileo</t>
  </si>
  <si>
    <t>P = 100 W</t>
  </si>
  <si>
    <t>Systemair tip K 200 M Sileo</t>
  </si>
  <si>
    <t>∅150</t>
  </si>
  <si>
    <t>∅200</t>
  </si>
  <si>
    <t>Fiksna zaščitna aluminijasta zračna rešetka za zajem zunanjega in izpuh zavženega zraka, skupaj z zaščitno mrežo in montažnim materialom, prirejena za montažo v fasado, skupaj z okvirjem in protiokvirjem;</t>
  </si>
  <si>
    <t>710 × 500</t>
  </si>
  <si>
    <t>Systemair tip PZ AL</t>
  </si>
  <si>
    <t>Akustično in toplotno izolativna fleksibilna cev za povezavo med  prezračevalnim elementom/kanalskim razvodom in kanalskim konvektorjem.
Z visko stopnjo dušenja.</t>
  </si>
  <si>
    <t>Sestavljena iz:</t>
  </si>
  <si>
    <t>- perforirane notranje cevi iz aluminija, laminirane s poliestrom,</t>
  </si>
  <si>
    <t>- poliesterske zaščitne folije za zaščito pred difuzijo delcev steklene volne,</t>
  </si>
  <si>
    <t>- termična in akustična izolativna plast iz stekene volne,</t>
  </si>
  <si>
    <t>- zunanja zaščitna plast iz aluminija, ojačana s poliestrom.</t>
  </si>
  <si>
    <t>Fleksibilna cev je izdelana skladno s standardom EN 13180.</t>
  </si>
  <si>
    <t>V ponudbi zajeti cev dolžine nvedene spodaj, skupaj z objemkami in ostalim montažnim materialom</t>
  </si>
  <si>
    <t>ø450 (Di=18 dB/m pri 250 Hz) - 1,0 m</t>
  </si>
  <si>
    <t>SONODEC TIP 25 - NON WOVEN</t>
  </si>
  <si>
    <t>Jeklena prezračevalna rešetka za dovod zraka, skupaj z nastavnim delom za regulacijo količine zraka ter montažnim in pritrdilnim materialom;</t>
  </si>
  <si>
    <t>525 × 125</t>
  </si>
  <si>
    <t>Systemair tip NOVA B-2-2-R1</t>
  </si>
  <si>
    <t>Krožnikasti prezračevalni ventil za odvod zraka iz sanitarij, prostorov s povišano relativno vlažnostjo, skupaj z montažnim in pritrdilnim materialom;</t>
  </si>
  <si>
    <t>velikost 100</t>
  </si>
  <si>
    <t>velikost 125</t>
  </si>
  <si>
    <t>DEC international tip DVS</t>
  </si>
  <si>
    <t>Aluminijasta rešetka z okvirjem in protiokvirjem, 
prirejena za montažo v vrata, skupaj s pritrdilnim materialom;</t>
  </si>
  <si>
    <t>barva po izbiri arhitekta;</t>
  </si>
  <si>
    <t>425 × 125</t>
  </si>
  <si>
    <t>425 × 225</t>
  </si>
  <si>
    <t>525 × 325</t>
  </si>
  <si>
    <t>Systemair tip NOVA D-UR</t>
  </si>
  <si>
    <t>Požarni ventil za preprečevanje širjenja požara med požarnimi sektorji in celicami, skupaj s termičnim sprožilom, zapornim mehanizmom ter pritrdilnim in montažnim materialom. Požarna odpornost ventila znaša 90 minut.</t>
  </si>
  <si>
    <t>velikost 160</t>
  </si>
  <si>
    <t>Hidria IMP Klima, d.o.o. tip:</t>
  </si>
  <si>
    <t>PPV-K90</t>
  </si>
  <si>
    <t>Pravokotna požarna loputa za ločitev požarnih sektorjev
v prezračevalnih in klimatskih sistemih, odporna na
ogenj in hladen dim, požarne odpornosti EI60S, EI90S ali EI120S, testirana po EN 1366-2, klasificirana po EN 13501-3 in certificirana po EN 15650.</t>
  </si>
  <si>
    <t>Konstrukcijske značilnosti: požarna loputa vsebuje uležajeno lamelo iz kalcijevega silikata, intumescentno požarno tesnilo in termoelektrični prožilni mehanizem s temperaturo proženja 72°C. Ohišje iz pocinkane pločevine vsebuje termično bariero na mestu lamele. Silikonski tesnilni profil nameščen na lamelo v kombinaciji s penastim profilom na naslonu omogoča tesnjenje hladnega dima. Vgradnja po navodilih proizvajalca v masivno steno minimalne debeline 100
mm ali masivno stropno ploščo minimalne debeline 125 mm.</t>
  </si>
  <si>
    <t>white, komplet s SRI kitom za montažo svetilke, komplet z EPN modulom, po izbiri arhitekta</t>
  </si>
  <si>
    <t>L7 - nadometna fluorescentna svetilka, kot Intra 5531, 1 x 36W, IP54, po izbiri arhitekta</t>
  </si>
  <si>
    <t>L7.1 - nadometna fluorescentna svetilka, kot Intra 5531, 2 x 36W, IP54, po izbiri arhitekta</t>
  </si>
  <si>
    <t>L8 - nadometna fluorescentna svetilka, 1 x 36W, IP43, po izbiri arhitekta</t>
  </si>
  <si>
    <t>L9 - vgradna fluorescentna svetilka, 1 x 36W, IP43, po izbiri arhitekta</t>
  </si>
  <si>
    <t>L10 - vgradna stenska svetilka, Kot The One, Gea 16 LED 2,2W, 4000K, 291lm, IP65, IK10,</t>
  </si>
  <si>
    <t>dim.: 200 x 70 x 50mm, po izbiri arhitekta</t>
  </si>
  <si>
    <t>Svetilke varnostne razsvetljave</t>
  </si>
  <si>
    <t>Svetilka varnostne razsvetljave, komplet opremljena z elektronsko polnilno napravo, lastnim</t>
  </si>
  <si>
    <t>akumulatorjem, sijalko LED (ekvivalentna svetilki s fluorescentno cevjo 11W),</t>
  </si>
  <si>
    <t>opremljena z rdečo LED diodo, komplet s pritrdilnim materialom, opremljena z ustreznim</t>
  </si>
  <si>
    <t xml:space="preserve">piktogramom - v skladu z oznakami iz požarnega eleborata, enostranska svetilka, avtonomije 3h,  </t>
  </si>
  <si>
    <t xml:space="preserve">piktogramom - v skladu z oznakami iz požarnega eleborata, dvostranska svetilka, avtonomije 3h,  </t>
  </si>
  <si>
    <t>Fotoluminiscenčne nalepke z ustreznim piktogramom v smeri izhoda</t>
  </si>
  <si>
    <t>OPOMBA:</t>
  </si>
  <si>
    <t>Točne tipe, razpored, cenovni razred, pred naročilom preveriti z arhitektom oziroma investitorjem!!!</t>
  </si>
  <si>
    <t>SKUPAJ SVETILKE</t>
  </si>
  <si>
    <t>C</t>
  </si>
  <si>
    <t>STIKALA</t>
  </si>
  <si>
    <t>OPOMBA: vsa stikalna tehnika mora biti boljše kvalitete za pogoste in hitre vklope</t>
  </si>
  <si>
    <t>vseh tipov svetilk!</t>
  </si>
  <si>
    <t>Podometna stikala, 16 A, komplet z negorljivo instalacijsko dozo,</t>
  </si>
  <si>
    <t>drobnim, veznim in montažnim materialom, komplet</t>
  </si>
  <si>
    <t>navadno stikalo</t>
  </si>
  <si>
    <t>navadno stikalo, IP54</t>
  </si>
  <si>
    <t>izmenično stikalo</t>
  </si>
  <si>
    <t>tipka 16A, za vklop štedilnika</t>
  </si>
  <si>
    <t>veznim in montažnim materialom, skupaj</t>
  </si>
  <si>
    <t>SKUPAJ  STIKALA</t>
  </si>
  <si>
    <t>D</t>
  </si>
  <si>
    <t>VTIČNICE</t>
  </si>
  <si>
    <t>Vtičnice podometne, komplet z negorljivo instalacijsko dozo,</t>
  </si>
  <si>
    <t>in pritrdilnim materialom, komplet:</t>
  </si>
  <si>
    <t>16 A, 250 V, 50 Hz, ( P+N+Pe), bele barve</t>
  </si>
  <si>
    <t>16 A, 250 V, 50 Hz, s pokrovom ( P+N+Pe), bele barve</t>
  </si>
  <si>
    <t>Vtičnice za namestitev v parapetni kanal, komplet s pokrovčkom</t>
  </si>
  <si>
    <t xml:space="preserve">komplet z drobnim in pritrdilnim materialom, </t>
  </si>
  <si>
    <t xml:space="preserve">Fiksni priključki p/o - n/o, komplet z dozo, </t>
  </si>
  <si>
    <t>pritrdilnim drobnimin veznim materialom,</t>
  </si>
  <si>
    <t>16 A, 250 V, 50 Hz, ( P+N+Pe)</t>
  </si>
  <si>
    <t>16 A, 400 V, 50 Hz, ( 3P+N+Pe)</t>
  </si>
  <si>
    <t>SKUPAJ VTIČNICE</t>
  </si>
  <si>
    <t>E</t>
  </si>
  <si>
    <t>RAZDELILNIKI</t>
  </si>
  <si>
    <t>Pri izdelavi ponudbe je potrebno pri vsakem</t>
  </si>
  <si>
    <t xml:space="preserve">stikalnem bloku upoštevati poleg posebej </t>
  </si>
  <si>
    <t>navedenaga tudi: izdelavo napisnih ploščic za označevanje</t>
  </si>
  <si>
    <t>elementov ( samolepilne nalepke ne veljajo kot označbe ),</t>
  </si>
  <si>
    <t>izdelavo vseh kabelskih označb, kabelske uvodnice,</t>
  </si>
  <si>
    <t>zatesnjevanje kabelskih uvodnic, zbiralke, podporne izolatorje,</t>
  </si>
  <si>
    <t xml:space="preserve">zaščitne prekrivne plošče za preprečitev dotika, ves vezni material, </t>
  </si>
  <si>
    <t xml:space="preserve">POK korita za polganje kablov ves pritrdilni in drobni montažni </t>
  </si>
  <si>
    <t xml:space="preserve">material,vse označbe stikalnega bloka v skladu z veljavnimi </t>
  </si>
  <si>
    <t>predpisi, atesti, puščanje prostora za dodatno namestitev opreme</t>
  </si>
  <si>
    <t>nameščanje enopolnih shem v stikalne bloke, namestitev ročk</t>
  </si>
  <si>
    <t>za izvlačenje varovalk, namestitev žepov za namestitev shem,</t>
  </si>
  <si>
    <t xml:space="preserve">priklop in testiranje kablov, vse potrebne meritve in preizkusi, </t>
  </si>
  <si>
    <t>spuščanje v pogon, tipska ključavnica enaka za vse stikalne bloke</t>
  </si>
  <si>
    <t xml:space="preserve">vsi stikalni bloki morajo biti opremljeni z Pi zbiralko, vidno </t>
  </si>
  <si>
    <t>označeno in ločeno od Pe zbiralke - 6. zbiralka v razdelilniku</t>
  </si>
  <si>
    <t>Ureditev merilne omarice MO:</t>
  </si>
  <si>
    <t xml:space="preserve"> - odklop obstoječega dovodnega kabla, demontaža obstoječe merilne omarice MO,</t>
  </si>
  <si>
    <t xml:space="preserve">   demontaža obstoječe merilno krmilne opreme, skladiščenje obstoječega števca električne</t>
  </si>
  <si>
    <t xml:space="preserve">   energije in obstoječega komunikatorja, odvoz ostale opreme na lokalno deponijo za ločenjo</t>
  </si>
  <si>
    <t xml:space="preserve">   odlaganje odpadkov, skupaj</t>
  </si>
  <si>
    <t xml:space="preserve"> - izdelava utora za novo merilno omarico MO, utor dimenzij: 800 x 1400 x 300 mm, skupaj</t>
  </si>
  <si>
    <t xml:space="preserve"> - dobava in montaža tipske Inox podometne merilne omarice MO, kot Mikomi KPO E3, dim.:</t>
  </si>
  <si>
    <t xml:space="preserve">   7500 x 1250 x 253 mm, komplet z montažo opreme v merilno omarico MO, skladno z zahtevami</t>
  </si>
  <si>
    <t xml:space="preserve">   pristojne elektro službe (dobava, vgradnja, montaža in ožičenje), z vso potrebno opremo:</t>
  </si>
  <si>
    <t xml:space="preserve">   - 1 x prestavitev obstoječega števca električne energije Iskra MT851</t>
  </si>
  <si>
    <t xml:space="preserve">   - 1 x prestavitev obstoječega komunikatorja L &amp; G CU-P22</t>
  </si>
  <si>
    <t xml:space="preserve">   - 3 x original števčna plošča</t>
  </si>
  <si>
    <t xml:space="preserve">   - 1 x tripolni varovalčni ločilnik - kot Woehner, velikost 1 (In=250 A, za montažo na 60 mm</t>
  </si>
  <si>
    <t>Elektromotorni pogon omogoča daljinsko proženje požarne lopute po principu mirovnega toka. Pogon je ob normalnem obratovanju stalno pod napetostjo in drži lamelo lopute v legi odprto. Požarna centrala sproži loputo s prekinitvijo napajanja. Lamela se s pomočjo prednapete vzmeti v pogonu samodejno, brez zunanje energije, postavi v varnostni položaj zaprto. Za dodatno varnost je vgrajeno tudi temperaturno tipalo s tremi termovarovalkami (dve v kanalu, ena v okolico), ki trajno prekinejo dovod napetosti motorju in tako zaprejo lamelo, ko temperatura preseže 72°C.</t>
  </si>
  <si>
    <t>Signalizacijo odprtosti voditi posamezno za vsako loputo na klimatsko napravo, ki ji pripada kanalski razvod, kjer je požarna loputa vgrajena. Položaj lamele lopute se lahko odčita na mehanskem prikazovalniku.</t>
  </si>
  <si>
    <t>200 × 200; L=325mm</t>
  </si>
  <si>
    <t>300 × 200; L=325mm</t>
  </si>
  <si>
    <t>400 × 300; L=325mm</t>
  </si>
  <si>
    <t>450 × 300; L=325mm</t>
  </si>
  <si>
    <t>Systemair, d.o.o. tip:</t>
  </si>
  <si>
    <t>PKI-S-3G-EI120S-DV7</t>
  </si>
  <si>
    <t>Izdelava požarno odpornih prebojev na prehodih kanalov skozi meje požarnih celic in sektorjev po SIST EN 1366-3 skupaj z označbo prebojev ter izdelavo tehnične dokumentacije z dokumentiranjem vseh prebojev.</t>
  </si>
  <si>
    <t>obseg preboja:</t>
  </si>
  <si>
    <t>- do 1000 mm</t>
  </si>
  <si>
    <t>- do 2000 mm</t>
  </si>
  <si>
    <t>Zračni kanali pravokotnega in okroglega preseka,
izdelani iz pocinkane pločevine po standardih SIST EN 1505 ter SIST EN 1506, spojeni s prirobničnimi spoji, kompletno z loputami, fazonskimi in oblikovnimi kosi, pritrdilnim in montažnim materialom ter dodatkom na odrez za nazivne velikosti daljše stranice.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</si>
  <si>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</si>
  <si>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</si>
  <si>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Toplotna izolacija kanalov vtočnega zraka do
vpihovalnih elementov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</si>
  <si>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Armacell AF Armaflex</t>
  </si>
  <si>
    <t>Toplotna izolacija izpušnih in zajemnih kanalov med zunanjo steno in klimatsko napravo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</si>
  <si>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debelina 19 mm</t>
  </si>
  <si>
    <t>Izolacija vseh kanalov, ki niso izolirani pri prehodu skozi gradbeno konstrukcijo zaradi preprečevanja prenosa hrupa in vibracij s ploščami iz sintetičnega kavčuka. Učinek zvočne izolativnosti 30 dB(A)  po DIN EN ISO 3822, težko gorljiva in samougasljiva, ki ne kaplja in širi ognja – vrste B1 (po DIN 4102, 1. del (05.98)), s toplotno prevodnostjo λ &lt; 0,033 W/mK pri 0 °C (po DIN EN 12667), primerna za temperaturno območje -50 do + 85 °C;</t>
  </si>
  <si>
    <t>debelina 10 mm</t>
  </si>
  <si>
    <t>Armacell XG Armaflex</t>
  </si>
  <si>
    <t>Vrtanje lukenj, izdelava različnih utorov in druga gradbena dela za nemoteno izvedbo prezračevanja</t>
  </si>
  <si>
    <t>EUR:</t>
  </si>
  <si>
    <t>demontaža letev 5/8cm  in dobava ter montaža novih letev 5/8 cm</t>
  </si>
  <si>
    <t>demontaža obstoječih lesenih pragov in priprava podlage ter izdelava, dobava in montaža novih pragov izdelanih iz hrastovega lesa debeline do 5 cm, širine do 25 cm in dolžine do 90 cm, izdelek finalno obdelan in lakiran, pragovi pri vratih v sobe</t>
  </si>
  <si>
    <t>izdelava, dobava in montaža predelnih sten izdelanih z leseno podkonstrukcijo iz moralov 8/8cm - pleskani z lazurnim prozornim premazom 2x, na katero so pritrjene z OSB ploščo debeline 22 mm, stene višine 2,20m sidrane v tlak in strop ali steno- stene shramb</t>
  </si>
  <si>
    <t>struganje, glajenje in oplesk obstoječih sten s poldisperzijsko barvo 3x, vključno s popravilom manjših napak na steni</t>
  </si>
  <si>
    <t>struganje, glajenje in oplesk obstoječih stropov s poldisperzijsko barvo 3x, vključno s popravilom manjših napak na steni</t>
  </si>
  <si>
    <t>dobava vrtne garniture miza 190/80 cm (podnožje - pran beton, "delovna površina" - impregnirane letve lakirane z vodoodbojnim lakom) in dve klopi 190/45 cm z naslonjalom, betonski podstavek iz pranega betona in sedalne površine z naslonom iz imregniranih letev lakirane z vodoodbojnim lakom, kot naprimer zigler cesena</t>
  </si>
  <si>
    <t>80.</t>
  </si>
  <si>
    <t>dobava in montaža gasilnih aparatov (glej študijo požarne varnosti)</t>
  </si>
  <si>
    <t>9EG, prah 27A</t>
  </si>
  <si>
    <t>5 EG, CO2 55B</t>
  </si>
  <si>
    <t>SKUPAJ (od I. - XI.):</t>
  </si>
  <si>
    <t>SKUPAJ VSA DELA brez DDV:</t>
  </si>
  <si>
    <t>odstranitev poškodovanega parketa in priprava podlage za polaganje novega ter dobava in montaža novega hrastovega parketa</t>
  </si>
  <si>
    <t>odstranitev poškodovanega in priprava podlage za polaganje novega ter dobava in montaža novega hrastovega parketa</t>
  </si>
  <si>
    <t>vgradnja Alu prezračevalne rešetke 425/225 mm v obstoječa vrata v prostor ČISTILA</t>
  </si>
  <si>
    <t>priprava vloge in pridobitev soglasja od energetike ter uskladitev projekta strojnih instalacij s pridobljenim soglasjem</t>
  </si>
  <si>
    <t>Jeklena pocinkana mreža za izpuh zraka skupaj z montažnim in pritrdilnim materialom (Aef,min=80%),</t>
  </si>
  <si>
    <r>
      <t>V</t>
    </r>
    <r>
      <rPr>
        <vertAlign val="subscript"/>
        <sz val="12"/>
        <rFont val="Times New Roman"/>
        <family val="1"/>
      </rPr>
      <t>ZUZ</t>
    </r>
    <r>
      <rPr>
        <sz val="12"/>
        <rFont val="Times New Roman"/>
        <family val="1"/>
      </rPr>
      <t>= 2630 m</t>
    </r>
    <r>
      <rPr>
        <vertAlign val="superscript"/>
        <sz val="12"/>
        <rFont val="Times New Roman"/>
        <family val="1"/>
      </rPr>
      <t>3</t>
    </r>
    <r>
      <rPr>
        <sz val="12"/>
        <rFont val="Times New Roman"/>
        <family val="1"/>
      </rPr>
      <t>/h</t>
    </r>
  </si>
  <si>
    <t>Adresibilni termični javljalnik dima Apollo, kot tip TER XP-95</t>
  </si>
  <si>
    <t xml:space="preserve">Podnožje za adresne javljalnike XP-95 apollo, kot tip P XP-95 </t>
  </si>
  <si>
    <t>Izolator adresne zanke apollo, kot tip IZOLATOR XP-95</t>
  </si>
  <si>
    <t>Podnožje izolatorja XP-95, kot tip P-IZ-XP-95</t>
  </si>
  <si>
    <t>Adresibilni ročni javljalnik, kot tip RJ-XP-95</t>
  </si>
  <si>
    <t>Adresibilni eno kanalni vhodno izhodni krmilni vmesnik, kot tip AV-618</t>
  </si>
  <si>
    <t>Adresibilni več kanalni vhodno izhodni krmilni vmesnik, kot tip AV-622</t>
  </si>
  <si>
    <t xml:space="preserve">Vzorčna komora z vgrajenim adresibilnim optičnim javljalnikom XP-95 </t>
  </si>
  <si>
    <t>in cevjo, kot tip VK-08/95 OPT</t>
  </si>
  <si>
    <t xml:space="preserve">Adresibilna požarna alarmna sirena z bliskavko in izolatorjem, </t>
  </si>
  <si>
    <t>kot tip BSQMA</t>
  </si>
  <si>
    <t>Tipka za izhod v sili, panik stikalo z led in pokrovom, zelena, ki omogoča odpiranje drsnih vrat</t>
  </si>
  <si>
    <t>v primeru potresa, kot tip GEMCP 32 GLB 12-24V AC/DC</t>
  </si>
  <si>
    <t>Magnetno držalo za požarna vrata</t>
  </si>
  <si>
    <t>Rele 24V/230V, 4A, komplet z nadometno dozo</t>
  </si>
  <si>
    <t>Označevalna tablica rdeče barve z vgraviranimi oznakami</t>
  </si>
  <si>
    <t>Kabel uvlečen v instalacijske cevi, delno položen na kabelske objemke:</t>
  </si>
  <si>
    <t>JE-H(St)H 1x2x0,8 mm FE180/E30</t>
  </si>
  <si>
    <t>NHXH 2x1,5 mm2 FE180/E30</t>
  </si>
  <si>
    <t>JB-Y(St)Y 1x2x0,8 mm</t>
  </si>
  <si>
    <t>JY(St)Y 4x2x0,6 mm (analogna linija za prenos alarma na komunikacijsko omaro)</t>
  </si>
  <si>
    <t>Instalacijske cevi</t>
  </si>
  <si>
    <t>Instalacijska cev za vlaganje v beton IC fi 16- 23 mm</t>
  </si>
  <si>
    <t>Trda instalacijska cev PN fi 16 mm</t>
  </si>
  <si>
    <t>Kabelska objemka komplet s požarnim zidnim vložkom</t>
  </si>
  <si>
    <t>Tesnenje prehodov iz enega v drug požarni sektor</t>
  </si>
  <si>
    <t>izdelan s piroterm vrečkami, komplet z A-testom</t>
  </si>
  <si>
    <t>Horizontalni prehod EI90, dim: 10x10x20cm, (šxvxg)</t>
  </si>
  <si>
    <t>Vertikalni prehod EI90, dim: 10x10x20cm, (šxvxg)</t>
  </si>
  <si>
    <t>Plamal kit za tesnenje prehodov iz enega v drug požarni sektor</t>
  </si>
  <si>
    <t>(do 30 prehodov), komplet z A-testom</t>
  </si>
  <si>
    <t xml:space="preserve">Izdelava tabele krmiljenja glede na študijo požarne varnosti in izbranega </t>
  </si>
  <si>
    <t>dobavitelja opreme, skupaj</t>
  </si>
  <si>
    <t>Končna montaža elementov sistema, parametriranje, preizkušanje, spuščanje sistema v pogon,</t>
  </si>
  <si>
    <t>šolanje osebja in sodelovanje pri pridobivanju Potrdila o brezhibnem delovanju, skupaj</t>
  </si>
  <si>
    <t>SKUPAJ JAVLJANJE POŽARA</t>
  </si>
  <si>
    <t>H</t>
  </si>
  <si>
    <t>KONTROLA PRISTOPA</t>
  </si>
  <si>
    <t>Terminal kontrole pristopa z integrirano konzolo za upravljanje</t>
  </si>
  <si>
    <t>Čitalec brezkontaktnih kartic</t>
  </si>
  <si>
    <t>Brezkontaktna kartica, ocena</t>
  </si>
  <si>
    <t>Električna ključavnica (dobavljena v kompletu z vrati)</t>
  </si>
  <si>
    <t>Mrežno stikalo (switch) za vgradnjo v komunikacijsko omaro KO-P, glede na zahteve</t>
  </si>
  <si>
    <t>izbranega dobavitelja kontrole pristopa, skupaj</t>
  </si>
  <si>
    <t>Patch panel za vgradnjo v komunikacijsko omaro KO-P, glede na zahteve</t>
  </si>
  <si>
    <t>Programska oprema za kontrolo pristopa, do 100 uporabnikov</t>
  </si>
  <si>
    <t>Kabel uvlečen v instalacijske cevi, delno položen na kabelske police:</t>
  </si>
  <si>
    <t>JY(St)Y 3 x 2 x 0,6 mm</t>
  </si>
  <si>
    <t>Instalacijska cev IC fi 16 - 23 mm</t>
  </si>
  <si>
    <t>Priklop terminala kontrole pristopa, nastavitve, programiranje, šolanje uporabnikov, skupaj</t>
  </si>
  <si>
    <t>Opomba: tip opreme in količino brezkontaktnih kartic preveriti pri investitorju!</t>
  </si>
  <si>
    <t>SKUPAJ KONTROLA PRISTOPA</t>
  </si>
  <si>
    <t>I</t>
  </si>
  <si>
    <t>DOMOFONSKA INSTALACIJA</t>
  </si>
  <si>
    <t>Notranja audio domofonska enota, komplet s stenskim podnožjem, kot tip BPT</t>
  </si>
  <si>
    <t>Domofonski napajalnik, kot tip BPT</t>
  </si>
  <si>
    <t>Električna ključavnica (zajeta v poglavju kontrole pristopa)</t>
  </si>
  <si>
    <t>Zunanja audio domofonska enota z eno pozivno tipko, kot tip BPT</t>
  </si>
  <si>
    <t xml:space="preserve">Kabel uvlečen v instalacijske cevi </t>
  </si>
  <si>
    <t>UTP 4x2x24, kat. 5e</t>
  </si>
  <si>
    <t xml:space="preserve">Instalacijske cevi, komplet s </t>
  </si>
  <si>
    <t>spojnim in pritrdilnim materialom I.C. fi 16 - 23 mm</t>
  </si>
  <si>
    <t>Priklop audio domofonske instalacije, skupaj</t>
  </si>
  <si>
    <t xml:space="preserve">SKUPAJ DOMOFONSKA INSTALACIJA </t>
  </si>
  <si>
    <t>J</t>
  </si>
  <si>
    <t>SOS INSTALACIJA</t>
  </si>
  <si>
    <t>Potezno tipkalo sos sistema, kot SEA</t>
  </si>
  <si>
    <t>Razrešna kombinacija sos sistema, kot SEA</t>
  </si>
  <si>
    <t>Alarmna svetilka sos sistema, komplet s sos zvočnim pozivnikom, kot SEA</t>
  </si>
  <si>
    <t>Signalni tablo z alarmno lučko, kot SEA</t>
  </si>
  <si>
    <t>Naprava SOS sistema, kot SEA,</t>
  </si>
  <si>
    <t>komplt z napajalno enoto, skupaj</t>
  </si>
  <si>
    <t>Kabel uvlečen v instalacijsko cev, delno po kabelskih policah</t>
  </si>
  <si>
    <t>Instalacijske cevi:</t>
  </si>
  <si>
    <t>Instalacijska cev za vlaganje v beton fi 16 - 23 mm</t>
  </si>
  <si>
    <t>Priklop SOS sistema, preizkus in primopredaja sistema, skupaj</t>
  </si>
  <si>
    <t>SKUPAJ  SOS INSTALACIJA</t>
  </si>
  <si>
    <t>SVETILKE SKUPAJ</t>
  </si>
  <si>
    <t>STIKALA SKUPAJ</t>
  </si>
  <si>
    <t>VTIČNICE SKUPAJ</t>
  </si>
  <si>
    <t>RAZDELILNIKI SKUPAJ</t>
  </si>
  <si>
    <t>UNIVERZALNO OŽIČENJE SKUPAJ</t>
  </si>
  <si>
    <t>JAVLJANJE POŽARA SKUPAJ</t>
  </si>
  <si>
    <t>odstranitev PVC tlaka vinas vključno z odstranitvijo sloja lepila in brušenjem do zdrave podlage estriha</t>
  </si>
  <si>
    <t>demontaža notranjega interiera - garderobne omare okvirnih dimenzij 200/60 cm višine 260 cm dva krat dvodelne z označitvijo elementov in sobe, shrambo za čas gradnje v suhih prostorih izvajalca del ter ponovna montaža po dokončanju del z kalkulacijo manjših popravkov</t>
  </si>
  <si>
    <t>demontaža notranjega interiera -postelje brez vzmetnice, shrambo za čas gradnje v suhih prostorih izvajalca del ter ponovna montaža po dokončanju del s kalkulacijo manjših popravkov</t>
  </si>
  <si>
    <t>demontaža notranjega interiera - garderobne omare okvirnih dimenzij 100/60 cm višine 260 cm dvodelne z označitvijo elementov in sobe, shrambo za čas gradnje v suhih prostorih izvajalca del ter ponovna montaža po dokončanju del s kalkulacijo manjših popravkov</t>
  </si>
  <si>
    <t>demontaža notranjega interiera -zidne omarice 90/45/25 cm, shrambo za čas gradnje v suhih prostorih izvajalca del ter ponovna montaža po dokončanju del s kalkulacijo manjših popravkov</t>
  </si>
  <si>
    <t>demontaža in odnos neuporabnega interiera v gradbiščni depo, PK delavec - ocena</t>
  </si>
  <si>
    <t xml:space="preserve">rušenje obstoječega tlaka v kopalnice in kuhinje v predvideni sestavi finalna obloga in estrih v skupni debelini do12 cm </t>
  </si>
  <si>
    <t>zidanje predelnih sten s penobetonskimi bloketi debeline 12,5 cm z lepljenjem</t>
  </si>
  <si>
    <t>zidanje predelnih sten s penobetonskimi bloketi debeline 10 cm z lepljenjem</t>
  </si>
  <si>
    <t>zidanje predelnih sten s penobetonskimi bloketi debeline 15 cm z lepljenjem</t>
  </si>
  <si>
    <t>zidanje predelnih sten s penobetonskimi bloketi debeline 20 cm z lepljenjem</t>
  </si>
  <si>
    <t>obdelava penobetonskih sten z lepilom, stekleno mrežico potopljeno v lepilo in zariban nanos lepilne malte</t>
  </si>
  <si>
    <t>zazidava prebojev skozi stropno konstrukcijo po montaži inštalacij, preboji velikosti do 30/30 cm</t>
  </si>
  <si>
    <t>zazidava prebojev skozi stropno konstrukcijo po montaži inštalacij, preboji velikosti do 10/5 cm</t>
  </si>
  <si>
    <t>vzidava inštalacijskih omaric velikosti do 1,00m2/kom</t>
  </si>
  <si>
    <t>konstrukcij</t>
  </si>
  <si>
    <r>
      <t>V</t>
    </r>
    <r>
      <rPr>
        <vertAlign val="subscript"/>
        <sz val="12"/>
        <rFont val="Times New Roman"/>
        <family val="1"/>
      </rPr>
      <t>ZAZ</t>
    </r>
    <r>
      <rPr>
        <sz val="12"/>
        <rFont val="Times New Roman"/>
        <family val="1"/>
      </rPr>
      <t>= 2250 m</t>
    </r>
    <r>
      <rPr>
        <vertAlign val="superscript"/>
        <sz val="12"/>
        <rFont val="Times New Roman"/>
        <family val="1"/>
      </rPr>
      <t>3</t>
    </r>
    <r>
      <rPr>
        <sz val="12"/>
        <rFont val="Times New Roman"/>
        <family val="1"/>
      </rPr>
      <t>/h</t>
    </r>
  </si>
  <si>
    <r>
      <t>H</t>
    </r>
    <r>
      <rPr>
        <vertAlign val="subscript"/>
        <sz val="12"/>
        <rFont val="Times New Roman"/>
        <family val="1"/>
      </rPr>
      <t>ex do</t>
    </r>
    <r>
      <rPr>
        <sz val="12"/>
        <rFont val="Times New Roman"/>
        <family val="1"/>
      </rPr>
      <t>= 300 Pa</t>
    </r>
  </si>
  <si>
    <r>
      <t>P</t>
    </r>
    <r>
      <rPr>
        <vertAlign val="subscript"/>
        <sz val="12"/>
        <rFont val="Times New Roman"/>
        <family val="1"/>
      </rPr>
      <t>do</t>
    </r>
    <r>
      <rPr>
        <sz val="12"/>
        <rFont val="Times New Roman"/>
        <family val="1"/>
      </rPr>
      <t>= 999 W</t>
    </r>
  </si>
  <si>
    <r>
      <t>H</t>
    </r>
    <r>
      <rPr>
        <vertAlign val="subscript"/>
        <sz val="12"/>
        <rFont val="Times New Roman"/>
        <family val="1"/>
      </rPr>
      <t>ex od</t>
    </r>
    <r>
      <rPr>
        <sz val="12"/>
        <rFont val="Times New Roman"/>
        <family val="1"/>
      </rPr>
      <t>= 250 Pa</t>
    </r>
  </si>
  <si>
    <r>
      <t>P</t>
    </r>
    <r>
      <rPr>
        <vertAlign val="subscript"/>
        <sz val="12"/>
        <rFont val="Times New Roman"/>
        <family val="1"/>
      </rPr>
      <t>od</t>
    </r>
    <r>
      <rPr>
        <sz val="12"/>
        <rFont val="Times New Roman"/>
        <family val="1"/>
      </rPr>
      <t>= 1160 W</t>
    </r>
  </si>
  <si>
    <r>
      <t>V</t>
    </r>
    <r>
      <rPr>
        <vertAlign val="subscript"/>
        <sz val="12"/>
        <color indexed="8"/>
        <rFont val="Times New Roman"/>
        <family val="1"/>
      </rPr>
      <t>od</t>
    </r>
    <r>
      <rPr>
        <sz val="12"/>
        <color indexed="8"/>
        <rFont val="Times New Roman"/>
        <family val="1"/>
      </rPr>
      <t xml:space="preserve"> = 80 m</t>
    </r>
    <r>
      <rPr>
        <vertAlign val="superscript"/>
        <sz val="12"/>
        <color indexed="8"/>
        <rFont val="Times New Roman"/>
        <family val="1"/>
      </rPr>
      <t>3</t>
    </r>
    <r>
      <rPr>
        <sz val="12"/>
        <color indexed="8"/>
        <rFont val="Times New Roman"/>
        <family val="1"/>
      </rPr>
      <t>/h</t>
    </r>
  </si>
  <si>
    <r>
      <t>H</t>
    </r>
    <r>
      <rPr>
        <vertAlign val="subscript"/>
        <sz val="12"/>
        <color indexed="8"/>
        <rFont val="Times New Roman"/>
        <family val="1"/>
      </rPr>
      <t>ex</t>
    </r>
    <r>
      <rPr>
        <sz val="12"/>
        <color indexed="8"/>
        <rFont val="Times New Roman"/>
        <family val="1"/>
      </rPr>
      <t xml:space="preserve"> = 50 Pa</t>
    </r>
  </si>
  <si>
    <r>
      <t>V</t>
    </r>
    <r>
      <rPr>
        <vertAlign val="subscript"/>
        <sz val="12"/>
        <color indexed="8"/>
        <rFont val="Times New Roman"/>
        <family val="1"/>
      </rPr>
      <t>od</t>
    </r>
    <r>
      <rPr>
        <sz val="12"/>
        <color indexed="8"/>
        <rFont val="Times New Roman"/>
        <family val="1"/>
      </rPr>
      <t xml:space="preserve"> = 240 m</t>
    </r>
    <r>
      <rPr>
        <vertAlign val="superscript"/>
        <sz val="12"/>
        <color indexed="8"/>
        <rFont val="Times New Roman"/>
        <family val="1"/>
      </rPr>
      <t>3</t>
    </r>
    <r>
      <rPr>
        <sz val="12"/>
        <color indexed="8"/>
        <rFont val="Times New Roman"/>
        <family val="1"/>
      </rPr>
      <t>/h</t>
    </r>
  </si>
  <si>
    <r>
      <t>H</t>
    </r>
    <r>
      <rPr>
        <vertAlign val="subscript"/>
        <sz val="12"/>
        <color indexed="8"/>
        <rFont val="Times New Roman"/>
        <family val="1"/>
      </rPr>
      <t>ex</t>
    </r>
    <r>
      <rPr>
        <sz val="12"/>
        <color indexed="8"/>
        <rFont val="Times New Roman"/>
        <family val="1"/>
      </rPr>
      <t xml:space="preserve"> = 100 Pa</t>
    </r>
  </si>
  <si>
    <r>
      <t>V</t>
    </r>
    <r>
      <rPr>
        <vertAlign val="subscript"/>
        <sz val="12"/>
        <color indexed="8"/>
        <rFont val="Times New Roman"/>
        <family val="1"/>
      </rPr>
      <t>od</t>
    </r>
    <r>
      <rPr>
        <sz val="12"/>
        <color indexed="8"/>
        <rFont val="Times New Roman"/>
        <family val="1"/>
      </rPr>
      <t xml:space="preserve"> = 300 m</t>
    </r>
    <r>
      <rPr>
        <vertAlign val="superscript"/>
        <sz val="12"/>
        <color indexed="8"/>
        <rFont val="Times New Roman"/>
        <family val="1"/>
      </rPr>
      <t>3</t>
    </r>
    <r>
      <rPr>
        <sz val="12"/>
        <color indexed="8"/>
        <rFont val="Times New Roman"/>
        <family val="1"/>
      </rPr>
      <t>/h</t>
    </r>
  </si>
  <si>
    <r>
      <t>m</t>
    </r>
    <r>
      <rPr>
        <vertAlign val="superscript"/>
        <sz val="12"/>
        <rFont val="Times New Roman"/>
        <family val="1"/>
      </rPr>
      <t>2</t>
    </r>
  </si>
  <si>
    <r>
      <t>m</t>
    </r>
    <r>
      <rPr>
        <vertAlign val="superscript"/>
        <sz val="12"/>
        <color indexed="8"/>
        <rFont val="Times New Roman"/>
        <family val="1"/>
      </rPr>
      <t>2</t>
    </r>
  </si>
  <si>
    <t>prezračevanje skupaj :</t>
  </si>
  <si>
    <r>
      <t>Q</t>
    </r>
    <r>
      <rPr>
        <vertAlign val="subscript"/>
        <sz val="12"/>
        <color indexed="8"/>
        <rFont val="Times New Roman"/>
        <family val="1"/>
      </rPr>
      <t>n</t>
    </r>
    <r>
      <rPr>
        <sz val="12"/>
        <color indexed="8"/>
        <rFont val="Times New Roman"/>
        <family val="1"/>
      </rPr>
      <t xml:space="preserve"> = 8,1 m</t>
    </r>
    <r>
      <rPr>
        <vertAlign val="superscript"/>
        <sz val="12"/>
        <color indexed="8"/>
        <rFont val="Times New Roman"/>
        <family val="1"/>
      </rPr>
      <t>3</t>
    </r>
    <r>
      <rPr>
        <sz val="12"/>
        <color indexed="8"/>
        <rFont val="Times New Roman"/>
        <family val="1"/>
      </rPr>
      <t>/h</t>
    </r>
  </si>
  <si>
    <r>
      <t>- koeficient toplotne prevodnosti λ</t>
    </r>
    <r>
      <rPr>
        <vertAlign val="subscript"/>
        <sz val="12"/>
        <color indexed="8"/>
        <rFont val="Times New Roman"/>
        <family val="1"/>
      </rPr>
      <t>0ºC</t>
    </r>
    <r>
      <rPr>
        <sz val="12"/>
        <color indexed="8"/>
        <rFont val="Times New Roman"/>
        <family val="1"/>
      </rPr>
      <t xml:space="preserve">  ≤ 0,036 W/mK (EN 8497)</t>
    </r>
  </si>
  <si>
    <t>vododvod skupaj :</t>
  </si>
  <si>
    <t>ogrevanje skupaj :</t>
  </si>
  <si>
    <t>Vsa nepredvidena dela nastala pri izvedbi inštalacij ogrevanja 10%</t>
  </si>
  <si>
    <t>ALFA LAVAL tip CB60-30H ali enakovredni</t>
  </si>
  <si>
    <t>Regulacijski ventil z navojnima priključkoma, z nastavitvijo pretoka za uravnovešenje, prednastavitev, merilnimi priključki, zaporno funkcijo, izpustom, skupaj s tesnilnim in vijačnim materialom DANFOSS tip MSV-BD ali enakovredni</t>
  </si>
  <si>
    <t>Vsa nepredvidena dela nastala pri izvedbi inštalacij vodovoda 10%</t>
  </si>
  <si>
    <t>- podometno senzorsko armaturo sestavljeno iz podometne doze z elektromagmetnim ventilom, čelne nerjavne plošče vključno ves tesnilni in pritrdilni material (Geberit HyTronic IR Mambo ali enakovredni)</t>
  </si>
  <si>
    <t>GEBERIT tip DUOFIX ali enakovredni</t>
  </si>
  <si>
    <t xml:space="preserve">(Wedi Fondo Riolito) </t>
  </si>
  <si>
    <t>dvižni element, gradbeni zaščitni pokrov</t>
  </si>
  <si>
    <t>Vsa nepredvidena dela nastala pri izvedbi inštalacij prezračevanja 10%</t>
  </si>
  <si>
    <r>
      <t xml:space="preserve">IP65, </t>
    </r>
    <r>
      <rPr>
        <b/>
        <sz val="12"/>
        <rFont val="Times New Roman"/>
        <family val="1"/>
      </rPr>
      <t>pripravni spoj</t>
    </r>
    <r>
      <rPr>
        <sz val="12"/>
        <rFont val="Times New Roman"/>
        <family val="1"/>
      </rPr>
      <t>, kot naprimer Linergy ECOLED 11 N20 EBR</t>
    </r>
  </si>
  <si>
    <r>
      <t xml:space="preserve">IP65, </t>
    </r>
    <r>
      <rPr>
        <b/>
        <sz val="12"/>
        <rFont val="Times New Roman"/>
        <family val="1"/>
      </rPr>
      <t>pripravni spoj</t>
    </r>
    <r>
      <rPr>
        <sz val="12"/>
        <rFont val="Times New Roman"/>
        <family val="1"/>
      </rPr>
      <t>, kot naprimer Linergy ECOLED</t>
    </r>
  </si>
  <si>
    <r>
      <t>IR senzor do 1000W, z dometom 12m, 360</t>
    </r>
    <r>
      <rPr>
        <sz val="12"/>
        <rFont val="Calibri"/>
        <family val="2"/>
      </rPr>
      <t>°</t>
    </r>
    <r>
      <rPr>
        <sz val="12"/>
        <rFont val="Times New Roman"/>
        <family val="1"/>
      </rPr>
      <t>, stropni, za vklop razsvetljave, komplet z drobnim</t>
    </r>
  </si>
  <si>
    <r>
      <t>IR senzor do 1000W, z dometom 12m, 270</t>
    </r>
    <r>
      <rPr>
        <sz val="12"/>
        <rFont val="Calibri"/>
        <family val="2"/>
      </rPr>
      <t>°</t>
    </r>
    <r>
      <rPr>
        <sz val="12"/>
        <rFont val="Times New Roman"/>
        <family val="1"/>
      </rPr>
      <t>, stenski, za vklop razsvetljave, komplet z drobnim</t>
    </r>
  </si>
  <si>
    <t>ELEKTROINŠTALACIJE</t>
  </si>
  <si>
    <t>K</t>
  </si>
  <si>
    <t>OSTALA DELA</t>
  </si>
  <si>
    <t>SKUPAJ ELEKTROINŠTALACIJE:</t>
  </si>
  <si>
    <t>interna kanalizacija</t>
  </si>
  <si>
    <t>struganje, glajenje in oplesk obstoječih sten s poldisperzijsko barvo 3x, vključno s popravilom manjših napak na steni (z barvnimi kombinacijami po izboru projektanta - samo v območju hodnikov)</t>
  </si>
  <si>
    <t>izdelava pralnega opleska na stenah v pasu višine 150 cm na pripravljeno površino - latex ali podobno (barvne kombinacije - samo območje hodnikov)</t>
  </si>
  <si>
    <t>izdelava pralnega opleska na stenah v pasu višine 150 cm na pripravljeno površino - latex ali podobno (z barvnimi kombinacijami - samo območje hodnikov)</t>
  </si>
  <si>
    <t>struganje, glajenje in oplesk obstoječih stropov s poldisperzijsko barvo 3x, vključno s popravilom manjših napak na steni (barvne kombinacije - samo območje hodnikov)</t>
  </si>
  <si>
    <t>izdelava ograje notranjih stopnic - zapora trikotnika med stopnišno ramo in stropom  z vertikalnimi cevmi fi 32mm v rastru 120mm spodaj z nosilcem pritrjene v AB ramo stopnišča, zgoraj povezane in pritrjene v AB strop, izdelek antikorozijsko zaščiten in finalno opleskan</t>
  </si>
  <si>
    <t>odstranitev pločevinastega polnila balkonskih ograj, odstranitev srednje horizontalne prečke, nadvišanje obstoječe balkonske ograje z cevjo fi 48mm (premer kot obstoječa cev) horizontalno in stebrički fi 30mm dolžine 150mm v rastru 1500mm, stebrički privarjeni na obstoječ ročaj ograje, izdelava polnila višine 900mm z vertikalnimi palicami fi 12mm v rastru 120mm privarjene na obstoječo podkonstrukcijo ograje, izdelek obstojeli deli očiščeni do zdrave podlage, vse antikorozijsko zaščiteno in finalno opleskano</t>
  </si>
  <si>
    <t>dobava in montaža predpražnika debeline 22 mm, pravokotne oblike dimenzij 110/90 cm, kot naprimer EMCO tip senator 522 W/Rali podobno z kovinskim Rf ali Al okvirjem</t>
  </si>
  <si>
    <t>dobava in polaganje stenskih keramičnih ploščic srednjega cenovnega razreda (cca 25 €/m2) z lepljenjem na pripravljeno podlago in fugiranjem</t>
  </si>
  <si>
    <t>izdelava samorazlivnega epoksidnega tlaka (z bavnimi lističi - čipsi 3 barve) s predpripravo podlage s premazom za sprejemljivost in razprašitev podlage, izravnalna masa in dvokomponentni epoxi tlak debeline do 3mm v barvi po izbiri projektanta</t>
  </si>
  <si>
    <t>odnos mize 90/90 in 2 stolov v shrambo izvajalca del za čas gradnje in ponovna postavitev po dokončanju del</t>
  </si>
  <si>
    <t>demontaža notranjega interiera -boxi za hladilnike velikosti 85/60/60 cm in hladilnik (čiščenje in preverba delovanja hladilnika), shrambo za čas gradnje v suhih prostorih izvajalca del ter ponovna montaža po dokončanju del s kalkulacijo manjših popravkov</t>
  </si>
  <si>
    <t>Instalacijska cev za vlaganje v beton IC fi 16-23 mm</t>
  </si>
  <si>
    <t>Instalacijska negorljiva cev PN delno PN/F fi 16-23 mm</t>
  </si>
  <si>
    <t>Instalacijska cev fi 50 mm za povezavo med razdelilnimi omarami</t>
  </si>
  <si>
    <t>Stigmaflex cev fi 50 mm za potrebe zunanjih porabnikov</t>
  </si>
  <si>
    <t>7</t>
  </si>
  <si>
    <t>Instalacijski plastični kanali, kot NIK, različnih dimenzij, kompletno s pritrdilnim in drobnim</t>
  </si>
  <si>
    <t>materialom, dimenzije prilagoditi na terenu</t>
  </si>
  <si>
    <t>Trak iz nerjaveče pločevine Rf 30 x 3,5 mm, kompletno z vsemi spoji,</t>
  </si>
  <si>
    <t>9</t>
  </si>
  <si>
    <t>Razvodne doze, različnih dimenzij, komplet z uvodnicami in pritrdilnim priborom</t>
  </si>
  <si>
    <t>10</t>
  </si>
  <si>
    <t>Prehodna Rf omarica, dim.: 30 x 20 x 10 cm, komplet s priključnimi sponkami in cilinder</t>
  </si>
  <si>
    <t>ključavnico, za potrebe zunanje ureditve (dvižna rampa), skupaj</t>
  </si>
  <si>
    <t>Parapetni kovinski kabelski kanal, opremljen komplet s pokrovom, pregrado, zaključnimi</t>
  </si>
  <si>
    <t>pokrovi, ozemljitvenimi povezavami, komplet z drobnim, veznim in montažnim materialom</t>
  </si>
  <si>
    <t>130x72mm, komplet</t>
  </si>
  <si>
    <t>Priklop motorjev ali naprav, komplet s preizkusom smeri vrtenja, nastavitvijo zaščitnega elementa</t>
  </si>
  <si>
    <t>pečatenjem zaščitnega elementa, namestitvijo kabelskih oznak na kabel, komplet za motorje moči.</t>
  </si>
  <si>
    <t>moči do 5 kW</t>
  </si>
  <si>
    <t>moči nad 5 kW</t>
  </si>
  <si>
    <t>Montaža in priklop elementov avtomatike, kot so pogoni, lopute, komplet s cevnimi in kabelskimi</t>
  </si>
  <si>
    <t>povezavami po shemi dobavitelja opreme, komplet s funkcijskim preverjanjem delovanja, skupaj</t>
  </si>
  <si>
    <t>Izdelava označevalnih tablic za kable in oznak za označitev</t>
  </si>
  <si>
    <t>vtičnic in tehnoloških porabnikov, komplet  s pritrdilnim materialom</t>
  </si>
  <si>
    <t>Doza za izenačitev potenciala GIP, dim: 300x200x100mm, iz Rf materiala,</t>
  </si>
  <si>
    <t>komplet z zaščitno zbiralko, drobnim veznim in montažnim materialom,</t>
  </si>
  <si>
    <t>nameščena pri razdelilnikih</t>
  </si>
  <si>
    <t xml:space="preserve">Doza za izenačitev potenciala kot PS 49, komplet z zaščitno zbiralko, </t>
  </si>
  <si>
    <t>pranje teraco tlakov z visokim pritiskom 150bar s sprotnim sesanjem vode, zarezovanje razpok z berinsko rezilko do 5mm, zapolnitev razpok z polimerizirano cementno malto in brušenje površine kot podlaga epoxi tlaku</t>
  </si>
  <si>
    <t>brušenje obstoječih betonskih tlakov s sprotnim sesanjem podlage in izravnavo neravnin z brušenjem</t>
  </si>
  <si>
    <t>premaz teraco površine tlakov s hidrofobnim sredstvom na bazi silan-oxilana</t>
  </si>
  <si>
    <t>izdelava protiprašnega premaza betonskih tlakov, 2x premaz</t>
  </si>
  <si>
    <t>izdelava niskostenske obrobe višine 10 cm z epoxi tlakom, vključno z izdelavo minimalne zaokrožnice</t>
  </si>
  <si>
    <t>sanacija teraco stopnic s krpanjem poškodb v barvi obstoječega teraca - ocena</t>
  </si>
  <si>
    <t>brušenje betonskih tlakov s sprotnim sesanjem podlage in izravnavo neravnin z brušenjem</t>
  </si>
  <si>
    <t>sanacija teraco stopnic in balkonov s krpanjem poškodb v barvi obstoječega teraca - ocena</t>
  </si>
  <si>
    <t>odstranitev niskostenskih parketnih letev, brušenje parketa, kitanje poškodb in 3x lakiranje parketa z visokoodpornim polmat lakom ter dobava in montaža novih niskostenskih letev</t>
  </si>
  <si>
    <t>tlakarska dela:</t>
  </si>
  <si>
    <t>izdelava pranega teraco tlaka v debelini 4 cm v granulatu in barvi po izbiri projektanta - vhod</t>
  </si>
  <si>
    <t>izdelava stopnic s pranim teraco tlakom v granulatu in barvi po izbiri projektanta - vhod</t>
  </si>
  <si>
    <t>opaž in obdelava robov teraco tlakov v debelini do 10 cm, pran teraco</t>
  </si>
  <si>
    <t>KERAMIKA</t>
  </si>
  <si>
    <t>tesnenje stika med stensko keramično oblogo in epoxi talkom s trajnoelastičnim kitom v barvi fuge</t>
  </si>
  <si>
    <t>dobava in vgraditev PVC rondec letvic v barvi keramike na odprtih vogalih</t>
  </si>
  <si>
    <t>dodatek za oblogo okenskih špalet globine do 30 cm, vključno s polico</t>
  </si>
  <si>
    <t>keramičarska dela :</t>
  </si>
  <si>
    <t>KERAMIČARSKA DELA</t>
  </si>
  <si>
    <t>mizarska popravila obstoječih vrat z zamenjavo ključavnice in kljuke, popravilo nasadil in praga</t>
  </si>
  <si>
    <t>izdelava lesene podkonstrukcije debeline do 4 cm privijačene v zid in obloga sten z kompakt ploščami fundermax 10mm v barvi po izbiri projektanta, stena višine 140 cm, na vrhu zaključena z lakirano masivno bukovo letvijo širine 6 cm, debeline 2 cm</t>
  </si>
  <si>
    <t xml:space="preserve">obloga sten med kuhinjskimi elementi z kompakt ploščami fundermax 10mm v barvi po izbiri projektanta, plošče vijačene v steno </t>
  </si>
  <si>
    <t>dobava in montaža steklokeramične kuhalne plošče z štirimi kuhalnimi površinami, plošča srednjega cenovnega razreda</t>
  </si>
  <si>
    <t>dobava in montaža steklokeramične kuhalne plošče z dvema kuhalnimi površinami, plošča srednjega cenovnega razreda</t>
  </si>
  <si>
    <t>dobava in vgradnja enoročne baterije za pomivalno korito z dolgim izlivom</t>
  </si>
  <si>
    <t>izdelava, dobava in montaža zaščitne zidne deske širine 12 cm izdelana iz fundermax plošče privijačena na zid</t>
  </si>
  <si>
    <t>mizarska dela:</t>
  </si>
  <si>
    <t>izdelava, dobava in montaža sanitarnih predelnih sten izdelanih iz vodoodporne iverke, oplaščene z ultrapasom (MAXcompact) z Rf nogicami ( h = 10 cm), pritrdilni, montažni in siderni elementi v Rf izvedbi, stena med tuš kabinami višine 190 cm, dolžine 150 cm, izdelava po shemi</t>
  </si>
  <si>
    <t>izdelava, dobava in montaža vhodnih vrat v tuš kabine, vrata širine 79 cm višine 190 cm, izdelana iz vodoodporne iverke, oplaščene z ultrapasom (MAXcompact), montažni in siderni elementi v Rf izvedbi, vrata opremljena s ključavnico na metuljčka, izdelava po shemi, oznaka 7a</t>
  </si>
  <si>
    <t>izdelava, dobava in montaža sanitarnih predelnih sten izdelanih iz vodoodporne iverke, oplaščene z ultrapasom (MAXcompact) z Rf nogicami ( h = 10 cm), pritrdilni, montažni in siderni elementi v Rf izvedbi, stena med pisoarji, višine 70 cm, širine 50 cm, z zaokroženimi zunanjimi vogali, izdelava po shemi, oznaka 8</t>
  </si>
  <si>
    <t>izdelava, dobava in montaža vhodnih vrat v tuš kabine, vrata širine 79 cm višine 190 cm, izdelana iz vodoodporne iverke, oplaščene z ultrapasom (MAXcompact), montažni in siderni elementi v Rf izvedbi, vrata opremljena s ključavnico na metuljčka, izdelava po shemi, oznaka 7</t>
  </si>
  <si>
    <t>MIZARSKA DELA</t>
  </si>
  <si>
    <t>dobava in montaža inoks dvojnih tipski obešal v sanitarijah in kopalnicah</t>
  </si>
  <si>
    <t>STAVBNO POHIŠTVO</t>
  </si>
  <si>
    <t>stavbno pohištvo:</t>
  </si>
  <si>
    <t>razvod od DN40 do DN80</t>
  </si>
  <si>
    <t>Polnjenje sistema ogrevanja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 po navodilih proizvajalca ogrevalnega sistema.</t>
  </si>
  <si>
    <t>cca 1500l</t>
  </si>
  <si>
    <t>Izvedba meritev pretokov ogrevne vode po posameznih vejah z ultrazvočnim merilnikom pri poplonoma odprtih regulacijskih elementih grelnih teles ter ostalih naprav vezanih na razvode ogrevne vode, izdelava zapisnika za nastavitev novopredvidenih regulacijskih ventilov</t>
  </si>
  <si>
    <t xml:space="preserve">RAZVOD OGREVNE VODE DO KLIMATA </t>
  </si>
  <si>
    <t>Ploščni prenosnik toplote lotane izvedbe za klimatsko napravo</t>
  </si>
  <si>
    <t>skupaj z izolacijo, ohišjem, tesnilnim in vijačnim materialom</t>
  </si>
  <si>
    <t>-režim ogrevanja:</t>
  </si>
  <si>
    <t>primar:</t>
  </si>
  <si>
    <t>Q = 5,0 kW</t>
  </si>
  <si>
    <t>70/50°C; voda 100%;</t>
  </si>
  <si>
    <t>V=0,24 m3/h; dp=1,05 kPa;</t>
  </si>
  <si>
    <t>sekundar:</t>
  </si>
  <si>
    <t>55/40°C; etilenglikol 30%;</t>
  </si>
  <si>
    <t>V=0,3 m3/h; dp=2,58 kPa;</t>
  </si>
  <si>
    <t>A=1,62 m2</t>
  </si>
  <si>
    <t>izdelava, dobava in montaža Alu zunanje fiksno  zastekljene stene, stena izdelana z Alu profili s prekinjenim toplotnim mostom, barva profilov bela - bela, stena razdeljena na štiri polja, zasteklitev s termoizolacijskim varnostnim steklom U=1,10W/mK, skupna prevodnost U=1,30W/mK, v spodnjih razdelbah stene je termoizolativni panel v beli barvi višine 100 cm, izdelava po shemi, stena velikosti 173/248cm, oznaka 4</t>
  </si>
  <si>
    <t>izdelava, dobava in montaža Alu zunanje fiksno  zastekljene stene, stena izdelana z Alu profili s prekinjenim toplotnim mostom, barva profilov bela - bela, stena razdeljena na štiri polja, na vertikalnem razdelku vgrajen profil za stik treh sten, zasteklitev s termoizolacijskim varnostnim steklom U=1,10W/mK, skupna prevodnost U=1,30W/mK, v spodnjih razdelbah stene je termoizolativni panel v beli barvi višine 100 cm, izdelava po shemi, stena velikosti 173/248cm, oznaka 5</t>
  </si>
  <si>
    <t>izdelava, dobava in montaža Alu zunanje fiksno  zastekljene stene, stena izdelana z Alu profili s prekinjenim toplotnim mostom, barva profilov bela - bela, stena razdeljena na dvanajst polj, na vertikalnem razdelku vgrajen profil za stik sten 2x, v steni odprtina za drsna vrata 100/240 cm, zasteklitev s termoizolacijskim varnostnim steklom U=1,10W/mK, v spodnjih razdelbah stene je termoizolativni panel v beli barvi višine 100 cm, skupna prevodnost U=1,30W/mK, izdelava po shemi, stena velikosti 202 + 233 + 86 + 86/248cm, oznaka 6</t>
  </si>
  <si>
    <t>dobava in vgraditev PVC okna izdelan iz PVC profilov s prekinjenim toplotnim mostom, zasteklitev s peskanim termoizolacijskim steklom U= 1,1W/mK, skupna prevodnost U = 1,30W/mK, odpiranje po horizontalni osi, kljuka v barvi krila, barva bele - bela,  okno dimenzij 121/147 cm, oznaka 9</t>
  </si>
  <si>
    <t>dobava in vgraditev PVCokna izdelan iz PVC profilov s prekinjenim toplotnim mostom, zasteklitev s peskanim termoizolacijskim steklom U= 1,1W/mK, skupna prevodnost U = 1,30W/mK, odpiranje po horizontalni osi, kljuka v barvi krila, barva bele - bela, tipska okenska polica širine do 20 cm, okno dimenzij 88/117 cm, oznaka 10</t>
  </si>
  <si>
    <t>dobava in vgraditev PVCokna izdelan iz PVC profilov s prekinjenim toplotnim mostom, zasteklitev s peskanim termoizolacijskim steklom U= 1,1W/mK, skupna prevodnost U = 1,30W/mK, odpiranje po horizontalni osi, kljuka v barvi krila, barva bele - bela, okno dimenzij 88/117 cm, oznaka 10</t>
  </si>
  <si>
    <t>dobava in vgraditev PVCokna izdelan iz PVC profilov s prekinjenim toplotnim mostom, zasteklitev s peskanim termoizolacijskim steklom U= 1,1W/mK, skupna prevodnost U = 1,30W/mK, odpiranje po vertikalni in horizontalni osi, kljuka v barvi krila, barva bele - bela,  okno dimenzij 99/75 cm, oznaka 8</t>
  </si>
  <si>
    <t>dobava in vgraditev PVC vhodnih vrat izdelanih iz PVC profilov s prekinjenim toplotnim mostom, vrata delno zastekljena z termoizolacijskim steklom U= 1,1W/mK, skupna prevodnost U = 1,30W/mK, zunanje mrežasto steklo, trojna nasadila, kljuka, sistemska ključavnica, barva bele - bela, vrata dimenzij 107/220 cm, oznaka 2</t>
  </si>
  <si>
    <t>dobava in vgraditev PVCokna izdelan iz PVC profilov s prekinjenim toplotnim mostom, zasteklitev z termoizolacijskim steklom U= 1,1W/mK, skupna prevodnost U = 1,30W/mK, odpiranje po vertikalni in horizontalni osi, kljuka v barvi krila, barva bele - bela, okno dimenzij 60/60 cm, oznaka 3</t>
  </si>
  <si>
    <t>dobava in montaža kovinskih požarnih EI30-C delno zastekljenih vrat v kovinskem podboju, zasteklitev z varnostnim protipožarnim steklom 60/80 cm, vrata opremljena s panik kljuko, sistemsko ključavnico in samozapiralom, barva vrat po izboru projektanta, dimenzija vrat 98/215 cm, oznaka 3</t>
  </si>
  <si>
    <t>dobava in montaža požarne EI30-C predelne stene  z vmesnimi vrati 100/210cm, stena izdelana s kovinskimi profili, zasteklitev z varnostnim požarnim steklom, nad steno protipožarna zapora v spuščenem stropu višine 10 cm, barva stene po izboru projektanta, vrata opremljena s panik kljuko, sistemsko ključavnico in samozapiralom,  dimenzija stene 196/260 cm, oznaka 4</t>
  </si>
  <si>
    <t>izdelava, dobava in montaža lesenih enokrilnih vrat skupaj s kovinskim podbojem, vratno krilo obdelano z gladkimi ploščami fundermax, robovi ABS nalimke, kovinski podboj prašno barvan, notranje okovje primerne kvalitete, kljuka kovinska, odbijači, cilindrična sistemska ključavnica, izdelava po shemi, vrata velikosti 98/215cm, oznaka 1</t>
  </si>
  <si>
    <t>izdelava, dobava in montaža lesenih enokrilnih vrat skupaj s kovinskim podbojem, vratno krilo obdelano z gladkimi ploščami fundermax, robovi ABS nalimke, kovinski podboj prašno barvan, notranje okovje primerne kvalitete, kljuka kovinska, odbijači, cilindrična sistemska ključavnica, izdelava po shemi, vrata velikosti 88/200cm, oznaka 3</t>
  </si>
  <si>
    <t>izdelava, dobava in montaža lesenih enokrilnih vrat skupaj s kovinskim podbojem, vratno krilo obdelano z gladkimi ploščami fundermax, robovi ABS nalimke, kovinski podboj prašno barvan, notranje okovje primerne kvalitete, kljuka kovinska, odbijači, cilindrična sistemska ključavnica, izdelava po shemi, vrata velikosti 78/175cm, oznaka 11</t>
  </si>
  <si>
    <t>dobava in montaža drsnih dvokrilnih Alu steklenih vrat v zastekljeni steni, vrata z električnim odpiranjem na senzor ali ročno izvedba po detajlu dobavitelja, vrata velikosti 2x 70/240 cm, oznaka 6</t>
  </si>
  <si>
    <t>dobava in vgraditev PVC vhodnih delno zastekljenih vrat izdelanih iz PVC profilov s prekinjenim toplotnim mostom, vrata delno zastekljena z termoizolacijskim steklom U= 1,1W/mK, skupna prevodnost U = 1,30W/mK, trojna nasadila, kljuka, sistemska ključavnica, barva bele - bela, vrata dimenzij 105/207 cm, oznaka 7</t>
  </si>
  <si>
    <t>dobava in vgraditev PVCokna izdelan iz PVC profilov s prekinjenim toplotnim mostom, zasteklitev z termoizolacijskim steklom U= 1,1W/mK, skupna prevodnost U = 1,30W/mK, odpiranje po vertikalni in horizontalni osi, kljuka v barvi krila, barva bele - bela, tipska okenska polica širine do 20 cm, okno dimenzij 80/117 cm, oznaka 7</t>
  </si>
  <si>
    <t>dobava in montaža kovinskih požarnih EI30-C delno zastekljenih vrat v kovinskem podboju, zasteklitev z varnostnim protipožarnim steklom 60/80 cm, vrata opremljena s panik kljuko, sistemsko ključavnico in samozapiralom, barva vrat po izboru projektanta, dimenzija vrat 88/215 cm, oznaka 7</t>
  </si>
  <si>
    <t>izdelava, dobava in montaža lesenih enokrilnih vrat skupaj s kovinskim podbojem, vratno krilo obdelano z gladkimi ploščami fundermax, robovi ABS nalimke, kovinski podboj prašno barvan, notranje okovje primerne kvalitete, kljuka kovinska, odbijači, cilindrična sistemska ključavnica, v vratnem krilu vgrajena Alu prezračevalna rešetka 525/325mm, izdelava po shemi, vrata velikosti 88/215cm, oznaka 2</t>
  </si>
  <si>
    <t>izdelava, dobava in montaža lesenih enokrilnih vrat z fiksno nadsvetlobo zastekljeno z izolacijskim steklom, skupaj s kovinskim podbojem, vratno krilo obdelano z gladkimi ploščami fundermax, robovi ABS nalimke, kovinski podboj prašno barvan, notranje okovje primerne kvalitete, kljuka kovinska, odbijači, cilindrična sistemska ključavnica, v vratnem krilu vgrajena Alu prezračevalna rešetka 425/225mm, izdelava po shemi, vrata velikosti 98/215 + 42cm, oznaka 6</t>
  </si>
  <si>
    <t>izdelava, dobava in montaža Alu notranje fiksno  zastekljene stene, stena izdelana z Alu profili, barva profilov bela - bela, stena razdeljena na štiri vertikalna polja in ti horizontalna, spodnji del stene je zaprt s polnilom do višine 100 cm, zgornji del fiksno zastekljen, polnilo v spuščenem stropu višine 10 cm, v steni vgrajena enokrilna delno zastekljena vrata 90/215 cm, vrata opremljena s kljuko, ključavnico s sistemskim ključem in samozapiralom, v srednjem polju zasteklene stene je komunikacijska odprtina - izrez z okenčkom, izdelava po shemi, stena velikosti 390/256cm, oznaka 9</t>
  </si>
  <si>
    <t>eventuelne stroške povezane s predstavitvami posameznih predvidenih in vgrajenih materialov investitorju,</t>
  </si>
  <si>
    <t>stroški, ki nastajajo zaradi prilagajanja terminskega plana izvedbe glede na obstoječa stanja,</t>
  </si>
  <si>
    <t>predajo vseh, v načrt vnesenih sprememb med gradnjo (potrjenih s strani odgovornega vodje projekta, odgovornega projektanta arhitekture in odgovornega nadzornika),</t>
  </si>
  <si>
    <t>pridobivanje internih soglasij, interne meritve kvalitete vgrajenih materialov, atesti, garancije in potrdila vgrajenih materialov v pripravi dela prevzemnika del,</t>
  </si>
  <si>
    <t>pridobivanje vseh potrebnih soglasij in mnenj, vse meritvekvalitete in projektiranih parametrov vgrajenih materialov in naprav, vsa atestirana dokumentacija, garancija in potrdila ovgrajenih materialih ter izvedba kompletnega tehničnega pregleda s pripravo kompletne tehnične dokumentacije za tehničen pregled,</t>
  </si>
  <si>
    <t>stroški vmesnega in finalnega čiščenja prostorov,</t>
  </si>
  <si>
    <t>stroški oreditve in organizacije gradbišča,</t>
  </si>
  <si>
    <t>- odtočnim sifonom</t>
  </si>
  <si>
    <t>vključno ves tesnilni in pritrdilni material</t>
  </si>
  <si>
    <t>(Dolomite Rolle ali enakovredni)</t>
  </si>
  <si>
    <t>Samostoječi vgradni element za pisoar, za suho gradnjo skupaj s</t>
  </si>
  <si>
    <t>- komplet elementov za priključitev na vodovodno omrežje,</t>
  </si>
  <si>
    <t xml:space="preserve">Geberit Duofix </t>
  </si>
  <si>
    <t>Kompleten bide, skupaj s stoječo mešalno baterijo, kotnima ventiloma, odtočnim sifonom, vključno ves tesnilni in montažni material</t>
  </si>
  <si>
    <t>(po izbiri investitorja oziroma arhitekta)</t>
  </si>
  <si>
    <t>Samostoječi vgradni element za bide, za suhomontažno vgradnjo, ter pritrditev bideja skupaj s</t>
  </si>
  <si>
    <t>- komplet elementi za pritrditev na steno,</t>
  </si>
  <si>
    <t>- nastavljivimi kovinskimi priključki za vodovodno omrežje,</t>
  </si>
  <si>
    <t>- elementi za montažo in priključitev bideja</t>
  </si>
  <si>
    <t>Projektirana rešitev:</t>
  </si>
  <si>
    <t>Kompleten vgradni umivalnik bele barve z odprtino za mešalno baterijo ø 35, odprtino za odtočno garnituro ø45, pritrdilnimi vijaki, enoročno stoječo mešalno armaturo, skupaj z dvema armiranima cevema R 3/8" ø10 x 400 mm, kotnima regulirnima ventiloma DN15, odtočnim ventilom s čepom na poteg in pokromanim odtočnim S sifonom, kompletno z montažnim in tesnilnim materialom</t>
  </si>
  <si>
    <t>(Dolomite Novela ali enakovredni)</t>
  </si>
  <si>
    <t>velikosti 440x280 mm</t>
  </si>
  <si>
    <t>velikosti 500x400 mm</t>
  </si>
  <si>
    <t>Samostoječi vgradni element za umivalnik, za suho gradnjo za vgradno globino 80 – 140 mm in nastavljivo konzolo za pritrditev umivalnika 150 – 300 mm skupaj s</t>
  </si>
  <si>
    <t>- elementi za montažo in priključitev umivalnika,</t>
  </si>
  <si>
    <t>(Geberit Duofix)</t>
  </si>
  <si>
    <t>Priključitev pomivalnega korita komplet z enoročno mešalno baterijo (dobava in montaža), kotnima regulirnima ventiloma (eden s priključkom za pomivalni stroj), odtočnim ventilom s čepom na verižici, odtočnim sifonom, priključkom za pomivalni stroj, vključno ves montažni in tesnilni material</t>
  </si>
  <si>
    <t>Oprema pršne kadi:</t>
  </si>
  <si>
    <t>-pršna mešalna baterija, z ročno prho z zapiralom vode na konzoli</t>
  </si>
  <si>
    <t xml:space="preserve"> Kvadratni element za prhe v nivoju tal dimenzije 90 x 90 cm skupaj s:</t>
  </si>
  <si>
    <t>- talno rešetko elementom z  odtokom v sredini</t>
  </si>
  <si>
    <t>- odtok z zapiralom (vodoravni) dolžine 800 mm</t>
  </si>
  <si>
    <t>izdelava armstrong spuščenega stropa z izdelavo kovinske podkonstrukcije v rastru, letve bele, polnilo boart cortega 60/60</t>
  </si>
  <si>
    <t>zapora inštalacijskih kanalov z izdelavo podkonstrukcije in mavčnokartonsko ploščo, razvita širine do 80 cm</t>
  </si>
  <si>
    <t>doplačilo za ognje odporne mavčnokartonske plošče</t>
  </si>
  <si>
    <t>suhomontažerska dela:</t>
  </si>
  <si>
    <t>SLIKOPLESKARSKA DELA</t>
  </si>
  <si>
    <t>čiščenje grobih in finih ometov sten, prednamaz in opleska sten s poldisperzijsko barvo v enem tonu 3x</t>
  </si>
  <si>
    <t>čiščenje grobih in finih ometov stropov, prednamaz in opleska sten s poldisperzijsko barvo v enem tonu 3x</t>
  </si>
  <si>
    <t>glajenje in oplesk obstoječih sten s poldisperzijsko barvo 3x, vključno s popravilom manjših napak na steni</t>
  </si>
  <si>
    <t>bandažiranje, 2 x glajenje in 3 x oplesk mavčnokartonskih sten</t>
  </si>
  <si>
    <t>bandažiranje, 2 x glajenje in 3 x oplesk mavčnokartonskih stropov</t>
  </si>
  <si>
    <t xml:space="preserve">čiščenje obstoječih kovinskih ograj, antikorozijska popravila in oplesk z dvokomponentno poliuretansko barvo </t>
  </si>
  <si>
    <t>čiščenje ometov, prednamaz in oplesk sten in stropov z fasadno barvo 2x</t>
  </si>
  <si>
    <t xml:space="preserve">brušenje, kitanje in oplesk obstoječih lesenih vrat in podbojev z oljno barvo v tonu po izbiri </t>
  </si>
  <si>
    <t>obdelava stropov vhoda z impregnacijo obstoječega ometa, lepilo, steklena mrežica potopljena v lepilo in zaključni tankoslojni fasadni omet</t>
  </si>
  <si>
    <t>izdelava pralnega opleska na stenah v pasu višine 150 cm na pripravljeno površino - latex ali podobno</t>
  </si>
  <si>
    <t>slikopleskarska dela:</t>
  </si>
  <si>
    <t>OPREMA</t>
  </si>
  <si>
    <t>dobava in montaža pralnega stroja srednjega cenovnega razreda, kapacitete 8 kg, energijski razred A+++</t>
  </si>
  <si>
    <t>dobava in montaža sušilnega stroja srednjega cenovnega razreda, kondenzacijski s toplotno črpalko, kapacitete 7kg, energijski razred A++</t>
  </si>
  <si>
    <t>izdelava, dobava in vgradnja podpultne omare višine 90 cm, globine 60 cm dolžine 390 cm izdelana iz iverala, enojno vmesno polico, krila vrat izdelana iz fundermax plošč, ročaji in okovje srednjega cenovnega razreda, izdelava po skici projektanta</t>
  </si>
  <si>
    <t>izdelava, dobava in vgradnja nadpultne omare višine 90 cm, globine 35 cm dolžine 390 cm izdelana iz iverala, dvojno vmesno polico, krila vrat izdelana iz fundermax plošč, ročaji in okovje srednjega cenovnega razreda, izdelava po skici projektanta</t>
  </si>
  <si>
    <t>izdelava dobava in montaža inoks pulta širine 60 cm z zaključnim stenskim zobom višine 10 cm in koritom 100/60, pult dolžine 390 cm z izrezom za štedilnik</t>
  </si>
  <si>
    <t>dobava in vgradnja podpultne pečice z vgradnjo v podpultno omaro, pečica srednjega cenovnega razreda</t>
  </si>
  <si>
    <t>dobava in montaža podpultnega hladilnika srednjega cenovnega razreda</t>
  </si>
  <si>
    <t>dobava in postavitev jedilnega kota, kotna klop 150/220, miza 130/80 cm in dva stola, tipska garnitura po izboru projektanta</t>
  </si>
  <si>
    <t>dobava in montaža nosilcev za kolesa, dvovišinsko stojalo za 6 koles kot naprimer ziegler universal 90</t>
  </si>
  <si>
    <t>dobava in montaža stenskega stojala za kolesa pod kotom 45% za 6 koles kot naprimer ziegler universal 90</t>
  </si>
  <si>
    <t>izdelava označb shramb in prostorov z vgraviranimi tablicami velikosti cca 10/8 cm, lepljene ali vijačene na stavbno pohištvo</t>
  </si>
  <si>
    <t>izdelava, dobava in vgradnja podpultne omare višine 85 cm, globine 60 cm dolžine 340 cm izdelana iz iverala, enojno vmesno polico, krila vrat izdelana iz fundermax plošč, ročaji in okovje srednjega cenovnega razreda, izdelava po skici projektanta</t>
  </si>
  <si>
    <t>izdelava, dobava in vgradnja nadpultne omare višine 90 cm, globine 35 cm dolžine 340 cm izdelana iz iverala, dvojno vmesno polico, krila vrat (12 kom) izdelana iz fundermax plošč, v krilih vgrajena ključavnica za zaklepanje omaric, ročaji in okovje srednjega cenovnega razreda, izdelava po skicah projektanta</t>
  </si>
  <si>
    <t>izdelava dobava in montaža inoks pulta širine 60 cm z zaključnim stenskim zobom višine 10 cm in dvema koritoma, pult dolžine 340 cm z dvema izrezoma za štedilnik</t>
  </si>
  <si>
    <t>izdelavo vseh v tehničnem poročilu, grafičnih prilogah in popisu navedenih vzorcev,</t>
  </si>
  <si>
    <t>izdelava delavniških načrtov za izvedbo posameznih elementov</t>
  </si>
  <si>
    <t>izdelava demontažnih elementov.</t>
  </si>
  <si>
    <t>Izvajalec gradbenih del je dolžan pred pričetkom gradnje v vseh načrtih, ki so sestavni del predmetnega projekta preveriti in medsebojno uskladiti vse preboje in utore v armiranobetonskih konstrukcijah.</t>
  </si>
  <si>
    <t>Izvajalec je dolžan pred dobavo, izdelavo in montažo izdelativzorce oziroma dobaviti v merilu 1 : 1 generalno za sledeče sestavne dele predmetnega objekta:</t>
  </si>
  <si>
    <t xml:space="preserve">  vzorce vrat z vsemi podboji, finalnimi obdelavami, zaključni obrobami in okovjem</t>
  </si>
  <si>
    <t xml:space="preserve">   vso stensko in talno keramiko, </t>
  </si>
  <si>
    <t xml:space="preserve">   vse stenske obloge in finalne obdelave</t>
  </si>
  <si>
    <t xml:space="preserve">   vse talne obloge in finačne obdelave</t>
  </si>
  <si>
    <t xml:space="preserve">   drobno sanitarno opremo (kljukice,..)</t>
  </si>
  <si>
    <t>Vzorce potrdi izključno odgovorni vodja arhitekture in investitor.</t>
  </si>
  <si>
    <t>Vgradnja ali izvedba delov objekta, zakatere je potrebno izdelati vzorce brez pisne potrditve NI DOVOLJENA.</t>
  </si>
  <si>
    <t>Pisna potrditev vzorcev s strani odgovornega projektanta arhitekture mora biti vnesena v gradbeni dnevnik in je smatranakot bistveni element tehničnega pregleda objekta.</t>
  </si>
  <si>
    <t>Vsi stiki med jeklom in aluminijem morajo biti prekinjeni oziromaizvedeni posredno preko gumijastih podložk, ki preprečujejo glavanski člen in korozijo.</t>
  </si>
  <si>
    <t>Vsi jekleni elementi (če tudi ni v načrtu ali popisu GOI del posebej označeno) morajo biti primerno protikorozijsko zaščiteni (vroče cinkanje in barvanje v RAL po izboru odg. proj.arhitektzre) tako, da je zagotovljen ragancijski rok in življenska doba, ki je zahteva investitor.</t>
  </si>
  <si>
    <t>Vse vrednosti investicijskih del v posamezni ponudbi (strojna, elektri in kanalizacijska dela) morajo, če tudi ni to posebej označeno ali navedeno v popisu GOI del, upoštevati vsa dela namenjena prilagajanju trenutnemu stanju na gradbišču. V skupni prednosti ponudbe mora biti vključeno tudi morebitno dodatno izsekavanje utorov inprebojev v zidane ali armirano-betonske stene, ponovno demontiranje in montiranje vseh vrst montažnih sten, vsa dodatna dela za zagotavljanje primernih križanj med posameznimi instalacijskimi vodi, izdelava vseh vrst ojačitev konstrukcij in podobnega dela, ki zagotavlja kakovostno vgradnjo vseh vrst instalacijskih vodov in niso posebej navedena v popisuGOI del.</t>
  </si>
  <si>
    <t>V ponudbi morajo biti upoštevana vsa drobna strojna in elektro instalacijska dela.</t>
  </si>
  <si>
    <t>Projektantski nadzor za arhitekturo lahko opravlja ozključno odgovorni projektant arhitekture, ki je izdelal načrt arhitekture za predmetni objekt.</t>
  </si>
  <si>
    <t>Posamezni ponudniki z oddajo ponudbe izjavlja, da bo predmetno zgradbo izvajal izključno skladno s predmetno projektno dokumentacijo.</t>
  </si>
  <si>
    <t>Vse morebitne spremembe in dopolnitve lahko izdelajo ozključno avtorji navedenih projektov, pri čemer mora bitu vsaka sprememba in dopolnitev pisno zavedena v gradbeni dnevnik, ožigosana in podpisana s strani odgovornega projektanta arhitekture in odgovornega nadzornika.</t>
  </si>
  <si>
    <t>Kot spremembe projektne dokumentacije se šteje vsakeršno spreminjanje gabaritov zgradbe, nosilne in nenosilne gradbene konstrukcije, oblike fasade, sestav vertikalnih in horizontalnih konstrukcij (gradbene fizike), instalacijskih vodov, kot tudi spreminjanje gradbenih materialov, materialov in oblike oken ter jeklenih okvirjev okoli oken, notranjih in zunanjih tlakov, materialov fasad, ograj, finalnih obdelav,..</t>
  </si>
  <si>
    <t>Vsako samovoljno dopolnjevanje ali spreminjanje projektne domumentacije s strani izvajalca, odgovornega nadzora ali drugega subjekta vpletenega v gradnjo predmetne zgradbe, brez pristanka avtorjev, pomeni kršenje avtorskih pravic in bo sankcionirano skladno z določbami Zakona o avtorskih insorodnih pravicah.</t>
  </si>
  <si>
    <t>izdelava, dobava in montaža lesenih enokrilnih vrat z fiksno nadsvetlobo zastekljeno z izolacijskim steklom, skupaj s kovinskim podbojem, vratno krilo obdelano z gladkimi ploščami fundermax, robovi ABS nalimke, kovinski podboj prašno barvan, notranje okovje primerne kvalitete, kljuka kovinska, odbijači, cilindrična sistemska ključavnica, krilo spodrezano, izdelava po shemi, vrata velikosti 88/215 + 42cm, oznaka 5</t>
  </si>
  <si>
    <t>izdelava, dobava in montaža lesenih enokrilnih vrat z fiksno nadsvetlobo zastekljeno z izolacijskim steklom, skupaj s kovinskim podbojem, vratno krilo obdelano z gladkimi ploščami fundermax, robovi ABS nalimke, kovinski podboj prašno barvan, notranje okovje primerne kvalitete, kljuka kovinska, odbijači, cilindrična sistemska ključavnica, krilo spodrezano, izdelava po shemi, vrata velikosti 78/215 + 33cm, oznaka 4</t>
  </si>
  <si>
    <t>KLJUČAVNIČARSKA DELA</t>
  </si>
  <si>
    <t>dobava in vgradnja tipskih cinkanih mrež z okenci 25/25mm višine 25mm, montaža v okvirjih z L profili na nastopne ploskve stopnic in podestov</t>
  </si>
  <si>
    <t>izdelava, dobava in montaža vzpenjalne lestve za zasilni izhod, lestev izdelana iz pohištvenih profilov fikirana v zid, širina lestve 500 mm, globina 150 mm, višina 1500mm, izdelek vroče cinkan</t>
  </si>
  <si>
    <t>izdelava, dobava in montaža stopniščnega ročaja izdelan iz Rf cevi fi 48mm, pritrjen konzolno na zid, ravni ročaj</t>
  </si>
  <si>
    <t>izdelava predpražne rešetke izdelana iz okvirja z L kotnikom 35/35/4, okvir s sidri za vgraditev v beton mreža iz ploščatega železa 30/4 v rastru 25mm, izdelek antikorozijsko zaščiten in barvan v barvi po izboru, velikost rešetke 1800 x 500mm mreža izdelana v dveh delih</t>
  </si>
  <si>
    <t>stroški nakladanja in razkladanja odvoza odpadkov in oswtalega materisla na stalno deponijo izvajalca, razkladanje, eventuelno razgrinjanje ter plačila vseh dovoljenj in potrebne kominalne in energetske pristojbine,</t>
  </si>
  <si>
    <t>sanacijski omet notranjih sten jaškov z mikrosanacijsko malto in vodoodbojnim premazom</t>
  </si>
  <si>
    <t>sanacija obstoječih in novih betonskih površin pločnika z mikrosanacijsko malto in vodoodbojnim premazom</t>
  </si>
  <si>
    <t>rušenje asfaltnih površin predvidene debeline 8 cm z nakladanjem in odvozom v stalni depo izvajalca del</t>
  </si>
  <si>
    <t>kombiniran površinski izkop v zemljini III. ktg v globino do 50 cm z nakladanjem na prevozno sredstvo</t>
  </si>
  <si>
    <t>izdelava posteljice iz kamnitega zmrzlinsko odpornega materiala v debelini povprečno 30 cm, kompletno z dobavo, dovozom in vgrajevanjem po plasteh</t>
  </si>
  <si>
    <t>izdelava zgornjega planuma v debelini 10 cm z tamponskim drobljencem TD 0/32 z ureditvijo naklonov in utrditvijo do tlačne trdnosti Me 100 Mpa, planum pod asfaltnimi, betonskimi in tlakovanimi površinami</t>
  </si>
  <si>
    <t>rušenje obstoječih vrtnih robnikov z direktnim nakladanjem na prevozno sredstvo</t>
  </si>
  <si>
    <t>dobava in vgraditev grednih vrtnih robnikov 20/5/100 cm z obbetoniranjem</t>
  </si>
  <si>
    <t>dobava in vgraditev granitnih cestnih klanih robnikov 10/20/100cm z obbetoniranjem</t>
  </si>
  <si>
    <t>dobava in polaganje gradbenega filca na utrjeno podlago izkopov</t>
  </si>
  <si>
    <t>komplet izdelava temeljev za stojala koles, temelj velikosti 30/30/30 cm, opaž, beton in armatura</t>
  </si>
  <si>
    <t>dobava in polaganje betonskih tlakovcev debeline 6 cm na peščeno podlago debeline do 30 cm, vključno z rezanjem detajlov in fugiranjem s kremenčevim peskom</t>
  </si>
  <si>
    <t>dobava in polaganje bitumenskega betona AC8 surf B 50/70, A3 v debelini 4 cm, ter bituminiziranega drobljenca AC 22 base B 50/70, A3 v debelini 6 cm ter posip s kremenčevim peskom</t>
  </si>
  <si>
    <t>dobava in nasip pranega prodca v debelini 10 cm, granulata 16-32mm</t>
  </si>
  <si>
    <t>zasip za robniki z izkopanim materialom s premetom zemljine</t>
  </si>
  <si>
    <t>nasip mletega peska kot izravnava parkiriršča v debelini do 10 cm, granulata 0-8mm</t>
  </si>
  <si>
    <t>humuziranje zelenic z dobavo humusa razplaniranjem, zasejanjem s travnim semenom</t>
  </si>
  <si>
    <t>obrezovanje dreves in grmovnic - delo vrtnarja</t>
  </si>
  <si>
    <t>odstranitev obstoječih grmovnic - vrtnic z deponiranjem in ponovno zasaditvijo po dokončanju del</t>
  </si>
  <si>
    <t>pranje obstoječih asfaltni površin z visokim vodnim pritiskom ter odstranitev nesnage</t>
  </si>
  <si>
    <t>kombiniran izkop jarkov globine do 80 cm, širine do 30 cm z odmetom na rob izkopa, položitev energetske cevi fi 100mm ter zasip s premetom in utrjevanjem</t>
  </si>
  <si>
    <t>komplet izdelava temelja za dvižno rampo okvirnih dimenzij 60/60/60 cm</t>
  </si>
  <si>
    <t>zarezovanje asfalta, odstranitev v pasu do 10 cm vstavitev energetske cevi fi 18mm ali zanke ter ponovno krpanje asfalta</t>
  </si>
  <si>
    <t>izdelava hidroizolacije s premazi na zasutih delih jaškov, dvokomponentna hidroizolacija na osnovi cementa</t>
  </si>
  <si>
    <t>zunanja ureditev:</t>
  </si>
  <si>
    <t>dobava in montaža dvižne avtomatske rampe, drog fi 60mm dolžine 4,00m, fotocelica 1 par, oddajnik in ostala pripadajoča oprema vključno z zanko ter 10 kom daljincev kot naprimer  CAME GARD 4040 Z</t>
  </si>
  <si>
    <r>
      <t xml:space="preserve">strojna izdelava tankoslojne označbe z enokomponentno belo barvo, debelina suhe plasti 250 </t>
    </r>
    <r>
      <rPr>
        <sz val="12"/>
        <rFont val="Times New Roman"/>
        <family val="1"/>
      </rPr>
      <t>μ</t>
    </r>
    <r>
      <rPr>
        <sz val="12"/>
        <rFont val="Times New Roman CE"/>
        <family val="1"/>
      </rPr>
      <t>m, širina črt 12 cm, izris parkirišč</t>
    </r>
  </si>
  <si>
    <t>dobava in postavitev prometnega znaka velikosti do 0,8m2, vključno s stebričkom dolžine 3000mm, premera 64mm in betonskim temeljem</t>
  </si>
  <si>
    <t>izdelava drugih tankoslojnih označb na vozišču, ročno z enokomponentno belo barvo</t>
  </si>
  <si>
    <t>odstranitev betonskega temelja obstoječih obcestnih stebričkov, izkop in ponovna postavitev stebričkov z obbetoniranjem</t>
  </si>
  <si>
    <t>dobava in montaža verige preko obstoječih stebričkov ob cesti veriga lahke izvedbe</t>
  </si>
  <si>
    <t>pranje sten deponije smeti z visokim pritiskom, manjša poravila ometa in oplesk s fasadno barvo 2x</t>
  </si>
  <si>
    <t>rampa</t>
  </si>
  <si>
    <t>odvoz izkopa in ruševin na stalni depo izvajalca del</t>
  </si>
  <si>
    <t>dobava in ugraditev armature srednje zahtevne izvedbe do fi 12 mm in armaturnih mrež - ocena</t>
  </si>
  <si>
    <t>ZUNANJA UREDITEV</t>
  </si>
  <si>
    <t>nepredvidena dela 10%</t>
  </si>
  <si>
    <t>dobava betonskega pranega cvetličnega korita velikosti 100/40/40 cm</t>
  </si>
  <si>
    <t>Vgradni sifon za pralni in sušilni stroj DN40/50 z integriranim priključkom za vodo (rozete, dotok/odtok R1/2" notranji navoj) in iztočno pipo R1/2" z varovalom povratnega toka in odzračevalnikom, skrajšljivim ohišjem, montažno ploščo s priključnim kolenom za stroj 3/4" HL19.C in nerjavečo jekleno krovno ploščo 100x180mm, najmanjša vgradna globina: 75 mm.</t>
  </si>
  <si>
    <t>HL 406 ali enakovredni</t>
  </si>
  <si>
    <t>Vgradni sifon za priključitev kavomaat DN40/50 z integriranim priključkom za vodo (rozete, dotok/odtok R1/2" notranji navoj) in iztočno pipo R1/2" z varovalom povratnega toka in odzračevalnikom, skrajšljivim ohišjem, montažno ploščo s priključnim kolenom za stroj 3/4" HL19.C in nerjavečo jekleno krovno ploščo 100x180mm, najmanjša vgradna globina: 75 mm.</t>
  </si>
  <si>
    <t>Odtočne cevi SML – Ductil dolžine 3 m po ISO 6594 oziroma DIN 19522 (nodularna litina), skupaj s fazonskimi kosi, z vijačnimi tesnilnimi spojkami za izvedbo kanalizacije pod stropom ali v jašku, obešali, vključno ves montažni material</t>
  </si>
  <si>
    <t>Ø70</t>
  </si>
  <si>
    <t>Ø100</t>
  </si>
  <si>
    <t>Ø125</t>
  </si>
  <si>
    <t>PP odtočna cev skupaj z gumi tesnili in vsemi ostalimi fazonskimi kosi</t>
  </si>
  <si>
    <t>Valsir tip PP ali enakovredni</t>
  </si>
  <si>
    <t>Ø40</t>
  </si>
  <si>
    <t>Ø50</t>
  </si>
  <si>
    <t>Ø75</t>
  </si>
  <si>
    <t>Ø110</t>
  </si>
  <si>
    <t>Izolacija oddušnih cevikanalizacije s ploščami. Izolacija je elastična in odporna od -50°C do +105 °C.</t>
  </si>
  <si>
    <t>debelina 13 mm</t>
  </si>
  <si>
    <t>PP strešna kapa, vključno ves montažni material</t>
  </si>
  <si>
    <t>Demontaža obstoječih sanitarnih elementov in cevnih razvodov, ter odvoz na deponijo oziroma v podjetje za predelavo surovin s pridobitvijo evidenčnih listov (ocena)</t>
  </si>
  <si>
    <t>Vrtanje lukenj, izdelava različnih utorov in druga gradbena dela za nemoteno izvedbo instalacije vodovoda</t>
  </si>
  <si>
    <t>PREZRAČEVANJE</t>
  </si>
  <si>
    <t>Dovodno odvodna klimatska naprava N1 - SANITARIJE 
(desna izvedba)</t>
  </si>
  <si>
    <t>izdelava okvirja predpražnikov velikosti do 2,00 m2/kom izdelan iz Rf kotnika 30/30 prirejen za vgraditev z obbetoniranjem</t>
  </si>
  <si>
    <t>izdelava, dobava in montaža kovinskih rešetkastih vrat, vrata opremljena s ključavnico s sistemskim ključem, kljuko, fiksirana v steno fasade, polnilo iz kovinskih cevi fi 20mm v rastru 100mm, izdelek vroče cinkan in prašno barvan, vrata velikosti 1500/1900mm, pozicija 11</t>
  </si>
  <si>
    <t>izdelava, dobava in montaža varovalne cevi pred oknom izdelana iz Rf cevi fi 30mm dolžine 1750mm, fiksirana v fasadni zid - špaleto z privijačenjem</t>
  </si>
  <si>
    <t xml:space="preserve">izdelava kovinske podkonstrukcije klimatov, izdelava iz manjših pohištvenih profilov, izdelek antikorozijsko zaščiten </t>
  </si>
  <si>
    <t>zunanja ureditev</t>
  </si>
  <si>
    <t>izdelava, dobava in montaža mrež na svetlobnih jaških, mreža v okvirju iz L kotnika 35/35/4 ob zidu pohištvena cev 60/35mm z privarjenimi sidri za vgraditev v beton, mreža sestavljena iz ploščatega železa 30/4 v rastru 25mm, mreža dimenzij 2200 x 700mm, izdelek vroče cinkan</t>
  </si>
  <si>
    <t>ključavničarska dela:</t>
  </si>
  <si>
    <t>SUHOMONTAŽERSKA DELA</t>
  </si>
  <si>
    <t>izdelava štaketnih sten izdelana iz podkonstrukcije z morali 8/8 cm sidrani v tlak in strop ali stransko steno, polnilo z letvami 4/5 cm v rastru 5 cm, les pleskan z lazurnim prozornim premazom 2x, v steni odprtina za vrata 80/220 cm</t>
  </si>
  <si>
    <t>izdelava vrat v štaketni steni velikosti 80/220cm z izdelavo podkonstrukcije in oblogo z letvami 4/5 cm v rastru 5 cm, vrata s klasičnimi nasadili in opremljena s ključavnico - žabica</t>
  </si>
  <si>
    <t>izdelava, dobava in montaža lesenih enokrilnih vrat skupaj s kovinskim podbojem, vratno krilo obdelano z gladkimi ploščami fundermax, robovi ABS nalimke, kovinski podboj prašno barvan, notranje okovje primerne kvalitete, kljuka kovinska, odbijači, cilindrična sistemska ključavnica,  izdelava po shemi, vrata velikosti 88/215cm, oznaka 2</t>
  </si>
  <si>
    <t>nepredvidena dela 5%</t>
  </si>
  <si>
    <t>dobava in montaža požarne EI30-C predelne stene  z vmesnimi vrati 100/225cm, stena izdelana s kovinskimi profili, zasteklitev z varnostnim požarnim steklom, nad steno protipožarna zapora v spuščenem stropu višine 30 cm, barva stene po izboru projektanta, vrata opremljena s panik kljuko, sistemsko ključavnico in samozapiralom, električna ključavnica z odpiranjem na kartico - registrator,  dimenzija stene157/258 cm, oznaka 5</t>
  </si>
  <si>
    <t>dobava in montaža požarne EI30-C predelne stene  z vmesnimi vrati 100/210cm, stena izdelana s kovinskimi profili, zasteklitev z varnostnim požarnim steklom, nad steno protipožarna zapora v spuščenem stropu višine 30 cm, barva stene po izboru projektanta, vrata opremljena s panik kljuko, sistemsko ključavnico in samozapiralom, električna ključavnica z odpiranjem na kartico - registrator,  dimenzija stene158/256 cm, oznaka 6</t>
  </si>
  <si>
    <t>UVODNE OPOMBE POPISA</t>
  </si>
  <si>
    <t>SPLOŠNE OPOMBE</t>
  </si>
  <si>
    <t>Izvajalec del, mora upoštevati splošna določila v ponudbi in pri izvajanju del, ki valjajo v RS.</t>
  </si>
  <si>
    <t xml:space="preserve">2. </t>
  </si>
  <si>
    <t>izdelava, dobava in montaža lesenih enokrilnih vrat skupaj s kovinskim podbojem, vratno krilo obdelano z gladkimi ploščami fundermax, robovi ABS nalimke, kovinski podboj prašno barvan, notranje okovje primerne kvalitete, kljuka kovinska, odbijači, cilindrična sistemska ključavnica, v vratnem krilu vgrajena Alu prezračevalna rešetka 425/225mm, izdelava po shemi, vrata velikosti 88/215cm, oznaka 2</t>
  </si>
  <si>
    <t>dobava in montaža požarne EI30-C predelne stene  z vmesnimi vrati 100/210cm, stena izdelana s kovinskimi profili, zasteklitev z varnostnim požarnim steklom, nad steno protipožarna zapora v spuščenem stropu višine 10 cm, barva stene po izboru projektanta, vrata opremljena s panik kljuko, sistemsko ključavnico in samozapiralom, električna ključavnica z odpiranjem na kartico - registrator, dimenzija stene 196/260 cm, oznaka 4</t>
  </si>
  <si>
    <t>dobava in montaža požarne EI30-C predelne stene  z vmesnimi vrati 100/210cm, stena izdelana s kovinskimi profili, zasteklitev z varnostnim požarnim steklom, nad steno protipožarna zapora v spuščenem stropu višine 30 cm, barva stene po izboru projektanta, vrata opremljena s panik kljuko, sistemsko ključavnico in samozapiralom, vrata opremljena z elektromagnetom vezanim na požarno centralo za zapiranje vrat v primeru požara, dimenzija stene158/258 cm, oznaka 5a</t>
  </si>
  <si>
    <t>dobava in montaža kovinskih požarnih EI30-C vrat - loputa za dostop na podstrešje v kovinskem podboju, tipska loputa z izvlečnimi stopnicami, dimenzija lopute 60/100 cm, oznaka 8</t>
  </si>
  <si>
    <t>izdelava, dobava in montaža konstrukcije kovinskih stopnic vključno z ograjo, izdelane iz pohištvenih profilov manjših presekov, troramne stopnice s podestom, izdelava po delavniškem načrtu, izdelek varjen in vroče cinkan in prašno barvan</t>
  </si>
  <si>
    <t>izdelava, dobava in montaža stojal za kolesa, stojalo za naslon izdelano iz Rf cevi v loku "U", razmak med vertikalami 1000mm, višina 1000mm, cev fi 80mm z sidernimi ploščicami za vgraditev na betonski temelj, kot naprimer florida</t>
  </si>
  <si>
    <t>izdelava dobava in montaža kovinskih stebričkov za razmejitev parkirnih prostorov z sidri za vgraditev v betonski temelj, izdelek antikorozijsko zaščiten kot naprimer ziegler canaria</t>
  </si>
  <si>
    <t>izdelava suhomontažne predelne stene W112 z izdelavo kovinske podkonstrukcije, vmesno izolacijo in obojestransko dvojna mavčnokartonska plošča 12,5mm ter bandažiranje stikov</t>
  </si>
  <si>
    <t>izdelava ojačitev v stenah za montažo stavbnega pohištva - vrata</t>
  </si>
  <si>
    <t xml:space="preserve">izdelava suhomontažne predelne stene W116 z izdelavo kovinske podkonstrukcije, vmesno izolacijo, mavčnokartonsko ploščo in obojestransko vodoodporna vedi plošča 25mm </t>
  </si>
  <si>
    <t>izdelava spuščenega stropa z izdelavo kovinske podkonstrukcije spuščene do 20 cm in mavčnokartonska plošča</t>
  </si>
  <si>
    <t>izdelava kaskad na spuščenem stropu z izdelavo kovinske podkonstrukcije in mavčnokartonska plošča, kaskade višine do 30 cm</t>
  </si>
  <si>
    <t>doplačilo za vlagoodporne mavčnokartonske plošče</t>
  </si>
  <si>
    <r>
      <t xml:space="preserve">Razkladanje </t>
    </r>
    <r>
      <rPr>
        <sz val="12"/>
        <color indexed="8"/>
        <rFont val="Times New Roman"/>
        <family val="1"/>
      </rPr>
      <t>dobavljenega klimata s tovornega vozila, dvig z avtodvigalom na podstreho, ki se nahaja na višini cca 11,0m, postavitev na podstavek z uporabo pripomočkov za varno postavitev</t>
    </r>
  </si>
  <si>
    <t>- m=cca. 500 kg</t>
  </si>
  <si>
    <t>Obtočna kuhinjska napa z oglenim filtrom za recirkulacijo zraka nad površino kuhališča, z možnostjo nastavitve zakasnitve izklopa, skupaj z ožičenjem, montažnim in pritrdilnim materialom</t>
  </si>
  <si>
    <t>dobava in montaža zidnega ogledala nad umivalniki, ogledalo z fazoniranimi vogali pritrjen na steno, velikost ogledala 50/70</t>
  </si>
  <si>
    <t>dobava in montaža zidnega ogledala nad umivalniki, ogledalo z fazoniranimi vogali pritrjen na steno, velikost ogledala 60/70</t>
  </si>
  <si>
    <t>dobava in montaža steklene etažere nad umivalniki, etažera z inox nosilci pritrjena v steno</t>
  </si>
  <si>
    <t xml:space="preserve">dobava in monatža inox mrežaste police v tuš kabini </t>
  </si>
  <si>
    <t>dobava inox koša za smeti s pokrovom in stopalko za odpiranje, koš volumna 35 l</t>
  </si>
  <si>
    <t>dobava in montaža inox konzolne palice kot držalo za brisače ob umivalniku</t>
  </si>
  <si>
    <t>dobava in montaža držal ob WC invalidi, tipske inox sklopne konzole privijačene v steno</t>
  </si>
  <si>
    <t>dobava in montaža PVC tuš zavese na inox nosilcu, zavesa dolžine 180 cm in višine 200 cm</t>
  </si>
  <si>
    <t>dobava in postavitev preklopnega sedeža za invalidsko tuš kabino</t>
  </si>
  <si>
    <t>izdelava, dobava in postavitev odlagalnega pulta velikosti 130/100 cm, višine 85 cm, pod pultom obojestranko omarica z polico, vrata enako kot pri kuhinjskih elementih, izdelava po skici projektanta</t>
  </si>
  <si>
    <t>izdelava, dobava in montaža perfurirane Rf pločevine velikosti 800/600mm privijačene v steno preko prezračevalnih kanalov</t>
  </si>
  <si>
    <t>izdelava izrezov za luči v suhomontažnem stropu velikosti do 0,04m2/kom</t>
  </si>
  <si>
    <t>dobava in montaža poštnih nabiralnikov kot naprimer "nova box", nabiralniki montirani na steno v avli</t>
  </si>
  <si>
    <t>dobava in montaža magnetne oglasne table velikosti 180/180 cm v beli barvi s pripadjočo opremo</t>
  </si>
  <si>
    <t>dobava inox koša za smeti s pokrovom in stopalko za odpiranje, koš volumna 60 l</t>
  </si>
  <si>
    <t>dobava stojala za oglase izdelan iz inox, samostoječ</t>
  </si>
  <si>
    <t>obnova obstoječe lesene mize in dveh klopi brez naslonjala na kovinski podkonstrukciji, miza dolžine 2,50m, brušenje obstoječih opleskov, kitanje in ponovno barvanje</t>
  </si>
  <si>
    <t>pranje obstoječih vertikalnih teraco lamel z visokim pritiskom in zaščita z brezbarvnim vodoodbojnim premazom teraco površin</t>
  </si>
  <si>
    <t>dobava in vgraditev keramičnih zaokrožnic višine 8 cm</t>
  </si>
  <si>
    <t>odstranitev obstoječih mrežastih rešetk na svetlobnih jaških z izbijanjem iz svetlobnih betonskih jaškov v globini do 10 cm stene, mreže velikosti 220/70 cm</t>
  </si>
  <si>
    <t>rušenje manjših betonskih konstrukcij - ocena</t>
  </si>
  <si>
    <t>pranje obstoječih betonskih površin z vodnim pritiskom pred sanacijo površin in izdelavo ometov</t>
  </si>
  <si>
    <t>vgraditev okvirjev mrež svetlobnih jaškov z obbetoniranjem na obstoječem zidu - dobava pri ključavničarskih delih</t>
  </si>
  <si>
    <t>zasip dvigalnih jaškov s tamponskim materialom</t>
  </si>
  <si>
    <t>opaž robov betonskih konstrukcij višine do 20 cm na terenu</t>
  </si>
  <si>
    <t>dobava in vgraditev betona C25/30 v konstrukcije preseka do 0,04m3/m2-m, granulata 0-8mm, dobetoniranje pločnika in svetlobnih jaškov</t>
  </si>
  <si>
    <t>dobava in vgraditev armature in armaturnih mrež</t>
  </si>
  <si>
    <t>Popis je veljaven le v kombinaciji z vsemi grafičnimi prilogami, risbami, načrti, tehničnim poročilom, sestavami konstrukcij, shemami oken in vrat in ostalimi sestavinami projekta (strojne, elektro instalacije, interno kanalizacijo in načrti gradbenih konstrukcij).</t>
  </si>
  <si>
    <t>V popisih so vneseni le osnovni podatki o sestavnih delih objekta. Natančnejši opisi, način in kvaliteta izdelave, barve, velikosti elementov, načini pritrjevanja, načini stikovanja z ostalimi elementi objekta, morebitna požarna varnost konstrukcij ali gradbenih elementov in podobno so razvidni iz prej naštetih sestavin projekta</t>
  </si>
  <si>
    <t>Ponudba mora vsebovati ves pritrditveni material, vgradnjo zaključnih profilov, pločevin in kotnikov, izdelavo vseh potrebnih podkonstrukcij, dodatnega izsekavanja AB in zidanih sten, ponovno podpiranje montažnih sten in podobna dela potrebna za vgradnjo posameznega elementa objekta, izdelavo vseh drobnih gradbenih, obrtniških in instalacijskih del ter ostalega četudi to ni neposredno navedeno v popisu GOI del, a je kljub temu razvidno iz grafičnih prilog in ostalih prej naštetih sestavnih delov projekta.</t>
  </si>
  <si>
    <t>Nujna je tudi kombinacija popisa s požarnim elaboratom, ki opredeljuje požarno varnost posameznih konstrukcij in gradbenih elementov objekta.</t>
  </si>
  <si>
    <t>Uporaba popisa brez vseh prej omenjenih sestavin projekta NI DOVOLJENA. Ponudba, ki se sklicuje zgolj na tekstualni del popisa ni veljavna oziroma je smatrana kot pomanjkljiva.</t>
  </si>
  <si>
    <t>Z oddajo ponudbe vsak ponudnok izjavlja, da je skrbno preučil vse prej omenjene sestavine projekta in da je v skupno vrednost vključil vsa dodatna, nepredvidena in presežna dela ter material, ki zagotavljajo popolno, zaključeno in celotno izvedbo objekta, ki ga obravnava projekt, tudi vsa dela, ki niso neposredno opisana ali našteta v tekstualnem delu popisa, a so kljub temu razvidna iz grafičnih prilog in ostalih prej naštetih sestavnih delov projekta.</t>
  </si>
  <si>
    <t>Vsak ponudnik z oddajo ponudbe prav tako izjavlja, da je dokumentacija popolna in da je sposoben v popolnosti kvalitetno izvesti predmetni objekt.</t>
  </si>
  <si>
    <t>Za ves nejasnosti mora ponudnik v razpisnem roku, ki je namenjen postavljanju vprašanj, pisno kontaktirati investitorja oziroma pooblaščenega zastopnika. Kontaktiranje ali postavljanje vprašanj neposredno odgovornemu vodji projekta, projektantskim organizacijam, ki so sodelovale pri izdelavi projekta ali posameznim odgovornim projektantom ni dovoljeno.</t>
  </si>
  <si>
    <t>Popolna ponudbe za izdelavo GOI mora vsebovati tudi:</t>
  </si>
  <si>
    <t>vse stroške, ki zajemajo izvedbo del in materiala po popisu GOI del,</t>
  </si>
  <si>
    <t>vse splošne in stalne stroške, povezane z organizacijo in dela na gradbišču,</t>
  </si>
  <si>
    <t>dobava vrtne klopi 190/45 cm brez naslona, betonski podstavek iz pranega betona sedalne površine iz imregniranih letev lakirane z vodoodbojnim lakom, kot naprimer zigler cesena</t>
  </si>
  <si>
    <t>dobava ločevalnega koša za odpadke  izdelan iz pranega betona s tremi prekati in za pepel z nastavki iz legiranega jekla, kot naprimer ziegler bisho</t>
  </si>
  <si>
    <t>dobava koša za odpadke izdelan iz pranega betona  z  pepelnikom z nastavki iz legiranega jekla, kot naprimer ziegler bisho</t>
  </si>
  <si>
    <t>oplesk betonskih površin zabojnika smeti s fasadno barvo s predhodno imregnacijo površin</t>
  </si>
  <si>
    <t>brušenje obstoječih obcestnih stebričkov višine do 60 cm, antikorozijska popravila in oplesk z zaščitno belo - rdečo barvo</t>
  </si>
  <si>
    <t>obdelava fasadnega podstavka z impregnacijo površin ter marmornati omet - kulirplast</t>
  </si>
  <si>
    <t>izdelava, dobava in montaža nastopnih ploskev stopnic izdelani iz pranega betona dimenzij 30/125/5 cm z lepljenjem na obstoječe betonske stopnice</t>
  </si>
  <si>
    <t>dobava in montaža kovinskih požarnih EI30-C vrat v kovinskem podboju, vrata opremljena s kljuko, sistemsko ključavnico in samozapiralom, barva vrat po izboru projektanta, dimenzija vrat 98/210 cm, oznaka 1</t>
  </si>
  <si>
    <t>dobava in montaža kovinskih požarnih EI30-C vrat v kovinskem podboju, vrata opremljena s kljuko, sistemsko ključavnico in samozapiralom, barva vrat po izboru projektanta, dimenzija vrat 98/206 cm, oznaka 2</t>
  </si>
  <si>
    <t>izdelava, dobava in montaža predokenske rolete z preokensko kaseto, izvedba kot obstoječe, okno dimenzij 121/147cm</t>
  </si>
  <si>
    <t>doplačilo za izvedbo protidrsnega epoxi tlaka R11</t>
  </si>
  <si>
    <t>dobava in vgraditev proti požarne lopute - ventila PPV fi 200mm</t>
  </si>
  <si>
    <t>72.</t>
  </si>
  <si>
    <t>73.</t>
  </si>
  <si>
    <t>74.</t>
  </si>
  <si>
    <t>75.</t>
  </si>
  <si>
    <t>76.</t>
  </si>
  <si>
    <t>77.</t>
  </si>
  <si>
    <t>izdelava dobava in montaža inoks pulta širine 60 cm z zaključnim stenskim zobom višine 10 cm in dvema koritoma, pult dolžine 290 cm z dvema izrezoma za štedilnik</t>
  </si>
  <si>
    <t>izdelava dobava in montaža inoks pulta širine 60 cm z zaključnim stenskim zobom višine 10 cm in dvema koritoma, pult dolžine 315 cm z dvema izrezoma za štedilnik</t>
  </si>
  <si>
    <t>izdelava označb sob, nabiralnikov in kuhinjskih omaric z vgraviranimi tablicami velikosti cca 10/8 cm, lepljene ali vijačene na stavbno pohištvo</t>
  </si>
  <si>
    <t>izdelava označb sob in kuhinjskih omaric z vgraviranimi tablicami velikosti cca 10/8 cm, lepljene ali vijačene na stavbno pohištvo</t>
  </si>
  <si>
    <t>78.</t>
  </si>
  <si>
    <t>79.</t>
  </si>
  <si>
    <t>DOKUMENTACIJA</t>
  </si>
  <si>
    <t>dokumentacija:</t>
  </si>
  <si>
    <t>izdelava točkovalnih zapisnikov za vsako enoto (71TZ)</t>
  </si>
  <si>
    <t>izdelava energetskega izkaza stavbe</t>
  </si>
  <si>
    <t>izdelava požarnega izkaza</t>
  </si>
  <si>
    <t>izdelava evakuacijskega načrta z izdelavo in montažo uokvirjenih shem</t>
  </si>
  <si>
    <t>II.</t>
  </si>
  <si>
    <t>III.</t>
  </si>
  <si>
    <t>IV.</t>
  </si>
  <si>
    <t>VI.</t>
  </si>
  <si>
    <t>VII.</t>
  </si>
  <si>
    <t>VIII.</t>
  </si>
  <si>
    <t>IX.</t>
  </si>
  <si>
    <t>X.</t>
  </si>
  <si>
    <t>XI.</t>
  </si>
  <si>
    <t>POPIS GRADBENO OBRTNIŠKIH DEL</t>
  </si>
  <si>
    <t>izdelava, dobava in montaža inox pulta globine 75 cm, višine 90 cm, dolžine 395 cm, v pultu korito 40/50 cm, stenska zaokrožnica višine 10 cm, podpultna polica dolžine 150 cm, podpultni prostor je odprt za postavitev pralnih in sušilnih strojev, izdelava po skici projektanta</t>
  </si>
  <si>
    <t>izdelava, dobava in montaža inox pulta globine 75 cm, višine 90 cm, dolžine 290 cm, v pultu korito 40/50 cm, stenska zaokrožnica višine 10 cm, podpultna polica dolžine 150 cm, podpultni prostor je odprt za postavitev pralnih in sušilnih strojev, izdelava po skici projektanta</t>
  </si>
  <si>
    <t>ur</t>
  </si>
  <si>
    <t>RUŠITVENA DELA</t>
  </si>
  <si>
    <t>kg</t>
  </si>
  <si>
    <t>rušitvena dela :</t>
  </si>
  <si>
    <t>10.</t>
  </si>
  <si>
    <t>11.</t>
  </si>
  <si>
    <t>12.</t>
  </si>
  <si>
    <t>13.</t>
  </si>
  <si>
    <t>14.</t>
  </si>
  <si>
    <t>15.</t>
  </si>
  <si>
    <t>16.</t>
  </si>
  <si>
    <t>17.</t>
  </si>
  <si>
    <t>18.</t>
  </si>
  <si>
    <t>19.</t>
  </si>
  <si>
    <t>REKAPITULACIJA</t>
  </si>
  <si>
    <t>I.</t>
  </si>
  <si>
    <t>1.</t>
  </si>
  <si>
    <t>2.</t>
  </si>
  <si>
    <t>3.</t>
  </si>
  <si>
    <t>4.</t>
  </si>
  <si>
    <t>5.</t>
  </si>
  <si>
    <t>6.</t>
  </si>
  <si>
    <t>7.</t>
  </si>
  <si>
    <t>8.</t>
  </si>
  <si>
    <t>9.</t>
  </si>
  <si>
    <t>m</t>
  </si>
  <si>
    <t>m3</t>
  </si>
  <si>
    <t>m2</t>
  </si>
  <si>
    <t>kom</t>
  </si>
  <si>
    <t>V.</t>
  </si>
  <si>
    <t>€</t>
  </si>
  <si>
    <t>plačilo depoja nenevarnih gradbenih odpadkov</t>
  </si>
  <si>
    <t>postavitev gradbiščne ograje višine do 2,00m, PVC ograja na podstavkih ojačana z armaturno mrežo</t>
  </si>
  <si>
    <t>izdelava, dobava in montaža opozorilnih in napisnih tabel po ZGO</t>
  </si>
  <si>
    <t>rezanje asfalta v predvideni debelini do 10 cm</t>
  </si>
  <si>
    <t>t</t>
  </si>
  <si>
    <t>št.pos.</t>
  </si>
  <si>
    <t xml:space="preserve">opis dela </t>
  </si>
  <si>
    <t>EM</t>
  </si>
  <si>
    <t>količina</t>
  </si>
  <si>
    <t>€/EM</t>
  </si>
  <si>
    <t>skupaj</t>
  </si>
  <si>
    <t>in obešalnim materialom, komplet kabelske police širine:</t>
  </si>
  <si>
    <t>Polica 100 mm</t>
  </si>
  <si>
    <t>Polica 100 mm, s pokrovom</t>
  </si>
  <si>
    <t>Polica 200 mm</t>
  </si>
  <si>
    <t>Polica 200 mm, s pokrovom</t>
  </si>
  <si>
    <t>Polica 400 mm (trasa od posamezne etažne razdelilne omarice do hodnika)</t>
  </si>
  <si>
    <t>Finožični vodnik H07V-K 16 mm2, komplet na dveh koncih pritrjen z vijačnim spojem, komplet</t>
  </si>
  <si>
    <t>vodnik v povprečni dolžini 1,0 m, potrebnim vijačnim spojem in potrebnimi objemkami</t>
  </si>
  <si>
    <t>vodnik v povprečni dolžini 5,0 m, potrebnim vijačnim spojem in potrebnimi objemkami</t>
  </si>
  <si>
    <t>Finožični vodnik H07V-K 6 mm2, komplet na dveh koncih pritrjen z vijačnim spojem, komplet</t>
  </si>
  <si>
    <t>Instalacijske cevi: trde se instalirajo pod oblogami, iz trase iz kabelske police do posamezne</t>
  </si>
  <si>
    <t>vtičnice pri mizi. Vse instalacijske cevi pod oblogami morajo biti trdno fiksirane, da omogočajo</t>
  </si>
  <si>
    <t>kasnejše uvlačenje kablov v cevi!</t>
  </si>
  <si>
    <t>dobava in ugraditev armiranega betona C25/35 preseka 0,12 - 0,20 m3/m2-m, granulata 0-16mm, odporen na zmrzal in soli     ( OSMO, OMO) -stene</t>
  </si>
  <si>
    <t>dobava in ugraditev armiranega betona C25/35 preseka 0,12 - 0,20 m3/m2-m, granulata 0-16mm, odporen na zmrzal in soli     ( OSMO, OMO) - talna plošča rampe</t>
  </si>
  <si>
    <t>glajenje svežih betonskih površin do sijaja kot podlaga za izvedbo štokanega betona</t>
  </si>
  <si>
    <t>dobava in vgraditev dilatacijskega XPS traku višine 20 cm, debeline 0,5 cm na stiku tlak - stena</t>
  </si>
  <si>
    <t>odstranitev vrhnjega traku, čiščenje rege, prednamaz, vstavljanje PU traku ter kitanje reg s TIO kitom v barvi betona</t>
  </si>
  <si>
    <t>opaž robov podložnega betona višine do 10 cm na terenu</t>
  </si>
  <si>
    <t>dvostranski opaž pasovnih temeljev višine do 50 cm ravni  kratki odseki</t>
  </si>
  <si>
    <t>dvostranski vidni opaž sten višine do 0,50 -2,00m, debeline 15 cm, opaž z velikostenskimi paneli zaključek s trikotno letvijo</t>
  </si>
  <si>
    <t xml:space="preserve">opaž robov talnih plošč in delovnih stikov višina opaža 15 cm </t>
  </si>
  <si>
    <t>ZIDARSKA DELA</t>
  </si>
  <si>
    <r>
      <t>OPOMBA:</t>
    </r>
    <r>
      <rPr>
        <i/>
        <sz val="12"/>
        <rFont val="Times New Roman CE"/>
        <family val="1"/>
      </rPr>
      <t xml:space="preserve"> Čiščenje prostorov, celotne opreme in delovnih naprav po končanih posameznih fazah je vkalkulirati v e.m. in v cenah za enoto mere pri zidarskih delih še posebej upoštevati in vkalkulirati:</t>
    </r>
  </si>
  <si>
    <r>
      <t>1.</t>
    </r>
    <r>
      <rPr>
        <i/>
        <sz val="12"/>
        <rFont val="Times New Roman CE"/>
        <family val="1"/>
      </rPr>
      <t xml:space="preserve"> Dopustna odstopanja za pravokotnost , površinsko ravnost in dimenzije gradbenih elementov veljajo določila DIN 18202. </t>
    </r>
  </si>
  <si>
    <r>
      <t>2.</t>
    </r>
    <r>
      <rPr>
        <i/>
        <sz val="12"/>
        <rFont val="Times New Roman CE"/>
        <family val="1"/>
      </rPr>
      <t xml:space="preserve"> Vsa dela morajo biti izvedena na način, ki omogoča in zagotavlja predpisano varnost, stabilnost in funkcionalnost ter življensko dobo posameznega elementa. </t>
    </r>
  </si>
  <si>
    <r>
      <t>3.</t>
    </r>
    <r>
      <rPr>
        <i/>
        <sz val="12"/>
        <rFont val="Times New Roman CE"/>
        <family val="1"/>
      </rPr>
      <t xml:space="preserve"> V ponudbenih  cenah je zajeti tudi strošek zaščite izvedenih del med posameznimi fazami del ( hidroizolacija , estrihi,  polaganje keramike/kamna ter drugih talnih in stenskih oblog) in pri izdelavi horizontalne in vertikalne hidroizolacije obvezno upoštevati in v e.m. vkalkulirati vsa predhodna dela: izdelava zaokrožnic na stikih vertikal in horizontal ipd... </t>
    </r>
  </si>
  <si>
    <t>zidarska dela :</t>
  </si>
  <si>
    <t>gradbena pomoč KV delavca</t>
  </si>
  <si>
    <t>gradbena pomoč PK delavca</t>
  </si>
  <si>
    <t>brušenje betonskih sten, kitanje por in neravnin z materialom na osnovi cementov in epoxidov v barvi betona, brušenje in poliranje ter zaščita z vodoodbojnim premazom</t>
  </si>
  <si>
    <t>štokanje betonskih finozaglajenih talnih površin, obdelava protidrsnosti z enakomernim videzom ter zaščita obdelanih površin z vodoodbojnim prozornim premazom</t>
  </si>
  <si>
    <t>Pred naročilom svetilk, vse tipe svetilk potrdi arhitekt in investitor!</t>
  </si>
  <si>
    <t>L1 - nadometna stropna svetilka, kot Intra Etea OP LED 15W/830, IP43, FO white,</t>
  </si>
  <si>
    <t>po izbiri arhitekta</t>
  </si>
  <si>
    <t>L2 - nadometna stenska svetilka, kot Intra Etea DI OP LED 15W/830, IP65, FO,</t>
  </si>
  <si>
    <t>L2.1 - nadometna stropna svetilka, kot Intra Etea DI OP LED 15W/830, IP65, FO,</t>
  </si>
  <si>
    <t>L3 - vgradna stropna svetilka, kot Intra Nitor R SOP 1290lm 14W 830 FO, IP44,</t>
  </si>
  <si>
    <t>white/white, po izbiri arhitekta</t>
  </si>
  <si>
    <t>L3 + EPN - vgradna stropna svetilka, kot Intra Nitor R SOP 1290lm 14W 830 FO, IP44,</t>
  </si>
  <si>
    <t>white/white, komplet z EPN modulom, po izbiri arhitekta</t>
  </si>
  <si>
    <t>L4 - nadometna stropna svetilka, kot Intra Lona C 400H PR 1 x 55W T16-R 2GX13 EB, IP43,</t>
  </si>
  <si>
    <t>white, po izbiri arhitekta</t>
  </si>
  <si>
    <t>L5 - nadometna stenska svetilka, kot Intra Minus C S2C 1 x 14W T16 G5 EB, IP20, white,</t>
  </si>
  <si>
    <t>L6 + EPN - vgradna stropna svetilka, kot Intra Minus C S2C 1 x 54W T16 G5 EB, IP20,</t>
  </si>
  <si>
    <r>
      <rPr>
        <b/>
        <i/>
        <sz val="11"/>
        <rFont val="Times New Roman CE"/>
        <family val="0"/>
      </rPr>
      <t xml:space="preserve">SPLOŠNA OPOMBA: </t>
    </r>
    <r>
      <rPr>
        <i/>
        <sz val="11"/>
        <rFont val="Times New Roman CE"/>
        <family val="0"/>
      </rPr>
      <t xml:space="preserve">Popis je izdelan na podlagi PZI projekta in razgovora z odgovornim vodjem projekta. Notranji interier, eventuelna prestavitev zračnih ali zemeljskih instalacijskih in komunalnih vodov ni predmet tega popisa. V kolikor popis posamezne postavke eventuelno odstopa od popisov v projektu mora izvajalec od nadzora ali projektanta zahtevati pojasnilo. V ceni na enoto morajo biti vkalkulirani sledeče pripombe:                                                                                                                               1.Vsi potrebni varnostni ukrepi in zaščite v smislu Zakona o varnosti in zdravja pri delu ter Pravilnika o listinah za sredstva pri delu, ki veljajo pri izvajanju navedenih del                                     2.Vsi notranji in zunanji horizontalni in vertikalni transporti do začasnih in stalnih deponij ter vsa pripravljalna, pomožna in zaključna dela pri posameznih postavkah.(tudi če to ni posebej navedeno v posameznih postavkah). Odpadni in izkopani material se deponira na deponije,katera morajo imeti uporabna dovoljenja za deponiranje posametnih vrst materiala.Ponudnik izbere lokacije posameznih deponij  in v cenah za EM upošteva vse stroške deponiranja in transporta. Prikazane količine v tem popisu so v raščenem in vgrajenem stanju. Posametni koeficienti razrahljivosti so upoštevani že v ceni za enoto mere. Pri  cenah za enoto je upoštevati specifičnost  lokacije  (utesnjenost) glede na skladiščenje materiala – sprotni dovoz le tega .                                                                                             3.Vsa potrebna pripravljalna dela, preverjanje mer na objektu samem, sprotno čiščenje objekta, popravila eventuelne škode nastale na objektu, infrastrukturi in okolici  zaradi izvajanja posameznih del opisanih v postavkah .                                                                                                                                           </t>
    </r>
  </si>
  <si>
    <t>nepredvidena gradbena dela ocena 5%</t>
  </si>
  <si>
    <t>nepredvidena rušitvena dela 5%</t>
  </si>
  <si>
    <t xml:space="preserve">izdelava dobava in montaža Rf brušene ograje višine 120 cm, izdelana iz stebričkov fi 36 mm v rastru cca 200 cm, ter vmesnih prečk ( jeklenica ) v rastru 20 cm fi 8mm - 5 kom, ter ročaja fi 48mm, ograja vijačena v krono betonskega zidu </t>
  </si>
  <si>
    <t>kos</t>
  </si>
  <si>
    <t>kpl</t>
  </si>
  <si>
    <t>SAMSKI DOM , Knobleharjeva 24, Ljubljana</t>
  </si>
  <si>
    <t>investitor:</t>
  </si>
  <si>
    <t>objekt:</t>
  </si>
  <si>
    <t>junij</t>
  </si>
  <si>
    <t>izdelava gradbiščnih vrat v gradbiščni ograji, vrata širine 4,00m opremljena s sistemom za zaklepanje</t>
  </si>
  <si>
    <t xml:space="preserve">najem sanitarij za čas gradnje ( 4 mesece) </t>
  </si>
  <si>
    <t>klet</t>
  </si>
  <si>
    <t>odstranitev sanitarnih elementov WC, kotlički, umivalnik , baterije, … z iznosom v gradbiščni depo</t>
  </si>
  <si>
    <t>odstranitev vrat v plohastem podboju velikosti do 2m2/kom z izbijanjem iz zidu in iznosom v gradbiščni depo</t>
  </si>
  <si>
    <t>rušenje predelnih sten debeline do 15 cm, klasično zidane ali montažne z iznosom ruševin</t>
  </si>
  <si>
    <t>odstranitev okna v lesenem podboju velikosti do 2m2/kom z izbijanjem iz zidu in iznosom v gradbiščni depo</t>
  </si>
  <si>
    <t>rušenje debelejših sten in izdelava prebojev v opečnih stenah debeline do 20 cm z iznosom ruševin</t>
  </si>
  <si>
    <t>demontaža lesenih enoramnih stopnic širine 120 cm, dolžine 280 cm z iznosom v gradbiščni depo</t>
  </si>
  <si>
    <t>rušenje betonskih in armiranobetonskih konstrukcij podstavkov peči in opreme v kurilnici in pragov med vrati</t>
  </si>
  <si>
    <t>rušenje tlaka v predvideni sestavi finalni tlak in estrih skupne debeline 13 cm z iznosom ruševin v gradbiščni depo</t>
  </si>
  <si>
    <t>odbijanje stenske keramike do zdrave zidne podlage z iznosom ruševin</t>
  </si>
  <si>
    <t>odstranitev kovinskih vzidanih dimniških, prezračevalnih in inštalacijskih vratic z izbijanjem iz zidu ter iznosom v depo, elementi velikosti do ,040m2/kom</t>
  </si>
  <si>
    <t>odstranitev platoja tovornega dvigala velikosti 100/80 cm</t>
  </si>
  <si>
    <t>iznos opreme - lesene regalne police, pohištvo in ostala nesnaga - PK delavec ocena</t>
  </si>
  <si>
    <t>pomoč pri demontaži in iznosu strojnih inštalacij prezračevanja, vodovoda, hidrantnega omrežja in CK</t>
  </si>
  <si>
    <t>izdelava prebojev v opečnem zidu debeline do 50 cm za potrebe prehodov inštalacij, preboji velikosti do 0,05m2/kom</t>
  </si>
  <si>
    <t>demontaža polic, zaščitnih vogalnikov in manjših pritrjenih elementov z iznosom v depo</t>
  </si>
  <si>
    <t>dolbljenje šlicev v opečnih stenah za razvod inštalacij, šlici velikosti do 20/20cm</t>
  </si>
  <si>
    <t>dolbljenje šlicev v opečnih stenah za razvod inštalacij, šlici velikosti do 5/5cm</t>
  </si>
  <si>
    <t>pritličje</t>
  </si>
  <si>
    <t>izdelava horizontalne hidroizolacije z varjenimi bitumenskimi trakov debeline 3mm in prehodnim hladnim premazom</t>
  </si>
  <si>
    <t>izdelava mikroarmiranega estriha v sestavi XPS plošče 2cm, mikroarmiran estrih 4cm in robni dilatacijski trak</t>
  </si>
  <si>
    <t>krpanje tlakov na mestih rušenih sten z litim betonom v pasovih širine do 20 cm in globine do 10 cm</t>
  </si>
  <si>
    <t xml:space="preserve">zazidava odprtin z opečnim blokom v kombinaciji z NF opeko v podaljšani malti - dimniška vratica, zračniki, … </t>
  </si>
  <si>
    <t>zazidava odprtin z opečnim blokom debeline 20 cm v podaljšani malti - vratne odprtine</t>
  </si>
  <si>
    <t>čiščenje podlage z vodnim pritiskom in ometanjem ter prednamaz za sprejemljivost in fini tankoslojni omet sten - obstoječe stene kleti</t>
  </si>
  <si>
    <t>krpanje ometov z grobo in fino podaljšano malto s predhodnim cementnim obrizgom, sten in stropov</t>
  </si>
  <si>
    <t>krpanje tlakov z litim betonom na mestih globjih poškodb in na mestih rušenih elementov, globina zalivanja do 10 cm               ( poškodbe , kanalizacija, pragovi, rušene stene, …)</t>
  </si>
  <si>
    <t>zametavanje inštalacijskih šlicev s potrebnimi obzidavami, šlici velikosti do 20/20 cm</t>
  </si>
  <si>
    <t>zametavanje inštalacijskih šlicev s potrebnimi obzidavami, šlici velikosti do 5/5 cm</t>
  </si>
  <si>
    <t>odstranitev obstoječih kanalizacijskih pokrovov velikosti 60/60 cm - betonski in dobava in vgradnja novi Rf poglobljenih pokrovov 60/60 cm z zapolnitvijo in vgradnjo na višino tlaka</t>
  </si>
  <si>
    <t>odstranitev PVC montažnih sten, delno zastekljene vklučno z vmesnimi vrati z odnosom v gradbiščni depo</t>
  </si>
  <si>
    <t>demontaža polic, zaščitnih vogalnikov, tablojev, nabiralnikov in manjših pritrjenih elementov z iznosom v depo</t>
  </si>
  <si>
    <t>rušenje obstoječega tlaka v predprostoru v predvideni sestavi finalna obloga in estrih v skupni debelini 12 cm - vhod</t>
  </si>
  <si>
    <t>Adresibilni optični javljalnik dima Apollo, kot tip OPT XP-95</t>
  </si>
  <si>
    <t>izdelava horizontalne in vertikalne hidroizolacije na osnovi cementa z enkratnim nanosom z gleterjem in 1x s čopičem - kopalnice</t>
  </si>
  <si>
    <t>dobava in vgraditev kotnih hidrotesnih trakov širine 12 cm</t>
  </si>
  <si>
    <t>vzidava oken in vrat velikosti do 2m2/kom oziroma obdelava špalet za vgradnjo</t>
  </si>
  <si>
    <t>1. in 2. nadstropje</t>
  </si>
  <si>
    <t>rušenje predelnih sten debeline do 20 cm, klasično zidane ali montažne z iznosom ruševin</t>
  </si>
  <si>
    <t>odstranitev lesenih montažnih sten, delno zastekljene vključno z vmesnimi vrati z odnosom v gradbiščni depo</t>
  </si>
  <si>
    <t>obzidava geberitov WC in bidejev s penobetonskimi bloketi višine do 120 cm</t>
  </si>
  <si>
    <t>vgraditev talnih rešetk v tuš kabinah dolžine do 1,00m</t>
  </si>
  <si>
    <t xml:space="preserve">rušenje obstoječega tlaka v kopalnicah sobah v predvideni sestavi finalna obloga in estrih v skupni debelini do12 cm </t>
  </si>
  <si>
    <t>izdelava preboja skozi stropno konstrukcijo preseka do 15/15 cm</t>
  </si>
  <si>
    <t>izdelava preboja skozi stropno konstrukcijo preseka do 8/8 cm</t>
  </si>
  <si>
    <t>podstreha</t>
  </si>
  <si>
    <t>odkrivanje strešin kritih s salonitnimi ploščami z zlaganjem kritine na podstrehi za ponovno uporabo in pokrivanje strešin po montaži klimata</t>
  </si>
  <si>
    <t>demontaža špirovcev z odrezom in dobava in montaža novih špirovcev 16/12 na obstoječe lege po dokončanju montaže</t>
  </si>
  <si>
    <t>pokrivanje strešin s folijo med izvedbo del kot zaščita pred vremenskimi vplivi</t>
  </si>
  <si>
    <t>sortiranje ruševin in odpadkov, nakladanje in odvoz v stalni depo izvajalca del</t>
  </si>
  <si>
    <t>stroški priklopa gradbiščne vode in elektrike ter odklop po dokončanju del - ocena</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</si>
  <si>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</si>
  <si>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</si>
  <si>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</si>
  <si>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</si>
  <si>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</si>
  <si>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</si>
  <si>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</si>
  <si>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</si>
  <si>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</si>
  <si>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</si>
  <si>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</si>
  <si>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</si>
  <si>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</si>
  <si>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</si>
  <si>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</si>
  <si>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</si>
  <si>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</si>
  <si>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</si>
  <si>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</si>
  <si>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</si>
  <si>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</si>
  <si>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</si>
  <si>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</si>
  <si>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</si>
  <si>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</si>
  <si>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</si>
  <si>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</si>
  <si>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</si>
  <si>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</si>
  <si>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</si>
  <si>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</si>
  <si>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</si>
  <si>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</si>
  <si>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</si>
  <si>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</si>
  <si>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</si>
  <si>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</si>
  <si>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</si>
  <si>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</si>
  <si>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</si>
  <si>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</si>
  <si>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</si>
  <si>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</si>
  <si>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</si>
  <si>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</si>
  <si>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</si>
  <si>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</si>
  <si>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</si>
  <si>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</si>
  <si>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</si>
  <si>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</si>
  <si>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</si>
  <si>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odstranitev kovinskih vzidanih dimniških, prezračevalnih in inštalacijskih vratic z izbijanjem iz zidu ter iznosom v depo, elementi velikosti do 0,40m2/kom</t>
  </si>
  <si>
    <t>TLAKARSKA DELA</t>
  </si>
  <si>
    <t>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t>
  </si>
  <si>
    <t>Meritve mikroklime za letno in zimsko obratovanje ter izdaja potrdila o izpolnjevanju projektnih zahtev s strani pooblaščene organizacije.</t>
  </si>
  <si>
    <t>Vris sprememb, nastalih med gradnjo v PZI načrt ter predaja teh izdelovalcu PID načrta.</t>
  </si>
  <si>
    <t>Označevanje cevovodov ter kanalov z označbo medija in smeri toka.</t>
  </si>
  <si>
    <t>Izdelava funkcionalnih shem posameznih sistemov v okvirju, nameščena na steno v strojnici, skupaj z navodili za uporabo posameznega sistema.</t>
  </si>
  <si>
    <t>Izdelava dokazila o zanesljivosti objekta skladno z veljavnim pravilnikom.</t>
  </si>
  <si>
    <t>Priprava podrobnih navodil za obratovanje in vzdrževanje elementov in sistemov v objektu. Uvajanje upravljavca sistemov investitorja, poučevanja, šolanja ter pomoč v prvem letu obratovanja.</t>
  </si>
  <si>
    <t xml:space="preserve">OGREVANJE </t>
  </si>
  <si>
    <t>Opis postavke</t>
  </si>
  <si>
    <t>e.m.</t>
  </si>
  <si>
    <t>kol</t>
  </si>
  <si>
    <t>€/enoto</t>
  </si>
  <si>
    <t>RADIATORSKO OGREVANJE</t>
  </si>
  <si>
    <t>Jeklen panelni radiator s spodnjimi sredinskimi priključki, vgrajenim termostatskim ventilom, spodnjim kotnim priključnim kosom za dvocevni sistem z regulacijo količine, s priključki za večplastne cevi cevi, izdelan za delovni tlak PN6 in temperaturo do 110°C skupaj s pokrovom, radiatorskimi čepi, reducirkami, odzračnikom, konzolami za montažo na steno, konzolo za montažo priključnega kosa, tesnilnim in pritrdilnim materialom</t>
  </si>
  <si>
    <t>21/600-600</t>
  </si>
  <si>
    <t>21/600-700</t>
  </si>
  <si>
    <t>21/600-1100</t>
  </si>
  <si>
    <t>21/600-1200</t>
  </si>
  <si>
    <t>22/600-1400</t>
  </si>
  <si>
    <t>22/900-500</t>
  </si>
  <si>
    <t>DELONGHI tip Radel R6</t>
  </si>
  <si>
    <t>ali enakovredni</t>
  </si>
  <si>
    <t>Jeklen panelni radiator s stranskimi priključki, izdelan za delovni tlak PN6 in temperaturo do 110°C skupaj s pokrovom, radiatorskimi čepi, reducirkami, odzračnikom, konzolami za montažo na steno, tesnilnim in pritrdilnim materialom</t>
  </si>
  <si>
    <t>21/600-800</t>
  </si>
  <si>
    <t>21/600-900</t>
  </si>
  <si>
    <t>21/600-1000</t>
  </si>
  <si>
    <t>22/600-800</t>
  </si>
  <si>
    <t>22/600-900</t>
  </si>
  <si>
    <t>22/600-1000</t>
  </si>
  <si>
    <t>22/900-700</t>
  </si>
  <si>
    <t>22/900-800</t>
  </si>
  <si>
    <t>22/900-900</t>
  </si>
  <si>
    <t>DELONGHI tip Radel K</t>
  </si>
  <si>
    <t>Radiatorski termostatski ventil z natančno prednastavitvijo, za dvocevni sistem ogrevanja izdelan za delovni tlak NP6 in temperaturo 110°C, skupaj s termostatsko glavo ter vsem z montažnim in tesnilnim materialom</t>
  </si>
  <si>
    <t>DN10</t>
  </si>
  <si>
    <t>DANFOSS tip RA-N - ravni</t>
  </si>
  <si>
    <t>Radiatorski zaporni ventil (spodnji holandec), za dvocevni sistem ogrevanja izdelan za delovni tlak NP6 in temperaturo 110°C, skupaj z vsem z montažnim in tesnilnim materialom</t>
  </si>
  <si>
    <t>Danfoss tip RLV - ravni</t>
  </si>
  <si>
    <t>Termostatska glava z možnostjo blokiranja in omejevanja temperature, skladno z EN 215-1 z vgrajenim tipalom, s protizmrzovalno zaščito, opremljena z zaskočnim priključkom primeren za montažo na termostatski ventil. Območje delovanja od 0 do 26°C.</t>
  </si>
  <si>
    <t>Danfoss tip RA 2940</t>
  </si>
  <si>
    <t>Termostatska glava, zaščitena proti nepooblaščenemu posluževanju (blokiranje nastavitve), ojačana za uporabo v javnih ustanovah (robustni model), s protizmrzovalno zaščito, z vgrajenim tipalom in z varovalko pred krajo, primeren za montažo na termostatski ventil</t>
  </si>
  <si>
    <t>Danfoss tip RA 2920</t>
  </si>
  <si>
    <t>Dekorativni cevni kopalniški radiator, izdelani za delovni tlak 8 bar in temperaturo do 110°C skupaj z radiatorskim termostatskim ventilom, ventilom povratka, termostatsko glavo z regulacijo temperature prostora, radiatorskim čepi, reducirkami, konzolami ter vključno ves montažni in tesnilni material</t>
  </si>
  <si>
    <t>Barvo določi investitor oziroma arhitekt!</t>
  </si>
  <si>
    <t>DeLONGHI tip Dolce Vita</t>
  </si>
  <si>
    <t>tip 1713 - 600</t>
  </si>
  <si>
    <t>set Danfoss tip VHX - Duo + RTX, kotni RAL 9016 bela</t>
  </si>
  <si>
    <t>Avtomatski regulator diferenčnega tlaka (ASV-PV) v povratku in in ventila za nastavitev pretoka (ASV-I) na dovodu. Ventila sta navojne izvedbe skupaj s tesnilnim in pritrdilnim materialom</t>
  </si>
  <si>
    <t>DN 15</t>
  </si>
  <si>
    <t>DN 20</t>
  </si>
  <si>
    <t>DN 25</t>
  </si>
  <si>
    <t>DANFOSS tip ASV-PV</t>
  </si>
  <si>
    <t>DANFOSS tip ASV-I</t>
  </si>
  <si>
    <t>MS krogelna zaporna pipa z navojnima priključkoma, s podaljšano ročko za posluževanje, skupaj s tesnilnim in vijačnim materialom</t>
  </si>
  <si>
    <t>DN10, PN6</t>
  </si>
  <si>
    <t>DN15, PN6</t>
  </si>
  <si>
    <t>DN20, PN6</t>
  </si>
</sst>
</file>

<file path=xl/styles.xml><?xml version="1.0" encoding="utf-8"?>
<styleSheet xmlns="http://schemas.openxmlformats.org/spreadsheetml/2006/main">
  <numFmts count="26">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SIT&quot;"/>
    <numFmt numFmtId="173" formatCode="#,##0.00\ [$€-1]"/>
    <numFmt numFmtId="174" formatCode="&quot;True&quot;;&quot;True&quot;;&quot;False&quot;"/>
    <numFmt numFmtId="175" formatCode="&quot;On&quot;;&quot;On&quot;;&quot;Off&quot;"/>
    <numFmt numFmtId="176" formatCode="[$€-2]\ #,##0.00_);[Red]\([$€-2]\ #,##0.00\)"/>
    <numFmt numFmtId="177" formatCode="#,##0.00_ ;[Red]\-#,##0.00\ "/>
    <numFmt numFmtId="178" formatCode="0_)"/>
    <numFmt numFmtId="179" formatCode="0.0"/>
    <numFmt numFmtId="180" formatCode="#,##0.00\ &quot;€&quot;"/>
    <numFmt numFmtId="181" formatCode="#&quot;.&quot;"/>
  </numFmts>
  <fonts count="65">
    <font>
      <sz val="10"/>
      <name val="Arial CE"/>
      <family val="0"/>
    </font>
    <font>
      <b/>
      <sz val="10"/>
      <name val="Arial CE"/>
      <family val="0"/>
    </font>
    <font>
      <i/>
      <sz val="10"/>
      <name val="Arial CE"/>
      <family val="0"/>
    </font>
    <font>
      <b/>
      <i/>
      <sz val="10"/>
      <name val="Arial CE"/>
      <family val="0"/>
    </font>
    <font>
      <sz val="10"/>
      <name val="Times New Roman CE"/>
      <family val="1"/>
    </font>
    <font>
      <sz val="12"/>
      <name val="Times New Roman CE"/>
      <family val="1"/>
    </font>
    <font>
      <sz val="12"/>
      <name val="Arial CE"/>
      <family val="0"/>
    </font>
    <font>
      <sz val="8"/>
      <name val="Arial CE"/>
      <family val="0"/>
    </font>
    <font>
      <b/>
      <u val="single"/>
      <sz val="12"/>
      <name val="Arial CE"/>
      <family val="2"/>
    </font>
    <font>
      <b/>
      <u val="single"/>
      <sz val="12"/>
      <name val="Times New Roman CE"/>
      <family val="1"/>
    </font>
    <font>
      <b/>
      <sz val="12"/>
      <name val="Times New Roman CE"/>
      <family val="1"/>
    </font>
    <font>
      <b/>
      <sz val="14"/>
      <name val="Arial CE"/>
      <family val="0"/>
    </font>
    <font>
      <b/>
      <i/>
      <sz val="14"/>
      <name val="Times New Roman CE"/>
      <family val="1"/>
    </font>
    <font>
      <b/>
      <i/>
      <u val="single"/>
      <sz val="14"/>
      <name val="Arial CE"/>
      <family val="2"/>
    </font>
    <font>
      <i/>
      <sz val="14"/>
      <name val="Arial CE"/>
      <family val="2"/>
    </font>
    <font>
      <b/>
      <i/>
      <sz val="14"/>
      <name val="Arial CE"/>
      <family val="2"/>
    </font>
    <font>
      <i/>
      <sz val="11"/>
      <name val="Times New Roman CE"/>
      <family val="0"/>
    </font>
    <font>
      <b/>
      <i/>
      <sz val="11"/>
      <name val="Times New Roman CE"/>
      <family val="0"/>
    </font>
    <font>
      <sz val="9"/>
      <name val="Arial CE"/>
      <family val="0"/>
    </font>
    <font>
      <i/>
      <sz val="9"/>
      <name val="Times New Roman CE"/>
      <family val="0"/>
    </font>
    <font>
      <b/>
      <sz val="10"/>
      <name val="Times New Roman CE"/>
      <family val="0"/>
    </font>
    <font>
      <i/>
      <sz val="12"/>
      <color indexed="10"/>
      <name val="Times New Roman CE"/>
      <family val="0"/>
    </font>
    <font>
      <i/>
      <sz val="12"/>
      <name val="Times New Roman CE"/>
      <family val="1"/>
    </font>
    <font>
      <b/>
      <sz val="16"/>
      <name val="Arial CE"/>
      <family val="2"/>
    </font>
    <font>
      <sz val="12"/>
      <color indexed="9"/>
      <name val="Times New Roman CE"/>
      <family val="1"/>
    </font>
    <font>
      <sz val="12"/>
      <name val="Times New Roman"/>
      <family val="1"/>
    </font>
    <font>
      <sz val="16"/>
      <name val="Arial CE"/>
      <family val="0"/>
    </font>
    <font>
      <b/>
      <sz val="18"/>
      <name val="Arial CE"/>
      <family val="0"/>
    </font>
    <font>
      <b/>
      <i/>
      <u val="single"/>
      <sz val="12"/>
      <name val="Times New Roman CE"/>
      <family val="0"/>
    </font>
    <font>
      <b/>
      <sz val="12"/>
      <color indexed="9"/>
      <name val="Times New Roman CE"/>
      <family val="1"/>
    </font>
    <font>
      <sz val="9"/>
      <name val="Times New Roman CE"/>
      <family val="0"/>
    </font>
    <font>
      <b/>
      <i/>
      <sz val="18"/>
      <name val="Times New Roman CE"/>
      <family val="1"/>
    </font>
    <font>
      <sz val="14"/>
      <name val="Arial CE"/>
      <family val="0"/>
    </font>
    <font>
      <b/>
      <sz val="10"/>
      <name val="Arial"/>
      <family val="2"/>
    </font>
    <font>
      <sz val="10"/>
      <name val="Arial"/>
      <family val="2"/>
    </font>
    <font>
      <sz val="10"/>
      <color indexed="8"/>
      <name val="Arial"/>
      <family val="2"/>
    </font>
    <font>
      <sz val="12"/>
      <color indexed="10"/>
      <name val="Times New Roman CE"/>
      <family val="1"/>
    </font>
    <font>
      <sz val="10"/>
      <color indexed="10"/>
      <name val="Times New Roman CE"/>
      <family val="1"/>
    </font>
    <font>
      <b/>
      <sz val="12"/>
      <name val="Times New Roman"/>
      <family val="1"/>
    </font>
    <font>
      <sz val="12"/>
      <color indexed="8"/>
      <name val="Times New Roman"/>
      <family val="1"/>
    </font>
    <font>
      <vertAlign val="subscript"/>
      <sz val="12"/>
      <name val="Times New Roman"/>
      <family val="1"/>
    </font>
    <font>
      <vertAlign val="superscript"/>
      <sz val="12"/>
      <name val="Times New Roman"/>
      <family val="1"/>
    </font>
    <font>
      <sz val="12"/>
      <color indexed="10"/>
      <name val="Times New Roman"/>
      <family val="1"/>
    </font>
    <font>
      <vertAlign val="subscript"/>
      <sz val="12"/>
      <color indexed="8"/>
      <name val="Times New Roman"/>
      <family val="1"/>
    </font>
    <font>
      <vertAlign val="superscript"/>
      <sz val="12"/>
      <color indexed="8"/>
      <name val="Times New Roman"/>
      <family val="1"/>
    </font>
    <font>
      <b/>
      <sz val="12"/>
      <color indexed="8"/>
      <name val="Times New Roman"/>
      <family val="1"/>
    </font>
    <font>
      <sz val="12"/>
      <name val="Calibri"/>
      <family val="2"/>
    </font>
    <font>
      <sz val="10"/>
      <name val="MS Sans Serif"/>
      <family val="2"/>
    </font>
    <font>
      <sz val="11"/>
      <name val="Calibri"/>
      <family val="2"/>
    </font>
    <font>
      <sz val="10"/>
      <name val="Times New Roman"/>
      <family val="1"/>
    </font>
    <font>
      <b/>
      <u val="single"/>
      <sz val="14"/>
      <name val="Times New Roman"/>
      <family val="1"/>
    </font>
    <font>
      <sz val="12"/>
      <color indexed="9"/>
      <name val="Times New Roman"/>
      <family val="2"/>
    </font>
    <font>
      <sz val="12"/>
      <color indexed="17"/>
      <name val="Times New Roman"/>
      <family val="2"/>
    </font>
    <font>
      <b/>
      <sz val="12"/>
      <color indexed="63"/>
      <name val="Times New Roman"/>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1"/>
      <color indexed="8"/>
      <name val="Calibri"/>
      <family val="2"/>
    </font>
    <font>
      <sz val="12"/>
      <color indexed="19"/>
      <name val="Times New Roman"/>
      <family val="2"/>
    </font>
    <font>
      <i/>
      <sz val="12"/>
      <color indexed="23"/>
      <name val="Times New Roman"/>
      <family val="2"/>
    </font>
    <font>
      <b/>
      <sz val="12"/>
      <color indexed="9"/>
      <name val="Times New Roman"/>
      <family val="2"/>
    </font>
    <font>
      <b/>
      <sz val="12"/>
      <color indexed="10"/>
      <name val="Times New Roman"/>
      <family val="2"/>
    </font>
    <font>
      <sz val="12"/>
      <color indexed="20"/>
      <name val="Times New Roman"/>
      <family val="2"/>
    </font>
    <font>
      <sz val="12"/>
      <color indexed="62"/>
      <name val="Times New Roman"/>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hair"/>
      <right style="hair"/>
      <top style="hair"/>
      <bottom style="hair"/>
    </border>
    <border>
      <left/>
      <right/>
      <top/>
      <bottom style="hair"/>
    </border>
    <border>
      <left>
        <color indexed="63"/>
      </left>
      <right>
        <color indexed="63"/>
      </right>
      <top>
        <color indexed="63"/>
      </top>
      <bottom style="thin"/>
    </border>
    <border>
      <left>
        <color indexed="63"/>
      </left>
      <right>
        <color indexed="63"/>
      </right>
      <top style="thin"/>
      <bottom>
        <color indexed="63"/>
      </bottom>
    </border>
    <border>
      <left/>
      <right/>
      <top style="double"/>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51" fillId="6"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2" fillId="6" borderId="0" applyNumberFormat="0" applyBorder="0" applyAlignment="0" applyProtection="0"/>
    <xf numFmtId="0" fontId="53" fillId="11" borderId="1" applyNumberFormat="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35" fillId="0" borderId="0">
      <alignment/>
      <protection/>
    </xf>
    <xf numFmtId="0" fontId="34" fillId="0" borderId="0">
      <alignment/>
      <protection/>
    </xf>
    <xf numFmtId="0" fontId="58" fillId="0" borderId="0">
      <alignment/>
      <protection/>
    </xf>
    <xf numFmtId="0" fontId="34" fillId="0" borderId="0">
      <alignment/>
      <protection/>
    </xf>
    <xf numFmtId="0" fontId="34" fillId="0" borderId="0">
      <alignment/>
      <protection/>
    </xf>
    <xf numFmtId="0" fontId="34" fillId="0" borderId="0">
      <alignment/>
      <protection/>
    </xf>
    <xf numFmtId="0" fontId="59" fillId="7" borderId="0" applyNumberFormat="0" applyBorder="0" applyAlignment="0" applyProtection="0"/>
    <xf numFmtId="9" fontId="0" fillId="0" borderId="0" applyFont="0" applyFill="0" applyBorder="0" applyAlignment="0" applyProtection="0"/>
    <xf numFmtId="0" fontId="0" fillId="4" borderId="5" applyNumberFormat="0" applyFont="0" applyAlignment="0" applyProtection="0"/>
    <xf numFmtId="0" fontId="42" fillId="0" borderId="0" applyNumberFormat="0" applyFill="0" applyBorder="0" applyAlignment="0" applyProtection="0"/>
    <xf numFmtId="0" fontId="60" fillId="0" borderId="0" applyNumberFormat="0" applyFill="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42" fillId="0" borderId="6" applyNumberFormat="0" applyFill="0" applyAlignment="0" applyProtection="0"/>
    <xf numFmtId="0" fontId="61" fillId="16" borderId="7" applyNumberFormat="0" applyAlignment="0" applyProtection="0"/>
    <xf numFmtId="0" fontId="62" fillId="11" borderId="8" applyNumberFormat="0" applyAlignment="0" applyProtection="0"/>
    <xf numFmtId="0" fontId="63" fillId="1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7" borderId="8" applyNumberFormat="0" applyAlignment="0" applyProtection="0"/>
    <xf numFmtId="0" fontId="45" fillId="0" borderId="9" applyNumberFormat="0" applyFill="0" applyAlignment="0" applyProtection="0"/>
  </cellStyleXfs>
  <cellXfs count="589">
    <xf numFmtId="0" fontId="0" fillId="0" borderId="0" xfId="0" applyAlignment="1">
      <alignment/>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left" wrapText="1"/>
    </xf>
    <xf numFmtId="0" fontId="6" fillId="0" borderId="0" xfId="0" applyFont="1" applyBorder="1" applyAlignment="1">
      <alignment/>
    </xf>
    <xf numFmtId="4" fontId="6" fillId="0" borderId="0" xfId="0" applyNumberFormat="1" applyFont="1" applyBorder="1" applyAlignment="1">
      <alignment/>
    </xf>
    <xf numFmtId="0" fontId="4" fillId="0" borderId="0" xfId="0" applyFont="1" applyBorder="1" applyAlignment="1">
      <alignment/>
    </xf>
    <xf numFmtId="0" fontId="5" fillId="0" borderId="0" xfId="0" applyFont="1" applyBorder="1" applyAlignment="1">
      <alignment horizontal="right" vertical="top"/>
    </xf>
    <xf numFmtId="4" fontId="5" fillId="0" borderId="0" xfId="0" applyNumberFormat="1" applyFont="1" applyBorder="1" applyAlignment="1">
      <alignment horizontal="right"/>
    </xf>
    <xf numFmtId="0" fontId="9" fillId="0" borderId="0" xfId="0" applyFont="1" applyBorder="1" applyAlignment="1">
      <alignment horizontal="right" vertical="top"/>
    </xf>
    <xf numFmtId="0" fontId="5" fillId="0" borderId="0" xfId="0" applyFont="1" applyBorder="1" applyAlignment="1">
      <alignment horizontal="right" vertical="top" wrapText="1"/>
    </xf>
    <xf numFmtId="0" fontId="8" fillId="11" borderId="0" xfId="0" applyFont="1" applyFill="1" applyBorder="1" applyAlignment="1">
      <alignment horizontal="left" wrapText="1"/>
    </xf>
    <xf numFmtId="0" fontId="5" fillId="0" borderId="0" xfId="0" applyFont="1" applyBorder="1" applyAlignment="1">
      <alignment horizontal="center"/>
    </xf>
    <xf numFmtId="0" fontId="5" fillId="0" borderId="0" xfId="0" applyFont="1" applyBorder="1" applyAlignment="1">
      <alignment horizontal="left" vertical="top"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14" fillId="11" borderId="0" xfId="0" applyFont="1" applyFill="1" applyBorder="1" applyAlignment="1">
      <alignment horizontal="left"/>
    </xf>
    <xf numFmtId="0" fontId="10" fillId="0" borderId="10" xfId="0" applyFont="1" applyBorder="1" applyAlignment="1">
      <alignment horizontal="left" vertical="top" wrapText="1"/>
    </xf>
    <xf numFmtId="0" fontId="10" fillId="0" borderId="10" xfId="0" applyFont="1" applyBorder="1" applyAlignment="1">
      <alignment horizontal="center"/>
    </xf>
    <xf numFmtId="4" fontId="10" fillId="0" borderId="10" xfId="0" applyNumberFormat="1" applyFont="1" applyBorder="1" applyAlignment="1">
      <alignment horizontal="right"/>
    </xf>
    <xf numFmtId="0" fontId="5" fillId="11" borderId="0" xfId="0" applyFont="1" applyFill="1" applyBorder="1" applyAlignment="1">
      <alignment horizontal="left" vertical="top" wrapText="1"/>
    </xf>
    <xf numFmtId="0" fontId="12" fillId="5" borderId="11" xfId="0" applyFont="1" applyFill="1" applyBorder="1" applyAlignment="1">
      <alignment horizontal="center" vertical="top"/>
    </xf>
    <xf numFmtId="4" fontId="5" fillId="5" borderId="12" xfId="0" applyNumberFormat="1" applyFont="1" applyFill="1" applyBorder="1" applyAlignment="1">
      <alignment horizontal="right"/>
    </xf>
    <xf numFmtId="4" fontId="0" fillId="0" borderId="0" xfId="0" applyNumberFormat="1" applyFont="1" applyBorder="1" applyAlignment="1">
      <alignment horizontal="right"/>
    </xf>
    <xf numFmtId="0" fontId="0" fillId="0" borderId="0" xfId="0" applyFont="1" applyBorder="1" applyAlignment="1">
      <alignment horizontal="left"/>
    </xf>
    <xf numFmtId="0" fontId="5" fillId="0" borderId="0" xfId="0" applyFont="1" applyBorder="1" applyAlignment="1">
      <alignment horizontal="left" vertical="top" wrapText="1"/>
    </xf>
    <xf numFmtId="0" fontId="18" fillId="0" borderId="0" xfId="0" applyFont="1" applyBorder="1" applyAlignment="1">
      <alignment vertical="top"/>
    </xf>
    <xf numFmtId="173" fontId="14" fillId="0" borderId="0" xfId="0" applyNumberFormat="1" applyFont="1" applyBorder="1" applyAlignment="1">
      <alignment/>
    </xf>
    <xf numFmtId="0" fontId="15" fillId="0" borderId="10" xfId="0" applyFont="1" applyBorder="1" applyAlignment="1">
      <alignment horizontal="left" wrapText="1"/>
    </xf>
    <xf numFmtId="0" fontId="19" fillId="0" borderId="0" xfId="0" applyFont="1" applyBorder="1" applyAlignment="1">
      <alignment horizontal="left" vertical="top" wrapText="1"/>
    </xf>
    <xf numFmtId="4" fontId="5" fillId="0" borderId="0" xfId="0" applyNumberFormat="1" applyFont="1" applyBorder="1" applyAlignment="1">
      <alignment horizontal="right" vertical="top" wrapText="1"/>
    </xf>
    <xf numFmtId="0" fontId="16" fillId="0" borderId="0" xfId="0" applyFont="1" applyBorder="1" applyAlignment="1">
      <alignment horizontal="left" vertical="top" wrapText="1"/>
    </xf>
    <xf numFmtId="0" fontId="20" fillId="0" borderId="13" xfId="0" applyFont="1" applyBorder="1" applyAlignment="1">
      <alignment horizontal="center" vertical="center"/>
    </xf>
    <xf numFmtId="0" fontId="20" fillId="0" borderId="13" xfId="0" applyFont="1" applyBorder="1" applyAlignment="1">
      <alignment horizontal="center" vertical="center" wrapText="1"/>
    </xf>
    <xf numFmtId="4" fontId="20" fillId="0" borderId="13" xfId="0" applyNumberFormat="1" applyFont="1" applyBorder="1" applyAlignment="1">
      <alignment horizontal="center" vertical="center"/>
    </xf>
    <xf numFmtId="4" fontId="10" fillId="0" borderId="10" xfId="0" applyNumberFormat="1" applyFont="1" applyBorder="1" applyAlignment="1">
      <alignment horizontal="right"/>
    </xf>
    <xf numFmtId="0" fontId="10" fillId="0" borderId="10" xfId="0" applyFont="1" applyBorder="1" applyAlignment="1">
      <alignment horizontal="left" vertical="top" wrapText="1"/>
    </xf>
    <xf numFmtId="0" fontId="10" fillId="0" borderId="10"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4" fontId="20" fillId="0" borderId="0" xfId="0" applyNumberFormat="1" applyFont="1" applyBorder="1" applyAlignment="1">
      <alignment horizontal="center" vertical="center"/>
    </xf>
    <xf numFmtId="0" fontId="27" fillId="0" borderId="0" xfId="0" applyFont="1" applyBorder="1" applyAlignment="1">
      <alignment horizontal="center" wrapText="1"/>
    </xf>
    <xf numFmtId="0" fontId="6" fillId="11" borderId="0" xfId="0" applyFont="1" applyFill="1" applyBorder="1" applyAlignment="1">
      <alignment horizontal="left" wrapText="1"/>
    </xf>
    <xf numFmtId="0" fontId="23" fillId="11" borderId="0" xfId="0" applyFont="1" applyFill="1" applyBorder="1" applyAlignment="1">
      <alignment horizontal="center" vertical="center" wrapText="1"/>
    </xf>
    <xf numFmtId="0" fontId="28" fillId="0" borderId="0" xfId="0" applyFont="1" applyBorder="1" applyAlignment="1">
      <alignment horizontal="left" vertical="top" wrapText="1"/>
    </xf>
    <xf numFmtId="0" fontId="28" fillId="0" borderId="0" xfId="0" applyFont="1" applyBorder="1" applyAlignment="1">
      <alignment horizontal="left" vertical="center" wrapText="1"/>
    </xf>
    <xf numFmtId="4" fontId="24" fillId="0" borderId="0" xfId="0" applyNumberFormat="1" applyFont="1" applyBorder="1" applyAlignment="1">
      <alignment horizontal="right"/>
    </xf>
    <xf numFmtId="0" fontId="30" fillId="0" borderId="0" xfId="0" applyFont="1" applyBorder="1" applyAlignment="1">
      <alignment horizontal="left" vertical="top" wrapText="1"/>
    </xf>
    <xf numFmtId="4" fontId="20" fillId="0" borderId="13" xfId="0" applyNumberFormat="1" applyFont="1" applyBorder="1" applyAlignment="1">
      <alignment vertical="center"/>
    </xf>
    <xf numFmtId="4" fontId="20" fillId="0" borderId="0" xfId="0" applyNumberFormat="1" applyFont="1" applyBorder="1" applyAlignment="1">
      <alignment vertical="center"/>
    </xf>
    <xf numFmtId="4" fontId="5" fillId="0" borderId="0" xfId="0" applyNumberFormat="1" applyFont="1" applyBorder="1" applyAlignment="1">
      <alignment vertical="top" wrapText="1"/>
    </xf>
    <xf numFmtId="4" fontId="5" fillId="0" borderId="0" xfId="0" applyNumberFormat="1" applyFont="1" applyBorder="1" applyAlignment="1">
      <alignment/>
    </xf>
    <xf numFmtId="4" fontId="24" fillId="0" borderId="0" xfId="0" applyNumberFormat="1" applyFont="1" applyBorder="1" applyAlignment="1">
      <alignment/>
    </xf>
    <xf numFmtId="4" fontId="10" fillId="0" borderId="10" xfId="0" applyNumberFormat="1" applyFont="1" applyBorder="1" applyAlignment="1">
      <alignment/>
    </xf>
    <xf numFmtId="4" fontId="19" fillId="0" borderId="0" xfId="0" applyNumberFormat="1" applyFont="1" applyBorder="1" applyAlignment="1">
      <alignment vertical="top" wrapText="1"/>
    </xf>
    <xf numFmtId="0" fontId="12" fillId="5" borderId="14" xfId="0" applyFont="1" applyFill="1" applyBorder="1" applyAlignment="1">
      <alignment vertical="top" wrapText="1"/>
    </xf>
    <xf numFmtId="0" fontId="32" fillId="0" borderId="0" xfId="0" applyFont="1" applyBorder="1" applyAlignment="1">
      <alignment horizontal="right"/>
    </xf>
    <xf numFmtId="0" fontId="11" fillId="0" borderId="0" xfId="0" applyFont="1" applyBorder="1" applyAlignment="1">
      <alignment horizontal="left" wrapText="1"/>
    </xf>
    <xf numFmtId="173" fontId="11" fillId="0" borderId="0" xfId="0" applyNumberFormat="1" applyFont="1" applyBorder="1" applyAlignment="1">
      <alignment/>
    </xf>
    <xf numFmtId="0" fontId="0" fillId="0" borderId="0" xfId="0" applyNumberFormat="1" applyAlignment="1" applyProtection="1">
      <alignment horizontal="left" vertical="top" wrapText="1"/>
      <protection locked="0"/>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0" fontId="35" fillId="0" borderId="0" xfId="0" applyFont="1" applyFill="1" applyAlignment="1">
      <alignment horizontal="right" vertical="top"/>
    </xf>
    <xf numFmtId="0" fontId="33" fillId="0" borderId="0" xfId="43" applyFont="1" applyFill="1" applyAlignment="1" applyProtection="1">
      <alignment horizontal="left" vertical="top" wrapText="1"/>
      <protection/>
    </xf>
    <xf numFmtId="0" fontId="33" fillId="0" borderId="0" xfId="43" applyFont="1" applyFill="1" applyBorder="1" applyAlignment="1" applyProtection="1">
      <alignment horizontal="center"/>
      <protection/>
    </xf>
    <xf numFmtId="180" fontId="33" fillId="0" borderId="0" xfId="43" applyNumberFormat="1" applyFont="1" applyFill="1" applyBorder="1" applyAlignment="1" applyProtection="1">
      <alignment horizontal="right"/>
      <protection/>
    </xf>
    <xf numFmtId="0" fontId="34" fillId="0" borderId="0" xfId="43" applyFont="1" applyFill="1" applyAlignment="1" applyProtection="1">
      <alignment horizontal="right"/>
      <protection/>
    </xf>
    <xf numFmtId="0" fontId="33" fillId="0" borderId="0" xfId="43" applyFont="1" applyFill="1" applyBorder="1" applyAlignment="1" applyProtection="1">
      <alignment vertical="top" wrapText="1"/>
      <protection/>
    </xf>
    <xf numFmtId="0" fontId="35" fillId="0" borderId="0" xfId="0" applyFont="1" applyFill="1" applyBorder="1" applyAlignment="1">
      <alignment horizontal="center"/>
    </xf>
    <xf numFmtId="0" fontId="35" fillId="0" borderId="0" xfId="0" applyFont="1" applyFill="1" applyBorder="1" applyAlignment="1">
      <alignment/>
    </xf>
    <xf numFmtId="0" fontId="35" fillId="0" borderId="0" xfId="0" applyFont="1" applyFill="1" applyAlignment="1">
      <alignment/>
    </xf>
    <xf numFmtId="0" fontId="35" fillId="0" borderId="0" xfId="0" applyFont="1" applyAlignment="1">
      <alignment horizontal="justify"/>
    </xf>
    <xf numFmtId="0" fontId="35" fillId="0" borderId="0" xfId="0" applyFont="1" applyFill="1" applyAlignment="1">
      <alignment horizontal="center"/>
    </xf>
    <xf numFmtId="0" fontId="35" fillId="0" borderId="0" xfId="0" applyFont="1" applyAlignment="1">
      <alignment horizontal="left" vertical="center" indent="1"/>
    </xf>
    <xf numFmtId="0" fontId="35" fillId="0" borderId="0" xfId="0" applyFont="1" applyAlignment="1">
      <alignment horizontal="justify" vertical="center"/>
    </xf>
    <xf numFmtId="0" fontId="35" fillId="0" borderId="0" xfId="0" applyFont="1" applyFill="1" applyAlignment="1">
      <alignment vertical="top" wrapText="1"/>
    </xf>
    <xf numFmtId="4" fontId="36" fillId="0" borderId="0" xfId="0" applyNumberFormat="1" applyFont="1" applyBorder="1" applyAlignment="1">
      <alignment horizontal="right" vertical="top" wrapText="1"/>
    </xf>
    <xf numFmtId="0" fontId="37" fillId="0" borderId="0" xfId="0" applyFont="1" applyBorder="1" applyAlignment="1">
      <alignment/>
    </xf>
    <xf numFmtId="49" fontId="38" fillId="0" borderId="0" xfId="43" applyNumberFormat="1" applyFont="1" applyFill="1" applyBorder="1" applyAlignment="1">
      <alignment horizontal="right" vertical="top"/>
      <protection/>
    </xf>
    <xf numFmtId="0" fontId="38" fillId="0" borderId="0" xfId="43" applyFont="1" applyFill="1" applyBorder="1" applyAlignment="1">
      <alignment vertical="top" wrapText="1"/>
      <protection/>
    </xf>
    <xf numFmtId="0" fontId="38" fillId="0" borderId="0" xfId="43" applyFont="1" applyFill="1" applyBorder="1" applyAlignment="1">
      <alignment horizontal="center"/>
      <protection/>
    </xf>
    <xf numFmtId="4" fontId="25" fillId="0" borderId="0" xfId="43" applyNumberFormat="1" applyFont="1" applyFill="1" applyBorder="1" applyAlignment="1">
      <alignment horizontal="center"/>
      <protection/>
    </xf>
    <xf numFmtId="4" fontId="38" fillId="0" borderId="15" xfId="43" applyNumberFormat="1" applyFont="1" applyFill="1" applyBorder="1">
      <alignment/>
      <protection/>
    </xf>
    <xf numFmtId="0" fontId="25" fillId="0" borderId="0" xfId="43" applyFont="1" applyFill="1" applyBorder="1" applyProtection="1">
      <alignment/>
      <protection/>
    </xf>
    <xf numFmtId="0" fontId="25" fillId="0" borderId="0" xfId="43" applyFont="1" applyFill="1" applyProtection="1">
      <alignment/>
      <protection/>
    </xf>
    <xf numFmtId="0" fontId="38" fillId="0" borderId="0" xfId="43" applyFont="1" applyFill="1" applyBorder="1" applyAlignment="1" applyProtection="1">
      <alignment horizontal="right" vertical="top"/>
      <protection/>
    </xf>
    <xf numFmtId="0" fontId="38" fillId="0" borderId="0" xfId="43" applyFont="1" applyFill="1" applyBorder="1" applyAlignment="1" applyProtection="1">
      <alignment vertical="top" wrapText="1"/>
      <protection/>
    </xf>
    <xf numFmtId="0" fontId="38" fillId="0" borderId="0" xfId="43" applyFont="1" applyFill="1" applyBorder="1" applyAlignment="1" applyProtection="1">
      <alignment horizontal="center"/>
      <protection/>
    </xf>
    <xf numFmtId="4" fontId="38" fillId="0" borderId="0" xfId="43" applyNumberFormat="1" applyFont="1" applyFill="1" applyBorder="1" applyAlignment="1" applyProtection="1">
      <alignment horizontal="center"/>
      <protection/>
    </xf>
    <xf numFmtId="4" fontId="38" fillId="0" borderId="0" xfId="43" applyNumberFormat="1" applyFont="1" applyFill="1" applyBorder="1" applyProtection="1">
      <alignment/>
      <protection/>
    </xf>
    <xf numFmtId="0" fontId="38" fillId="0" borderId="0" xfId="43" applyFont="1" applyFill="1" applyAlignment="1" applyProtection="1">
      <alignment horizontal="right" vertical="top"/>
      <protection/>
    </xf>
    <xf numFmtId="0" fontId="38" fillId="0" borderId="16" xfId="43" applyFont="1" applyFill="1" applyBorder="1" applyAlignment="1" applyProtection="1">
      <alignment horizontal="left" vertical="top" wrapText="1"/>
      <protection/>
    </xf>
    <xf numFmtId="0" fontId="38" fillId="0" borderId="16" xfId="43" applyFont="1" applyFill="1" applyBorder="1" applyAlignment="1" applyProtection="1">
      <alignment horizontal="center"/>
      <protection/>
    </xf>
    <xf numFmtId="4" fontId="38" fillId="0" borderId="16" xfId="43" applyNumberFormat="1" applyFont="1" applyFill="1" applyBorder="1" applyAlignment="1" applyProtection="1">
      <alignment horizontal="center"/>
      <protection/>
    </xf>
    <xf numFmtId="4" fontId="38" fillId="0" borderId="16" xfId="43" applyNumberFormat="1" applyFont="1" applyFill="1" applyBorder="1" applyAlignment="1" applyProtection="1">
      <alignment horizontal="right"/>
      <protection/>
    </xf>
    <xf numFmtId="0" fontId="25" fillId="0" borderId="0" xfId="43" applyFont="1" applyFill="1" applyAlignment="1" applyProtection="1">
      <alignment horizontal="right"/>
      <protection/>
    </xf>
    <xf numFmtId="0" fontId="38" fillId="0" borderId="0" xfId="43" applyFont="1" applyFill="1" applyAlignment="1" applyProtection="1">
      <alignment horizontal="left" vertical="top" wrapText="1"/>
      <protection/>
    </xf>
    <xf numFmtId="4" fontId="38" fillId="0" borderId="0" xfId="43" applyNumberFormat="1" applyFont="1" applyFill="1" applyBorder="1" applyAlignment="1" applyProtection="1">
      <alignment horizontal="right"/>
      <protection/>
    </xf>
    <xf numFmtId="181" fontId="25" fillId="0" borderId="0" xfId="43" applyNumberFormat="1" applyFont="1" applyAlignment="1">
      <alignment horizontal="right" vertical="top"/>
      <protection/>
    </xf>
    <xf numFmtId="49" fontId="25" fillId="0" borderId="0" xfId="0" applyNumberFormat="1" applyFont="1" applyAlignment="1">
      <alignment horizontal="left" vertical="top" wrapText="1"/>
    </xf>
    <xf numFmtId="0" fontId="39" fillId="0" borderId="0" xfId="0" applyFont="1" applyAlignment="1">
      <alignment horizontal="center" wrapText="1"/>
    </xf>
    <xf numFmtId="0" fontId="38" fillId="0" borderId="0" xfId="0" applyFont="1" applyAlignment="1" applyProtection="1">
      <alignment horizontal="left" vertical="top" wrapText="1"/>
      <protection/>
    </xf>
    <xf numFmtId="4" fontId="39" fillId="0" borderId="0" xfId="0" applyNumberFormat="1" applyFont="1" applyAlignment="1">
      <alignment horizontal="center" wrapText="1"/>
    </xf>
    <xf numFmtId="4" fontId="39" fillId="0" borderId="0" xfId="0" applyNumberFormat="1" applyFont="1" applyFill="1" applyAlignment="1">
      <alignment horizontal="right"/>
    </xf>
    <xf numFmtId="0" fontId="39" fillId="0" borderId="0" xfId="0" applyFont="1" applyFill="1" applyAlignment="1">
      <alignment/>
    </xf>
    <xf numFmtId="0" fontId="39" fillId="0" borderId="0" xfId="0" applyFont="1" applyFill="1" applyAlignment="1">
      <alignment horizontal="right" vertical="top"/>
    </xf>
    <xf numFmtId="4" fontId="39" fillId="0" borderId="0" xfId="0" applyNumberFormat="1" applyFont="1" applyFill="1" applyAlignment="1">
      <alignment horizontal="center"/>
    </xf>
    <xf numFmtId="4" fontId="25" fillId="0" borderId="0" xfId="43" applyNumberFormat="1" applyFont="1" applyFill="1" applyBorder="1" applyAlignment="1" applyProtection="1">
      <alignment horizontal="right"/>
      <protection locked="0"/>
    </xf>
    <xf numFmtId="4" fontId="25" fillId="0" borderId="0" xfId="43" applyNumberFormat="1" applyFont="1" applyBorder="1" applyAlignment="1" applyProtection="1">
      <alignment horizontal="right"/>
      <protection/>
    </xf>
    <xf numFmtId="0" fontId="39" fillId="0" borderId="0" xfId="0" applyFont="1" applyAlignment="1">
      <alignment horizontal="center"/>
    </xf>
    <xf numFmtId="4" fontId="39" fillId="0" borderId="0" xfId="0" applyNumberFormat="1" applyFont="1" applyAlignment="1">
      <alignment horizontal="center"/>
    </xf>
    <xf numFmtId="4" fontId="39" fillId="0" borderId="0" xfId="0" applyNumberFormat="1" applyFont="1" applyAlignment="1">
      <alignment horizontal="right"/>
    </xf>
    <xf numFmtId="0" fontId="39" fillId="0" borderId="0" xfId="0" applyFont="1" applyFill="1" applyAlignment="1">
      <alignment/>
    </xf>
    <xf numFmtId="181" fontId="25" fillId="0" borderId="0" xfId="43" applyNumberFormat="1" applyFont="1" applyAlignment="1">
      <alignment vertical="top"/>
      <protection/>
    </xf>
    <xf numFmtId="0" fontId="25" fillId="0" borderId="0" xfId="0" applyFont="1" applyAlignment="1">
      <alignment horizontal="left" vertical="top" wrapText="1"/>
    </xf>
    <xf numFmtId="4" fontId="25" fillId="4" borderId="15" xfId="43" applyNumberFormat="1" applyFont="1" applyFill="1" applyBorder="1" applyAlignment="1" applyProtection="1">
      <alignment horizontal="right"/>
      <protection locked="0"/>
    </xf>
    <xf numFmtId="49" fontId="42" fillId="0" borderId="0" xfId="0" applyNumberFormat="1" applyFont="1" applyAlignment="1">
      <alignment horizontal="left" vertical="top" wrapText="1"/>
    </xf>
    <xf numFmtId="0" fontId="39" fillId="0" borderId="0" xfId="0" applyFont="1" applyAlignment="1">
      <alignment wrapText="1"/>
    </xf>
    <xf numFmtId="4" fontId="39" fillId="0" borderId="0" xfId="0" applyNumberFormat="1" applyFont="1" applyFill="1" applyAlignment="1" applyProtection="1">
      <alignment/>
      <protection locked="0"/>
    </xf>
    <xf numFmtId="4" fontId="39" fillId="0" borderId="0" xfId="0" applyNumberFormat="1" applyFont="1" applyFill="1" applyAlignment="1">
      <alignment/>
    </xf>
    <xf numFmtId="4" fontId="25" fillId="4" borderId="15" xfId="43" applyNumberFormat="1" applyFont="1" applyFill="1" applyBorder="1" applyProtection="1">
      <alignment/>
      <protection locked="0"/>
    </xf>
    <xf numFmtId="4" fontId="25" fillId="0" borderId="0" xfId="43" applyNumberFormat="1" applyFont="1" applyBorder="1" applyProtection="1">
      <alignment/>
      <protection/>
    </xf>
    <xf numFmtId="0" fontId="39" fillId="0" borderId="0" xfId="0" applyFont="1" applyFill="1" applyAlignment="1">
      <alignment wrapText="1"/>
    </xf>
    <xf numFmtId="0" fontId="39" fillId="0" borderId="0" xfId="0" applyFont="1" applyAlignment="1">
      <alignment horizontal="left"/>
    </xf>
    <xf numFmtId="49" fontId="39" fillId="0" borderId="0" xfId="0" applyNumberFormat="1" applyFont="1" applyAlignment="1">
      <alignment wrapText="1"/>
    </xf>
    <xf numFmtId="0" fontId="39" fillId="0" borderId="0" xfId="0" applyFont="1" applyAlignment="1">
      <alignment/>
    </xf>
    <xf numFmtId="4" fontId="25" fillId="4" borderId="15" xfId="43" applyNumberFormat="1" applyFont="1" applyFill="1" applyBorder="1" applyAlignment="1" applyProtection="1">
      <alignment/>
      <protection locked="0"/>
    </xf>
    <xf numFmtId="0" fontId="25" fillId="0" borderId="0" xfId="0" applyFont="1" applyFill="1" applyAlignment="1">
      <alignment horizontal="left" vertical="top" wrapText="1"/>
    </xf>
    <xf numFmtId="0" fontId="39" fillId="0" borderId="0" xfId="0" applyFont="1" applyFill="1" applyAlignment="1">
      <alignment horizontal="center" wrapText="1"/>
    </xf>
    <xf numFmtId="0" fontId="25" fillId="0" borderId="0" xfId="0" applyFont="1" applyFill="1" applyAlignment="1">
      <alignment vertical="top"/>
    </xf>
    <xf numFmtId="4" fontId="25" fillId="0" borderId="0" xfId="43" applyNumberFormat="1" applyFont="1" applyFill="1" applyBorder="1" applyAlignment="1" applyProtection="1">
      <alignment horizontal="right"/>
      <protection/>
    </xf>
    <xf numFmtId="4" fontId="25" fillId="0" borderId="0" xfId="0" applyNumberFormat="1" applyFont="1" applyFill="1" applyAlignment="1" applyProtection="1">
      <alignment horizontal="right"/>
      <protection locked="0"/>
    </xf>
    <xf numFmtId="0" fontId="25" fillId="0" borderId="0" xfId="0" applyFont="1" applyFill="1" applyAlignment="1">
      <alignment horizontal="center"/>
    </xf>
    <xf numFmtId="4" fontId="25" fillId="0" borderId="0" xfId="0" applyNumberFormat="1" applyFont="1" applyFill="1" applyAlignment="1">
      <alignment horizontal="center"/>
    </xf>
    <xf numFmtId="4" fontId="25" fillId="0" borderId="0" xfId="0" applyNumberFormat="1" applyFont="1" applyFill="1" applyAlignment="1">
      <alignment horizontal="right"/>
    </xf>
    <xf numFmtId="0" fontId="25" fillId="0" borderId="0" xfId="0" applyFont="1" applyFill="1" applyAlignment="1">
      <alignment/>
    </xf>
    <xf numFmtId="0" fontId="39" fillId="0" borderId="0" xfId="0" applyFont="1" applyFill="1" applyAlignment="1">
      <alignment horizontal="center"/>
    </xf>
    <xf numFmtId="0" fontId="39" fillId="0" borderId="0" xfId="0" applyFont="1" applyFill="1" applyAlignment="1">
      <alignment vertical="top" wrapText="1"/>
    </xf>
    <xf numFmtId="0" fontId="39" fillId="0" borderId="0" xfId="0" applyFont="1" applyAlignment="1">
      <alignment vertical="top" wrapText="1"/>
    </xf>
    <xf numFmtId="49" fontId="39" fillId="0" borderId="0" xfId="0" applyNumberFormat="1" applyFont="1" applyAlignment="1">
      <alignment vertical="top" wrapText="1"/>
    </xf>
    <xf numFmtId="0" fontId="39" fillId="0" borderId="0" xfId="0" applyFont="1" applyAlignment="1">
      <alignment horizontal="left" vertical="top" wrapText="1"/>
    </xf>
    <xf numFmtId="0" fontId="25" fillId="0" borderId="0" xfId="0" applyFont="1" applyFill="1" applyAlignment="1">
      <alignment vertical="top" wrapText="1"/>
    </xf>
    <xf numFmtId="0" fontId="39" fillId="0" borderId="0" xfId="0" applyNumberFormat="1" applyFont="1" applyFill="1" applyAlignment="1">
      <alignment vertical="top" wrapText="1"/>
    </xf>
    <xf numFmtId="0" fontId="45" fillId="0" borderId="10" xfId="0" applyFont="1" applyFill="1" applyBorder="1" applyAlignment="1">
      <alignment vertical="top" wrapText="1"/>
    </xf>
    <xf numFmtId="0" fontId="45" fillId="0" borderId="10" xfId="0" applyFont="1" applyFill="1" applyBorder="1" applyAlignment="1">
      <alignment horizontal="center"/>
    </xf>
    <xf numFmtId="4" fontId="45" fillId="0" borderId="10" xfId="0" applyNumberFormat="1" applyFont="1" applyFill="1" applyBorder="1" applyAlignment="1">
      <alignment horizontal="center"/>
    </xf>
    <xf numFmtId="4" fontId="45" fillId="0" borderId="10" xfId="0" applyNumberFormat="1" applyFont="1" applyFill="1" applyBorder="1" applyAlignment="1">
      <alignment/>
    </xf>
    <xf numFmtId="49" fontId="38" fillId="0" borderId="0" xfId="43" applyNumberFormat="1" applyFont="1" applyFill="1" applyBorder="1" applyAlignment="1">
      <alignment vertical="top" wrapText="1"/>
      <protection/>
    </xf>
    <xf numFmtId="4" fontId="25" fillId="0" borderId="0" xfId="43" applyNumberFormat="1" applyFont="1" applyFill="1" applyBorder="1" applyProtection="1">
      <alignment/>
      <protection/>
    </xf>
    <xf numFmtId="4" fontId="25" fillId="0" borderId="0" xfId="43" applyNumberFormat="1" applyFont="1" applyFill="1" applyProtection="1">
      <alignment/>
      <protection/>
    </xf>
    <xf numFmtId="49" fontId="38" fillId="0" borderId="0" xfId="43" applyNumberFormat="1" applyFont="1" applyFill="1" applyBorder="1" applyAlignment="1" applyProtection="1">
      <alignment vertical="top" wrapText="1"/>
      <protection/>
    </xf>
    <xf numFmtId="49" fontId="38" fillId="0" borderId="16" xfId="43" applyNumberFormat="1" applyFont="1" applyFill="1" applyBorder="1" applyAlignment="1" applyProtection="1">
      <alignment horizontal="left" vertical="top" wrapText="1"/>
      <protection/>
    </xf>
    <xf numFmtId="4" fontId="25" fillId="0" borderId="0" xfId="43" applyNumberFormat="1" applyFont="1" applyFill="1" applyAlignment="1" applyProtection="1">
      <alignment horizontal="right"/>
      <protection/>
    </xf>
    <xf numFmtId="49" fontId="38" fillId="0" borderId="0" xfId="43" applyNumberFormat="1" applyFont="1" applyFill="1" applyAlignment="1" applyProtection="1">
      <alignment horizontal="left" vertical="top" wrapText="1"/>
      <protection/>
    </xf>
    <xf numFmtId="181" fontId="25" fillId="0" borderId="0" xfId="43" applyNumberFormat="1" applyFont="1" applyAlignment="1">
      <alignment vertical="top" wrapText="1"/>
      <protection/>
    </xf>
    <xf numFmtId="0" fontId="39" fillId="0" borderId="0" xfId="0" applyFont="1" applyFill="1" applyBorder="1" applyAlignment="1">
      <alignment/>
    </xf>
    <xf numFmtId="181" fontId="25" fillId="0" borderId="0" xfId="43" applyNumberFormat="1" applyFont="1" applyFill="1" applyBorder="1" applyAlignment="1">
      <alignment vertical="top"/>
      <protection/>
    </xf>
    <xf numFmtId="0" fontId="39" fillId="0" borderId="0" xfId="0" applyNumberFormat="1" applyFont="1" applyAlignment="1">
      <alignment horizontal="center" wrapText="1"/>
    </xf>
    <xf numFmtId="49" fontId="39" fillId="0" borderId="0" xfId="42" applyNumberFormat="1" applyFont="1" applyAlignment="1" applyProtection="1">
      <alignment vertical="top" wrapText="1"/>
      <protection/>
    </xf>
    <xf numFmtId="0" fontId="39" fillId="0" borderId="0" xfId="42" applyFont="1" applyAlignment="1" applyProtection="1">
      <alignment horizontal="center" wrapText="1"/>
      <protection/>
    </xf>
    <xf numFmtId="4" fontId="39" fillId="0" borderId="0" xfId="42" applyNumberFormat="1" applyFont="1" applyFill="1" applyAlignment="1" applyProtection="1">
      <alignment horizontal="right"/>
      <protection/>
    </xf>
    <xf numFmtId="0" fontId="39" fillId="0" borderId="0" xfId="42" applyFont="1" applyFill="1" applyAlignment="1" applyProtection="1">
      <alignment horizontal="right"/>
      <protection/>
    </xf>
    <xf numFmtId="0" fontId="39" fillId="0" borderId="0" xfId="42" applyFont="1" applyFill="1" applyBorder="1" applyAlignment="1" applyProtection="1">
      <alignment horizontal="right"/>
      <protection/>
    </xf>
    <xf numFmtId="0" fontId="39" fillId="0" borderId="0" xfId="42" applyFont="1" applyAlignment="1" applyProtection="1">
      <alignment horizontal="center" vertical="center" wrapText="1"/>
      <protection/>
    </xf>
    <xf numFmtId="0" fontId="39" fillId="0" borderId="0" xfId="0" applyNumberFormat="1" applyFont="1" applyAlignment="1">
      <alignment vertical="top" wrapText="1"/>
    </xf>
    <xf numFmtId="0" fontId="39" fillId="0" borderId="0" xfId="41" applyFont="1" applyFill="1">
      <alignment/>
      <protection/>
    </xf>
    <xf numFmtId="0" fontId="39" fillId="0" borderId="0" xfId="41" applyFont="1" applyAlignment="1">
      <alignment horizontal="center" wrapText="1"/>
      <protection/>
    </xf>
    <xf numFmtId="0" fontId="39" fillId="0" borderId="0" xfId="41" applyFont="1" applyFill="1" applyAlignment="1">
      <alignment/>
      <protection/>
    </xf>
    <xf numFmtId="0" fontId="39" fillId="0" borderId="0" xfId="0" applyFont="1" applyAlignment="1">
      <alignment horizontal="center" vertical="center" wrapText="1"/>
    </xf>
    <xf numFmtId="0" fontId="25" fillId="0" borderId="0" xfId="0" applyFont="1" applyFill="1" applyAlignment="1">
      <alignment/>
    </xf>
    <xf numFmtId="0" fontId="25" fillId="0" borderId="0" xfId="0" applyFont="1" applyAlignment="1">
      <alignment horizontal="center" wrapText="1"/>
    </xf>
    <xf numFmtId="0" fontId="25" fillId="0" borderId="0" xfId="0" applyFont="1" applyFill="1" applyAlignment="1" applyProtection="1">
      <alignment/>
      <protection locked="0"/>
    </xf>
    <xf numFmtId="181" fontId="25" fillId="0" borderId="0" xfId="43" applyNumberFormat="1" applyFont="1" applyFill="1" applyAlignment="1">
      <alignment horizontal="right" vertical="top"/>
      <protection/>
    </xf>
    <xf numFmtId="0" fontId="39" fillId="0" borderId="0" xfId="42" applyFont="1" applyFill="1" applyAlignment="1" applyProtection="1">
      <alignment horizontal="center"/>
      <protection/>
    </xf>
    <xf numFmtId="0" fontId="39" fillId="0" borderId="0" xfId="42" applyFont="1" applyAlignment="1" applyProtection="1">
      <alignment horizontal="center"/>
      <protection/>
    </xf>
    <xf numFmtId="0" fontId="39" fillId="0" borderId="0" xfId="42" applyFont="1" applyFill="1" applyProtection="1">
      <alignment/>
      <protection/>
    </xf>
    <xf numFmtId="0" fontId="25" fillId="0" borderId="0" xfId="41" applyFont="1" applyFill="1" applyAlignment="1">
      <alignment vertical="top"/>
      <protection/>
    </xf>
    <xf numFmtId="49" fontId="39" fillId="0" borderId="0" xfId="0" applyNumberFormat="1" applyFont="1" applyFill="1" applyAlignment="1">
      <alignment vertical="top" wrapText="1"/>
    </xf>
    <xf numFmtId="4" fontId="38" fillId="0" borderId="0" xfId="43" applyNumberFormat="1" applyFont="1" applyFill="1" applyBorder="1" applyProtection="1">
      <alignment/>
      <protection locked="0"/>
    </xf>
    <xf numFmtId="4" fontId="38" fillId="0" borderId="16" xfId="43" applyNumberFormat="1" applyFont="1" applyFill="1" applyBorder="1" applyAlignment="1" applyProtection="1">
      <alignment horizontal="right"/>
      <protection locked="0"/>
    </xf>
    <xf numFmtId="4" fontId="38" fillId="0" borderId="0" xfId="43" applyNumberFormat="1" applyFont="1" applyFill="1" applyBorder="1" applyAlignment="1" applyProtection="1">
      <alignment horizontal="right"/>
      <protection locked="0"/>
    </xf>
    <xf numFmtId="4" fontId="25" fillId="0" borderId="0" xfId="43" applyNumberFormat="1" applyFont="1" applyFill="1" applyBorder="1" applyProtection="1">
      <alignment/>
      <protection locked="0"/>
    </xf>
    <xf numFmtId="4" fontId="39" fillId="0" borderId="0" xfId="0" applyNumberFormat="1" applyFont="1" applyFill="1" applyBorder="1" applyAlignment="1" applyProtection="1">
      <alignment/>
      <protection locked="0"/>
    </xf>
    <xf numFmtId="4" fontId="39" fillId="0" borderId="0" xfId="0" applyNumberFormat="1" applyFont="1" applyFill="1" applyAlignment="1" applyProtection="1">
      <alignment/>
      <protection locked="0"/>
    </xf>
    <xf numFmtId="4" fontId="39" fillId="0" borderId="0" xfId="42" applyNumberFormat="1" applyFont="1" applyAlignment="1" applyProtection="1">
      <alignment horizontal="center" wrapText="1"/>
      <protection/>
    </xf>
    <xf numFmtId="4" fontId="39" fillId="0" borderId="0" xfId="42" applyNumberFormat="1" applyFont="1" applyAlignment="1" applyProtection="1">
      <alignment horizontal="right" wrapText="1"/>
      <protection locked="0"/>
    </xf>
    <xf numFmtId="4" fontId="39" fillId="0" borderId="0" xfId="42" applyNumberFormat="1" applyFont="1" applyAlignment="1" applyProtection="1">
      <alignment horizontal="center" vertical="center" wrapText="1"/>
      <protection/>
    </xf>
    <xf numFmtId="4" fontId="25" fillId="0" borderId="0" xfId="43" applyNumberFormat="1" applyFont="1" applyFill="1" applyBorder="1" applyAlignment="1" applyProtection="1">
      <alignment horizontal="center"/>
      <protection locked="0"/>
    </xf>
    <xf numFmtId="4" fontId="39" fillId="0" borderId="0" xfId="0" applyNumberFormat="1" applyFont="1" applyAlignment="1" applyProtection="1">
      <alignment horizontal="center" wrapText="1"/>
      <protection locked="0"/>
    </xf>
    <xf numFmtId="4" fontId="39" fillId="0" borderId="0" xfId="41" applyNumberFormat="1" applyFont="1" applyAlignment="1">
      <alignment horizontal="center" wrapText="1"/>
      <protection/>
    </xf>
    <xf numFmtId="4" fontId="39" fillId="0" borderId="0" xfId="0" applyNumberFormat="1" applyFont="1" applyAlignment="1">
      <alignment wrapText="1"/>
    </xf>
    <xf numFmtId="4" fontId="39" fillId="0" borderId="0" xfId="0" applyNumberFormat="1" applyFont="1" applyAlignment="1" applyProtection="1">
      <alignment wrapText="1"/>
      <protection locked="0"/>
    </xf>
    <xf numFmtId="4" fontId="39" fillId="0" borderId="0" xfId="0" applyNumberFormat="1" applyFont="1" applyAlignment="1">
      <alignment horizontal="center" vertical="center" wrapText="1"/>
    </xf>
    <xf numFmtId="4" fontId="25" fillId="0" borderId="0" xfId="0" applyNumberFormat="1" applyFont="1" applyAlignment="1">
      <alignment horizontal="center" wrapText="1"/>
    </xf>
    <xf numFmtId="4" fontId="25" fillId="0" borderId="0" xfId="0" applyNumberFormat="1" applyFont="1" applyFill="1" applyAlignment="1" applyProtection="1">
      <alignment/>
      <protection locked="0"/>
    </xf>
    <xf numFmtId="4" fontId="39" fillId="0" borderId="0" xfId="42" applyNumberFormat="1" applyFont="1" applyAlignment="1" applyProtection="1">
      <alignment horizontal="center"/>
      <protection/>
    </xf>
    <xf numFmtId="4" fontId="45" fillId="0" borderId="10" xfId="0" applyNumberFormat="1" applyFont="1" applyFill="1" applyBorder="1" applyAlignment="1" applyProtection="1">
      <alignment/>
      <protection locked="0"/>
    </xf>
    <xf numFmtId="4" fontId="38" fillId="0" borderId="0" xfId="43" applyNumberFormat="1" applyFont="1" applyFill="1" applyBorder="1" applyAlignment="1">
      <alignment horizontal="right"/>
      <protection/>
    </xf>
    <xf numFmtId="4" fontId="38" fillId="0" borderId="15" xfId="43" applyNumberFormat="1" applyFont="1" applyFill="1" applyBorder="1" applyAlignment="1">
      <alignment horizontal="right"/>
      <protection/>
    </xf>
    <xf numFmtId="4" fontId="39" fillId="0" borderId="0" xfId="42" applyNumberFormat="1" applyFont="1" applyFill="1" applyAlignment="1" applyProtection="1">
      <alignment horizontal="right"/>
      <protection locked="0"/>
    </xf>
    <xf numFmtId="181" fontId="25" fillId="0" borderId="0" xfId="44" applyNumberFormat="1" applyFont="1" applyAlignment="1" applyProtection="1">
      <alignment horizontal="right" vertical="top"/>
      <protection/>
    </xf>
    <xf numFmtId="4" fontId="25" fillId="4" borderId="15" xfId="44" applyNumberFormat="1" applyFont="1" applyFill="1" applyBorder="1" applyAlignment="1" applyProtection="1">
      <alignment horizontal="right"/>
      <protection locked="0"/>
    </xf>
    <xf numFmtId="0" fontId="39" fillId="0" borderId="0" xfId="42" applyFont="1" applyFill="1" applyAlignment="1" applyProtection="1">
      <alignment horizontal="center" wrapText="1"/>
      <protection/>
    </xf>
    <xf numFmtId="4" fontId="39" fillId="0" borderId="0" xfId="42" applyNumberFormat="1" applyFont="1" applyFill="1" applyAlignment="1" applyProtection="1">
      <alignment horizontal="center" wrapText="1"/>
      <protection/>
    </xf>
    <xf numFmtId="0" fontId="39" fillId="0" borderId="0" xfId="42" applyNumberFormat="1" applyFont="1" applyAlignment="1" applyProtection="1">
      <alignment horizontal="left" vertical="top" wrapText="1"/>
      <protection/>
    </xf>
    <xf numFmtId="0" fontId="38" fillId="0" borderId="0" xfId="43" applyFont="1" applyFill="1" applyBorder="1" applyAlignment="1" applyProtection="1">
      <alignment horizontal="left" vertical="top" wrapText="1"/>
      <protection/>
    </xf>
    <xf numFmtId="0" fontId="39" fillId="0" borderId="0" xfId="0" applyFont="1" applyAlignment="1">
      <alignment horizontal="center" vertical="center"/>
    </xf>
    <xf numFmtId="4" fontId="39" fillId="0" borderId="0" xfId="0" applyNumberFormat="1" applyFont="1" applyAlignment="1">
      <alignment horizontal="center" vertical="center"/>
    </xf>
    <xf numFmtId="0" fontId="39" fillId="0" borderId="0" xfId="41" applyFont="1" applyAlignment="1">
      <alignment horizontal="center"/>
      <protection/>
    </xf>
    <xf numFmtId="4" fontId="39" fillId="0" borderId="0" xfId="41" applyNumberFormat="1" applyFont="1" applyAlignment="1">
      <alignment horizontal="center"/>
      <protection/>
    </xf>
    <xf numFmtId="0" fontId="25" fillId="0" borderId="0" xfId="42" applyFont="1" applyFill="1" applyAlignment="1" applyProtection="1">
      <alignment horizontal="right" vertical="top"/>
      <protection/>
    </xf>
    <xf numFmtId="4" fontId="25" fillId="0" borderId="0" xfId="42" applyNumberFormat="1" applyFont="1" applyFill="1" applyBorder="1" applyAlignment="1" applyProtection="1">
      <alignment horizontal="right"/>
      <protection locked="0"/>
    </xf>
    <xf numFmtId="0" fontId="39" fillId="0" borderId="0" xfId="40" applyFont="1" applyFill="1" applyAlignment="1" applyProtection="1">
      <alignment horizontal="center" wrapText="1"/>
      <protection/>
    </xf>
    <xf numFmtId="4" fontId="39" fillId="0" borderId="0" xfId="40" applyNumberFormat="1" applyFont="1" applyAlignment="1" applyProtection="1">
      <alignment horizontal="center" wrapText="1"/>
      <protection/>
    </xf>
    <xf numFmtId="0" fontId="39" fillId="0" borderId="0" xfId="42" applyNumberFormat="1" applyFont="1" applyFill="1" applyAlignment="1" applyProtection="1">
      <alignment vertical="top" wrapText="1"/>
      <protection/>
    </xf>
    <xf numFmtId="4" fontId="25" fillId="0" borderId="0" xfId="44" applyNumberFormat="1" applyFont="1" applyFill="1" applyBorder="1" applyAlignment="1" applyProtection="1">
      <alignment horizontal="right"/>
      <protection locked="0"/>
    </xf>
    <xf numFmtId="4" fontId="25" fillId="0" borderId="0" xfId="42" applyNumberFormat="1" applyFont="1" applyFill="1" applyAlignment="1" applyProtection="1">
      <alignment horizontal="right"/>
      <protection locked="0"/>
    </xf>
    <xf numFmtId="181" fontId="25" fillId="0" borderId="0" xfId="43" applyNumberFormat="1" applyFont="1" applyFill="1" applyAlignment="1">
      <alignment vertical="top"/>
      <protection/>
    </xf>
    <xf numFmtId="0" fontId="39" fillId="0" borderId="0" xfId="0" applyFont="1" applyFill="1" applyAlignment="1">
      <alignment vertical="top"/>
    </xf>
    <xf numFmtId="0" fontId="39" fillId="0" borderId="0" xfId="41" applyFont="1" applyFill="1" applyAlignment="1">
      <alignment horizontal="center"/>
      <protection/>
    </xf>
    <xf numFmtId="4" fontId="39" fillId="0" borderId="0" xfId="41" applyNumberFormat="1" applyFont="1" applyFill="1" applyAlignment="1">
      <alignment horizontal="center"/>
      <protection/>
    </xf>
    <xf numFmtId="4" fontId="39" fillId="0" borderId="0" xfId="42" applyNumberFormat="1" applyFont="1" applyFill="1" applyProtection="1">
      <alignment/>
      <protection locked="0"/>
    </xf>
    <xf numFmtId="0" fontId="39" fillId="0" borderId="0" xfId="0" applyFont="1" applyAlignment="1">
      <alignment horizontal="right"/>
    </xf>
    <xf numFmtId="4" fontId="25" fillId="4" borderId="15" xfId="44" applyNumberFormat="1" applyFont="1" applyFill="1" applyBorder="1" applyProtection="1">
      <alignment/>
      <protection locked="0"/>
    </xf>
    <xf numFmtId="0" fontId="39" fillId="0" borderId="0" xfId="0" applyFont="1" applyAlignment="1">
      <alignment horizontal="left" indent="2"/>
    </xf>
    <xf numFmtId="49" fontId="39" fillId="0" borderId="0" xfId="42" applyNumberFormat="1" applyFont="1" applyFill="1" applyAlignment="1" applyProtection="1">
      <alignment vertical="top" wrapText="1"/>
      <protection/>
    </xf>
    <xf numFmtId="4" fontId="39" fillId="0" borderId="0" xfId="42" applyNumberFormat="1" applyFont="1" applyAlignment="1" applyProtection="1">
      <alignment horizontal="right"/>
      <protection locked="0"/>
    </xf>
    <xf numFmtId="0" fontId="39" fillId="0" borderId="0" xfId="42" applyFont="1" applyFill="1">
      <alignment/>
      <protection/>
    </xf>
    <xf numFmtId="4" fontId="45" fillId="0" borderId="10" xfId="0" applyNumberFormat="1" applyFont="1" applyFill="1" applyBorder="1" applyAlignment="1">
      <alignment horizontal="right"/>
    </xf>
    <xf numFmtId="0" fontId="38" fillId="0" borderId="0" xfId="43" applyNumberFormat="1" applyFont="1" applyFill="1" applyBorder="1" applyAlignment="1">
      <alignment vertical="top" wrapText="1"/>
      <protection/>
    </xf>
    <xf numFmtId="0" fontId="38" fillId="0" borderId="0" xfId="43" applyNumberFormat="1" applyFont="1" applyFill="1" applyBorder="1" applyAlignment="1" applyProtection="1">
      <alignment vertical="top" wrapText="1"/>
      <protection/>
    </xf>
    <xf numFmtId="0" fontId="38" fillId="0" borderId="16" xfId="43" applyNumberFormat="1" applyFont="1" applyFill="1" applyBorder="1" applyAlignment="1" applyProtection="1">
      <alignment vertical="top" wrapText="1"/>
      <protection/>
    </xf>
    <xf numFmtId="0" fontId="45" fillId="0" borderId="0" xfId="0" applyNumberFormat="1" applyFont="1" applyAlignment="1">
      <alignment vertical="top" wrapText="1"/>
    </xf>
    <xf numFmtId="0" fontId="45" fillId="0" borderId="0" xfId="42" applyNumberFormat="1" applyFont="1" applyAlignment="1" applyProtection="1">
      <alignment horizontal="left" vertical="top" wrapText="1"/>
      <protection/>
    </xf>
    <xf numFmtId="0" fontId="39" fillId="0" borderId="0" xfId="42" applyNumberFormat="1" applyFont="1" applyAlignment="1" applyProtection="1">
      <alignment horizontal="justify" vertical="top" wrapText="1"/>
      <protection/>
    </xf>
    <xf numFmtId="0" fontId="39" fillId="0" borderId="0" xfId="42" applyNumberFormat="1" applyFont="1" applyFill="1" applyAlignment="1" applyProtection="1">
      <alignment horizontal="left" vertical="top" wrapText="1"/>
      <protection/>
    </xf>
    <xf numFmtId="49" fontId="25" fillId="0" borderId="0" xfId="0" applyNumberFormat="1" applyFont="1" applyAlignment="1">
      <alignment vertical="top" wrapText="1"/>
    </xf>
    <xf numFmtId="0" fontId="39" fillId="0" borderId="0" xfId="0" applyFont="1" applyFill="1" applyAlignment="1" applyProtection="1">
      <alignment vertical="top" wrapText="1"/>
      <protection/>
    </xf>
    <xf numFmtId="0" fontId="39" fillId="0" borderId="0" xfId="41" applyFont="1" applyFill="1" applyAlignment="1">
      <alignment vertical="top" wrapText="1"/>
      <protection/>
    </xf>
    <xf numFmtId="0" fontId="25" fillId="0" borderId="0" xfId="42" applyNumberFormat="1" applyFont="1" applyAlignment="1" applyProtection="1">
      <alignment vertical="top" wrapText="1"/>
      <protection/>
    </xf>
    <xf numFmtId="0" fontId="25" fillId="0" borderId="0" xfId="42" applyNumberFormat="1" applyFont="1" applyAlignment="1" applyProtection="1">
      <alignment horizontal="left" vertical="top" wrapText="1"/>
      <protection/>
    </xf>
    <xf numFmtId="0" fontId="25" fillId="0" borderId="0" xfId="42" applyNumberFormat="1" applyFont="1" applyFill="1" applyAlignment="1" applyProtection="1">
      <alignment vertical="top" wrapText="1"/>
      <protection/>
    </xf>
    <xf numFmtId="0" fontId="39" fillId="0" borderId="0" xfId="42" applyNumberFormat="1" applyFont="1" applyAlignment="1" applyProtection="1">
      <alignment vertical="top" wrapText="1"/>
      <protection/>
    </xf>
    <xf numFmtId="0" fontId="39" fillId="0" borderId="0" xfId="0" applyFont="1" applyFill="1" applyAlignment="1">
      <alignment horizontal="left" vertical="top" wrapText="1"/>
    </xf>
    <xf numFmtId="0" fontId="45" fillId="0" borderId="0" xfId="41" applyFont="1" applyAlignment="1">
      <alignment vertical="top" wrapText="1"/>
      <protection/>
    </xf>
    <xf numFmtId="49" fontId="39" fillId="0" borderId="0" xfId="42" applyNumberFormat="1" applyFont="1" applyFill="1" applyAlignment="1" applyProtection="1">
      <alignment horizontal="left" vertical="top" wrapText="1"/>
      <protection/>
    </xf>
    <xf numFmtId="49" fontId="39" fillId="0" borderId="0" xfId="42" applyNumberFormat="1" applyFont="1" applyAlignment="1" applyProtection="1">
      <alignment horizontal="left" vertical="top" wrapText="1"/>
      <protection/>
    </xf>
    <xf numFmtId="0" fontId="39" fillId="0" borderId="0" xfId="41" applyFont="1" applyAlignment="1">
      <alignment vertical="top" wrapText="1"/>
      <protection/>
    </xf>
    <xf numFmtId="0" fontId="39" fillId="0" borderId="0" xfId="41" applyFont="1" applyAlignment="1">
      <alignment horizontal="left" vertical="top" wrapText="1"/>
      <protection/>
    </xf>
    <xf numFmtId="0" fontId="45" fillId="0" borderId="10" xfId="0" applyNumberFormat="1" applyFont="1" applyFill="1" applyBorder="1" applyAlignment="1">
      <alignment vertical="top" wrapText="1"/>
    </xf>
    <xf numFmtId="0" fontId="39" fillId="0" borderId="0" xfId="0" applyNumberFormat="1" applyFont="1" applyAlignment="1">
      <alignment horizontal="justify" vertical="top" wrapText="1"/>
    </xf>
    <xf numFmtId="49" fontId="39" fillId="0" borderId="0" xfId="0" applyNumberFormat="1" applyFont="1" applyAlignment="1">
      <alignment horizontal="left" vertical="top" wrapText="1"/>
    </xf>
    <xf numFmtId="0" fontId="39" fillId="0" borderId="0" xfId="0" applyNumberFormat="1" applyFont="1" applyAlignment="1" quotePrefix="1">
      <alignment vertical="top" wrapText="1"/>
    </xf>
    <xf numFmtId="49" fontId="39" fillId="0" borderId="0" xfId="41" applyNumberFormat="1" applyFont="1" applyAlignment="1">
      <alignment vertical="top" wrapText="1"/>
      <protection/>
    </xf>
    <xf numFmtId="0" fontId="25" fillId="0" borderId="0" xfId="0" applyNumberFormat="1" applyFont="1" applyAlignment="1">
      <alignment vertical="top" wrapText="1"/>
    </xf>
    <xf numFmtId="49" fontId="45" fillId="0" borderId="10" xfId="0" applyNumberFormat="1" applyFont="1" applyFill="1" applyBorder="1" applyAlignment="1">
      <alignment vertical="top" wrapText="1"/>
    </xf>
    <xf numFmtId="0" fontId="38" fillId="0" borderId="0" xfId="45" applyFont="1" applyAlignment="1">
      <alignment horizontal="left" vertical="top"/>
      <protection/>
    </xf>
    <xf numFmtId="0" fontId="38" fillId="0" borderId="0" xfId="45" applyFont="1" applyAlignment="1">
      <alignment wrapText="1"/>
      <protection/>
    </xf>
    <xf numFmtId="180" fontId="38" fillId="0" borderId="0" xfId="45" applyNumberFormat="1" applyFont="1">
      <alignment/>
      <protection/>
    </xf>
    <xf numFmtId="0" fontId="25" fillId="0" borderId="0" xfId="45" applyFont="1">
      <alignment/>
      <protection/>
    </xf>
    <xf numFmtId="0" fontId="38" fillId="0" borderId="0" xfId="45" applyFont="1" applyAlignment="1">
      <alignment horizontal="right" vertical="top"/>
      <protection/>
    </xf>
    <xf numFmtId="0" fontId="38" fillId="0" borderId="17" xfId="45" applyFont="1" applyBorder="1" applyAlignment="1">
      <alignment/>
      <protection/>
    </xf>
    <xf numFmtId="0" fontId="25" fillId="0" borderId="17" xfId="45" applyFont="1" applyBorder="1" applyAlignment="1">
      <alignment horizontal="right"/>
      <protection/>
    </xf>
    <xf numFmtId="180" fontId="38" fillId="0" borderId="17" xfId="45" applyNumberFormat="1" applyFont="1" applyBorder="1" applyAlignment="1">
      <alignment horizontal="right"/>
      <protection/>
    </xf>
    <xf numFmtId="0" fontId="25" fillId="0" borderId="0" xfId="45" applyFont="1" applyAlignment="1">
      <alignment horizontal="right"/>
      <protection/>
    </xf>
    <xf numFmtId="0" fontId="25" fillId="0" borderId="0" xfId="45" applyFont="1" applyAlignment="1">
      <alignment horizontal="right" vertical="top"/>
      <protection/>
    </xf>
    <xf numFmtId="0" fontId="25" fillId="0" borderId="18" xfId="45" applyFont="1" applyBorder="1" applyAlignment="1">
      <alignment wrapText="1"/>
      <protection/>
    </xf>
    <xf numFmtId="180" fontId="25" fillId="0" borderId="18" xfId="45" applyNumberFormat="1" applyFont="1" applyBorder="1">
      <alignment/>
      <protection/>
    </xf>
    <xf numFmtId="49" fontId="25" fillId="0" borderId="0" xfId="45" applyNumberFormat="1" applyFont="1" applyAlignment="1">
      <alignment horizontal="center" vertical="top"/>
      <protection/>
    </xf>
    <xf numFmtId="0" fontId="25" fillId="0" borderId="0" xfId="45" applyFont="1" applyBorder="1" applyAlignment="1">
      <alignment wrapText="1"/>
      <protection/>
    </xf>
    <xf numFmtId="180" fontId="25" fillId="0" borderId="0" xfId="45" applyNumberFormat="1" applyFont="1" applyBorder="1">
      <alignment/>
      <protection/>
    </xf>
    <xf numFmtId="49" fontId="25" fillId="0" borderId="0" xfId="45" applyNumberFormat="1" applyFont="1" applyBorder="1" applyAlignment="1">
      <alignment wrapText="1"/>
      <protection/>
    </xf>
    <xf numFmtId="0" fontId="25" fillId="0" borderId="0" xfId="45" applyNumberFormat="1" applyFont="1" applyBorder="1" applyAlignment="1">
      <alignment wrapText="1"/>
      <protection/>
    </xf>
    <xf numFmtId="0" fontId="25" fillId="0" borderId="19" xfId="45" applyFont="1" applyBorder="1" applyAlignment="1">
      <alignment horizontal="right" vertical="top"/>
      <protection/>
    </xf>
    <xf numFmtId="0" fontId="38" fillId="0" borderId="19" xfId="45" applyFont="1" applyBorder="1" applyAlignment="1">
      <alignment horizontal="left" vertical="top"/>
      <protection/>
    </xf>
    <xf numFmtId="180" fontId="38" fillId="0" borderId="19" xfId="45" applyNumberFormat="1" applyFont="1" applyBorder="1">
      <alignment/>
      <protection/>
    </xf>
    <xf numFmtId="49" fontId="25" fillId="0" borderId="10" xfId="45" applyNumberFormat="1" applyFont="1" applyBorder="1" applyAlignment="1">
      <alignment horizontal="center" vertical="top"/>
      <protection/>
    </xf>
    <xf numFmtId="0" fontId="38" fillId="0" borderId="10" xfId="45" applyFont="1" applyBorder="1" applyAlignment="1">
      <alignment horizontal="left"/>
      <protection/>
    </xf>
    <xf numFmtId="180" fontId="38" fillId="0" borderId="10" xfId="45" applyNumberFormat="1" applyFont="1" applyBorder="1">
      <alignment/>
      <protection/>
    </xf>
    <xf numFmtId="0" fontId="38" fillId="0" borderId="0" xfId="45" applyFont="1">
      <alignment/>
      <protection/>
    </xf>
    <xf numFmtId="0" fontId="25" fillId="0" borderId="0" xfId="45" applyFont="1" applyAlignment="1">
      <alignment wrapText="1"/>
      <protection/>
    </xf>
    <xf numFmtId="180" fontId="25" fillId="0" borderId="0" xfId="45" applyNumberFormat="1" applyFont="1">
      <alignment/>
      <protection/>
    </xf>
    <xf numFmtId="0" fontId="38" fillId="0" borderId="0" xfId="45" applyFont="1" applyBorder="1" applyAlignment="1">
      <alignment wrapText="1"/>
      <protection/>
    </xf>
    <xf numFmtId="0" fontId="38" fillId="0" borderId="0" xfId="0" applyFont="1" applyFill="1" applyAlignment="1" applyProtection="1">
      <alignment horizontal="center"/>
      <protection/>
    </xf>
    <xf numFmtId="4" fontId="38" fillId="0" borderId="0" xfId="0" applyNumberFormat="1" applyFont="1" applyFill="1" applyAlignment="1" applyProtection="1">
      <alignment horizontal="right"/>
      <protection locked="0"/>
    </xf>
    <xf numFmtId="0" fontId="38" fillId="0" borderId="0" xfId="0" applyFont="1" applyFill="1" applyAlignment="1">
      <alignment/>
    </xf>
    <xf numFmtId="0" fontId="25" fillId="0" borderId="0" xfId="0" applyFont="1" applyFill="1" applyAlignment="1" applyProtection="1">
      <alignment horizontal="center"/>
      <protection/>
    </xf>
    <xf numFmtId="4" fontId="25" fillId="0" borderId="0" xfId="0" applyNumberFormat="1" applyFont="1" applyFill="1" applyAlignment="1" applyProtection="1">
      <alignment horizontal="right"/>
      <protection locked="0"/>
    </xf>
    <xf numFmtId="0" fontId="25" fillId="0" borderId="0" xfId="0" applyFont="1" applyFill="1" applyAlignment="1">
      <alignment/>
    </xf>
    <xf numFmtId="0" fontId="25" fillId="0" borderId="0" xfId="0" applyFont="1" applyAlignment="1" applyProtection="1">
      <alignment/>
      <protection/>
    </xf>
    <xf numFmtId="0" fontId="25" fillId="0" borderId="0" xfId="0" applyFont="1" applyAlignment="1" applyProtection="1">
      <alignment/>
      <protection locked="0"/>
    </xf>
    <xf numFmtId="0" fontId="25" fillId="0" borderId="0" xfId="0" applyFont="1" applyAlignment="1">
      <alignment/>
    </xf>
    <xf numFmtId="0" fontId="25" fillId="0" borderId="0" xfId="0" applyFont="1" applyAlignment="1" applyProtection="1">
      <alignment horizontal="center"/>
      <protection/>
    </xf>
    <xf numFmtId="0" fontId="5" fillId="0" borderId="0" xfId="0" applyFont="1" applyAlignment="1" applyProtection="1">
      <alignment horizontal="center"/>
      <protection/>
    </xf>
    <xf numFmtId="4" fontId="5" fillId="0" borderId="0" xfId="0" applyNumberFormat="1" applyFont="1" applyAlignment="1" applyProtection="1">
      <alignment horizontal="right"/>
      <protection locked="0"/>
    </xf>
    <xf numFmtId="0" fontId="25" fillId="0" borderId="0" xfId="0" applyFont="1" applyAlignment="1">
      <alignment/>
    </xf>
    <xf numFmtId="49" fontId="5" fillId="0" borderId="0" xfId="0" applyNumberFormat="1" applyFont="1" applyAlignment="1" applyProtection="1">
      <alignment horizontal="center" vertical="top"/>
      <protection/>
    </xf>
    <xf numFmtId="0" fontId="5" fillId="0" borderId="0" xfId="0" applyFont="1" applyAlignment="1" applyProtection="1">
      <alignment vertical="top" wrapText="1"/>
      <protection/>
    </xf>
    <xf numFmtId="49" fontId="5" fillId="0" borderId="0" xfId="0" applyNumberFormat="1" applyFont="1" applyAlignment="1" applyProtection="1">
      <alignment horizontal="center"/>
      <protection/>
    </xf>
    <xf numFmtId="2" fontId="5" fillId="0" borderId="0" xfId="0" applyNumberFormat="1" applyFont="1" applyAlignment="1" applyProtection="1">
      <alignment horizontal="right"/>
      <protection locked="0"/>
    </xf>
    <xf numFmtId="4" fontId="25" fillId="0" borderId="0" xfId="0" applyNumberFormat="1" applyFont="1" applyAlignment="1" applyProtection="1">
      <alignment horizontal="right"/>
      <protection locked="0"/>
    </xf>
    <xf numFmtId="0" fontId="5" fillId="0" borderId="0" xfId="0" applyFont="1" applyAlignment="1">
      <alignment/>
    </xf>
    <xf numFmtId="49" fontId="5" fillId="0" borderId="0" xfId="0" applyNumberFormat="1" applyFont="1" applyFill="1" applyAlignment="1" applyProtection="1">
      <alignment horizontal="center" vertical="top"/>
      <protection/>
    </xf>
    <xf numFmtId="0" fontId="5" fillId="0" borderId="0" xfId="0" applyFont="1" applyFill="1" applyAlignment="1" applyProtection="1">
      <alignment vertical="top" wrapText="1"/>
      <protection/>
    </xf>
    <xf numFmtId="49" fontId="5" fillId="0" borderId="0" xfId="0" applyNumberFormat="1" applyFont="1" applyFill="1" applyAlignment="1" applyProtection="1">
      <alignment horizontal="center"/>
      <protection/>
    </xf>
    <xf numFmtId="4" fontId="5" fillId="0" borderId="0" xfId="0" applyNumberFormat="1" applyFont="1" applyFill="1" applyAlignment="1" applyProtection="1">
      <alignment horizontal="right"/>
      <protection locked="0"/>
    </xf>
    <xf numFmtId="0" fontId="5" fillId="0" borderId="0" xfId="0" applyFont="1" applyFill="1" applyAlignment="1">
      <alignment/>
    </xf>
    <xf numFmtId="0" fontId="5" fillId="0" borderId="0" xfId="0" applyFont="1" applyAlignment="1" applyProtection="1">
      <alignment/>
      <protection/>
    </xf>
    <xf numFmtId="0" fontId="5" fillId="0" borderId="0" xfId="0" applyFont="1" applyAlignment="1" applyProtection="1">
      <alignment/>
      <protection locked="0"/>
    </xf>
    <xf numFmtId="0" fontId="25" fillId="0" borderId="0" xfId="0" applyFont="1" applyFill="1" applyAlignment="1" applyProtection="1">
      <alignment horizontal="center"/>
      <protection/>
    </xf>
    <xf numFmtId="0" fontId="25" fillId="0" borderId="0" xfId="0" applyFont="1" applyFill="1" applyAlignment="1" applyProtection="1">
      <alignment horizontal="right"/>
      <protection locked="0"/>
    </xf>
    <xf numFmtId="4" fontId="25" fillId="0" borderId="0" xfId="0" applyNumberFormat="1" applyFont="1" applyFill="1" applyBorder="1" applyAlignment="1" applyProtection="1">
      <alignment horizontal="right"/>
      <protection locked="0"/>
    </xf>
    <xf numFmtId="178" fontId="25" fillId="0" borderId="0" xfId="0" applyNumberFormat="1" applyFont="1" applyFill="1" applyAlignment="1" applyProtection="1">
      <alignment horizontal="center" vertical="top"/>
      <protection/>
    </xf>
    <xf numFmtId="0" fontId="25" fillId="0" borderId="0" xfId="0" applyFont="1" applyFill="1" applyAlignment="1">
      <alignment horizontal="justify"/>
    </xf>
    <xf numFmtId="2" fontId="25" fillId="0" borderId="0" xfId="0" applyNumberFormat="1" applyFont="1" applyAlignment="1" applyProtection="1">
      <alignment horizontal="right"/>
      <protection locked="0"/>
    </xf>
    <xf numFmtId="0" fontId="25" fillId="0" borderId="0" xfId="0" applyFont="1" applyAlignment="1" applyProtection="1">
      <alignment horizontal="center"/>
      <protection/>
    </xf>
    <xf numFmtId="4" fontId="25" fillId="0" borderId="0" xfId="0" applyNumberFormat="1" applyFont="1" applyAlignment="1" applyProtection="1">
      <alignment horizontal="right"/>
      <protection locked="0"/>
    </xf>
    <xf numFmtId="0" fontId="47" fillId="0" borderId="0" xfId="0" applyFont="1" applyAlignment="1" applyProtection="1">
      <alignment horizontal="center"/>
      <protection/>
    </xf>
    <xf numFmtId="0" fontId="47" fillId="0" borderId="0" xfId="0" applyFont="1" applyAlignment="1" applyProtection="1">
      <alignment horizontal="right"/>
      <protection locked="0"/>
    </xf>
    <xf numFmtId="0" fontId="25" fillId="0" borderId="0" xfId="0" applyFont="1" applyAlignment="1" applyProtection="1">
      <alignment horizontal="right"/>
      <protection locked="0"/>
    </xf>
    <xf numFmtId="0" fontId="38" fillId="0" borderId="0" xfId="0" applyFont="1" applyBorder="1" applyAlignment="1">
      <alignment/>
    </xf>
    <xf numFmtId="4" fontId="38" fillId="0" borderId="0" xfId="0" applyNumberFormat="1" applyFont="1" applyBorder="1" applyAlignment="1" applyProtection="1">
      <alignment horizontal="right"/>
      <protection locked="0"/>
    </xf>
    <xf numFmtId="0" fontId="38" fillId="0" borderId="0" xfId="0" applyFont="1" applyFill="1" applyBorder="1" applyAlignment="1" applyProtection="1">
      <alignment horizontal="center"/>
      <protection/>
    </xf>
    <xf numFmtId="4" fontId="38" fillId="0" borderId="0" xfId="0" applyNumberFormat="1" applyFont="1" applyFill="1" applyBorder="1" applyAlignment="1" applyProtection="1">
      <alignment horizontal="right"/>
      <protection locked="0"/>
    </xf>
    <xf numFmtId="0" fontId="38" fillId="0" borderId="0" xfId="0" applyFont="1" applyFill="1" applyBorder="1" applyAlignment="1">
      <alignment/>
    </xf>
    <xf numFmtId="0" fontId="38" fillId="0" borderId="0" xfId="0" applyFont="1" applyFill="1" applyAlignment="1" applyProtection="1">
      <alignment horizontal="center"/>
      <protection/>
    </xf>
    <xf numFmtId="4" fontId="38" fillId="0" borderId="0" xfId="0" applyNumberFormat="1" applyFont="1" applyFill="1" applyAlignment="1" applyProtection="1">
      <alignment horizontal="right"/>
      <protection locked="0"/>
    </xf>
    <xf numFmtId="0" fontId="38" fillId="0" borderId="0" xfId="0" applyFont="1" applyFill="1" applyAlignment="1">
      <alignment/>
    </xf>
    <xf numFmtId="0" fontId="25" fillId="0" borderId="0" xfId="0" applyFont="1" applyAlignment="1" applyProtection="1">
      <alignment/>
      <protection/>
    </xf>
    <xf numFmtId="0" fontId="25" fillId="0" borderId="0" xfId="0" applyFont="1" applyAlignment="1" applyProtection="1">
      <alignment/>
      <protection locked="0"/>
    </xf>
    <xf numFmtId="0" fontId="38" fillId="0" borderId="0" xfId="0" applyFont="1" applyAlignment="1">
      <alignment/>
    </xf>
    <xf numFmtId="4" fontId="25" fillId="0" borderId="0" xfId="0" applyNumberFormat="1" applyFont="1" applyAlignment="1" applyProtection="1">
      <alignment/>
      <protection locked="0"/>
    </xf>
    <xf numFmtId="0" fontId="38" fillId="0" borderId="0" xfId="0" applyFont="1" applyBorder="1" applyAlignment="1">
      <alignment/>
    </xf>
    <xf numFmtId="0" fontId="38" fillId="0" borderId="0" xfId="0" applyFont="1" applyAlignment="1" applyProtection="1">
      <alignment horizontal="center"/>
      <protection/>
    </xf>
    <xf numFmtId="0" fontId="38" fillId="0" borderId="0" xfId="0" applyFont="1" applyFill="1" applyBorder="1" applyAlignment="1" applyProtection="1">
      <alignment horizontal="center"/>
      <protection/>
    </xf>
    <xf numFmtId="0" fontId="38" fillId="0" borderId="0" xfId="0" applyFont="1" applyFill="1" applyBorder="1" applyAlignment="1">
      <alignment/>
    </xf>
    <xf numFmtId="0" fontId="25" fillId="0" borderId="0" xfId="0" applyFont="1" applyFill="1" applyAlignment="1" applyProtection="1">
      <alignment horizontal="right"/>
      <protection locked="0"/>
    </xf>
    <xf numFmtId="0" fontId="47" fillId="0" borderId="0" xfId="0" applyFont="1" applyFill="1" applyAlignment="1" applyProtection="1">
      <alignment horizontal="center"/>
      <protection/>
    </xf>
    <xf numFmtId="0" fontId="47" fillId="0" borderId="0" xfId="0" applyFont="1" applyFill="1" applyAlignment="1" applyProtection="1">
      <alignment horizontal="right"/>
      <protection locked="0"/>
    </xf>
    <xf numFmtId="0" fontId="25" fillId="0" borderId="0" xfId="0" applyFont="1" applyFill="1" applyAlignment="1" applyProtection="1">
      <alignment/>
      <protection/>
    </xf>
    <xf numFmtId="4" fontId="25" fillId="0" borderId="0" xfId="0" applyNumberFormat="1" applyFont="1" applyBorder="1" applyAlignment="1" applyProtection="1">
      <alignment horizontal="right"/>
      <protection locked="0"/>
    </xf>
    <xf numFmtId="0" fontId="25" fillId="0" borderId="0" xfId="0" applyFont="1" applyAlignment="1" applyProtection="1">
      <alignment horizontal="center" vertical="top"/>
      <protection/>
    </xf>
    <xf numFmtId="0" fontId="25" fillId="0" borderId="0" xfId="0" applyFont="1" applyAlignment="1" applyProtection="1">
      <alignment horizontal="left" vertical="top" wrapText="1"/>
      <protection/>
    </xf>
    <xf numFmtId="0" fontId="48" fillId="0" borderId="0" xfId="0" applyFont="1" applyAlignment="1">
      <alignment/>
    </xf>
    <xf numFmtId="0" fontId="5" fillId="0" borderId="0" xfId="0" applyFont="1" applyFill="1" applyAlignment="1" applyProtection="1">
      <alignment horizontal="center" vertical="top" wrapText="1"/>
      <protection/>
    </xf>
    <xf numFmtId="0" fontId="5" fillId="0" borderId="0" xfId="0" applyFont="1" applyFill="1" applyAlignment="1" applyProtection="1">
      <alignment horizontal="left" vertical="top" wrapText="1"/>
      <protection/>
    </xf>
    <xf numFmtId="0" fontId="5" fillId="0" borderId="0" xfId="0" applyFont="1" applyAlignment="1" applyProtection="1">
      <alignment horizontal="left" vertical="top" wrapText="1"/>
      <protection/>
    </xf>
    <xf numFmtId="0" fontId="5" fillId="0" borderId="0" xfId="0" applyFont="1" applyAlignment="1">
      <alignment horizontal="left" vertical="top" wrapText="1"/>
    </xf>
    <xf numFmtId="0" fontId="5" fillId="0" borderId="0" xfId="0" applyFont="1" applyAlignment="1" applyProtection="1">
      <alignment horizontal="left" vertical="top" wrapText="1"/>
      <protection locked="0"/>
    </xf>
    <xf numFmtId="4" fontId="25" fillId="0" borderId="0" xfId="0" applyNumberFormat="1" applyFont="1" applyBorder="1" applyAlignment="1" applyProtection="1">
      <alignment horizontal="right"/>
      <protection locked="0"/>
    </xf>
    <xf numFmtId="2" fontId="25" fillId="0" borderId="0" xfId="0" applyNumberFormat="1" applyFont="1" applyBorder="1" applyAlignment="1" applyProtection="1">
      <alignment horizontal="right"/>
      <protection locked="0"/>
    </xf>
    <xf numFmtId="0" fontId="10" fillId="0" borderId="0" xfId="0" applyFont="1" applyAlignment="1" applyProtection="1">
      <alignment horizontal="center"/>
      <protection/>
    </xf>
    <xf numFmtId="2" fontId="10" fillId="0" borderId="0" xfId="0" applyNumberFormat="1" applyFont="1" applyAlignment="1" applyProtection="1">
      <alignment horizontal="right"/>
      <protection locked="0"/>
    </xf>
    <xf numFmtId="4" fontId="10" fillId="0" borderId="0" xfId="0" applyNumberFormat="1" applyFont="1" applyAlignment="1" applyProtection="1">
      <alignment horizontal="right"/>
      <protection locked="0"/>
    </xf>
    <xf numFmtId="0" fontId="10" fillId="0" borderId="0" xfId="0" applyFont="1" applyAlignment="1">
      <alignment/>
    </xf>
    <xf numFmtId="0" fontId="25" fillId="0" borderId="0" xfId="0" applyFont="1" applyAlignment="1" applyProtection="1">
      <alignment horizontal="right"/>
      <protection locked="0"/>
    </xf>
    <xf numFmtId="0" fontId="49" fillId="0" borderId="0" xfId="0" applyFont="1" applyAlignment="1" applyProtection="1">
      <alignment horizontal="center"/>
      <protection/>
    </xf>
    <xf numFmtId="0" fontId="5" fillId="0" borderId="0" xfId="0" applyFont="1" applyAlignment="1" applyProtection="1">
      <alignment horizontal="right"/>
      <protection locked="0"/>
    </xf>
    <xf numFmtId="0" fontId="5" fillId="0" borderId="0" xfId="0" applyFont="1" applyBorder="1" applyAlignment="1" applyProtection="1">
      <alignment horizontal="center"/>
      <protection/>
    </xf>
    <xf numFmtId="4" fontId="5" fillId="0" borderId="0" xfId="0" applyNumberFormat="1" applyFont="1" applyBorder="1" applyAlignment="1" applyProtection="1">
      <alignment horizontal="right"/>
      <protection locked="0"/>
    </xf>
    <xf numFmtId="0" fontId="5" fillId="0" borderId="0" xfId="0" applyFont="1" applyBorder="1" applyAlignment="1">
      <alignment/>
    </xf>
    <xf numFmtId="0" fontId="10" fillId="0" borderId="0" xfId="0" applyFont="1" applyBorder="1" applyAlignment="1" applyProtection="1">
      <alignment horizontal="center"/>
      <protection/>
    </xf>
    <xf numFmtId="4" fontId="10" fillId="0" borderId="0" xfId="0" applyNumberFormat="1" applyFont="1" applyBorder="1" applyAlignment="1" applyProtection="1">
      <alignment horizontal="right"/>
      <protection locked="0"/>
    </xf>
    <xf numFmtId="0" fontId="10" fillId="0" borderId="0" xfId="0" applyFont="1" applyBorder="1" applyAlignment="1">
      <alignment/>
    </xf>
    <xf numFmtId="2" fontId="10" fillId="0" borderId="0" xfId="0" applyNumberFormat="1" applyFont="1" applyAlignment="1" applyProtection="1">
      <alignment horizontal="center"/>
      <protection locked="0"/>
    </xf>
    <xf numFmtId="2" fontId="5" fillId="0" borderId="0" xfId="0" applyNumberFormat="1" applyFont="1" applyAlignment="1" applyProtection="1">
      <alignment horizontal="center"/>
      <protection locked="0"/>
    </xf>
    <xf numFmtId="2" fontId="25" fillId="0" borderId="0" xfId="0" applyNumberFormat="1" applyFont="1" applyAlignment="1" applyProtection="1">
      <alignment horizontal="center"/>
      <protection locked="0"/>
    </xf>
    <xf numFmtId="2" fontId="10" fillId="0" borderId="0" xfId="0" applyNumberFormat="1" applyFont="1" applyBorder="1" applyAlignment="1" applyProtection="1">
      <alignment horizontal="center"/>
      <protection locked="0"/>
    </xf>
    <xf numFmtId="0" fontId="10" fillId="0" borderId="0" xfId="0" applyFont="1" applyBorder="1" applyAlignment="1">
      <alignment/>
    </xf>
    <xf numFmtId="0" fontId="5" fillId="0" borderId="0" xfId="0" applyFont="1" applyFill="1" applyAlignment="1" applyProtection="1">
      <alignment horizontal="center"/>
      <protection/>
    </xf>
    <xf numFmtId="0" fontId="10" fillId="0" borderId="0" xfId="0" applyFont="1" applyBorder="1" applyAlignment="1" applyProtection="1">
      <alignment horizontal="right"/>
      <protection locked="0"/>
    </xf>
    <xf numFmtId="0" fontId="38" fillId="0" borderId="0" xfId="0" applyFont="1" applyAlignment="1" applyProtection="1">
      <alignment horizontal="center"/>
      <protection/>
    </xf>
    <xf numFmtId="4" fontId="38" fillId="0" borderId="0" xfId="0" applyNumberFormat="1" applyFont="1" applyAlignment="1" applyProtection="1">
      <alignment horizontal="right"/>
      <protection locked="0"/>
    </xf>
    <xf numFmtId="0" fontId="10" fillId="0" borderId="0" xfId="0" applyFont="1" applyAlignment="1" applyProtection="1">
      <alignment horizontal="center"/>
      <protection/>
    </xf>
    <xf numFmtId="4" fontId="10" fillId="0" borderId="0" xfId="0" applyNumberFormat="1" applyFont="1" applyAlignment="1" applyProtection="1">
      <alignment horizontal="right"/>
      <protection locked="0"/>
    </xf>
    <xf numFmtId="0" fontId="10" fillId="0" borderId="0" xfId="0" applyFont="1" applyAlignment="1">
      <alignment/>
    </xf>
    <xf numFmtId="0" fontId="25" fillId="0" borderId="0" xfId="0" applyFont="1" applyFill="1" applyAlignment="1" applyProtection="1">
      <alignment horizontal="justify" vertical="top" wrapText="1"/>
      <protection/>
    </xf>
    <xf numFmtId="1" fontId="38" fillId="0" borderId="0" xfId="0" applyNumberFormat="1" applyFont="1" applyFill="1" applyAlignment="1" applyProtection="1">
      <alignment horizontal="center" vertical="top"/>
      <protection/>
    </xf>
    <xf numFmtId="0" fontId="38" fillId="0" borderId="0" xfId="0" applyFont="1" applyFill="1" applyAlignment="1" applyProtection="1">
      <alignment horizontal="center" vertical="top"/>
      <protection/>
    </xf>
    <xf numFmtId="0" fontId="25" fillId="0" borderId="0" xfId="0" applyFont="1" applyFill="1" applyAlignment="1" applyProtection="1">
      <alignment horizontal="center" vertical="top"/>
      <protection/>
    </xf>
    <xf numFmtId="49" fontId="25" fillId="0" borderId="0" xfId="0" applyNumberFormat="1" applyFont="1" applyFill="1" applyAlignment="1" applyProtection="1">
      <alignment horizontal="center" vertical="top"/>
      <protection/>
    </xf>
    <xf numFmtId="49" fontId="25" fillId="0" borderId="0" xfId="0" applyNumberFormat="1" applyFont="1" applyAlignment="1" applyProtection="1">
      <alignment horizontal="center" vertical="top"/>
      <protection/>
    </xf>
    <xf numFmtId="0" fontId="5" fillId="0" borderId="0" xfId="0" applyFont="1" applyAlignment="1" applyProtection="1">
      <alignment horizontal="center" vertical="top"/>
      <protection/>
    </xf>
    <xf numFmtId="0" fontId="25" fillId="0" borderId="0" xfId="0" applyFont="1" applyFill="1" applyAlignment="1" applyProtection="1">
      <alignment horizontal="center" vertical="top"/>
      <protection/>
    </xf>
    <xf numFmtId="178" fontId="25" fillId="0" borderId="0" xfId="0" applyNumberFormat="1" applyFont="1" applyFill="1" applyAlignment="1" applyProtection="1">
      <alignment horizontal="center" vertical="top"/>
      <protection/>
    </xf>
    <xf numFmtId="0" fontId="25" fillId="0" borderId="0" xfId="0" applyFont="1" applyAlignment="1" applyProtection="1">
      <alignment horizontal="center" vertical="top"/>
      <protection/>
    </xf>
    <xf numFmtId="0" fontId="38" fillId="0" borderId="0" xfId="0" applyFont="1" applyFill="1" applyBorder="1" applyAlignment="1" applyProtection="1">
      <alignment horizontal="center" vertical="top"/>
      <protection/>
    </xf>
    <xf numFmtId="0" fontId="38" fillId="0" borderId="0" xfId="0" applyFont="1" applyFill="1" applyAlignment="1" applyProtection="1">
      <alignment horizontal="center" vertical="top"/>
      <protection/>
    </xf>
    <xf numFmtId="0" fontId="25" fillId="0" borderId="0" xfId="0" applyNumberFormat="1" applyFont="1" applyAlignment="1" applyProtection="1">
      <alignment horizontal="center" vertical="top"/>
      <protection/>
    </xf>
    <xf numFmtId="49" fontId="25" fillId="0" borderId="0" xfId="0" applyNumberFormat="1" applyFont="1" applyAlignment="1" applyProtection="1">
      <alignment horizontal="center" vertical="top"/>
      <protection/>
    </xf>
    <xf numFmtId="49" fontId="38" fillId="0" borderId="0" xfId="0" applyNumberFormat="1" applyFont="1" applyAlignment="1" applyProtection="1">
      <alignment horizontal="center" vertical="top"/>
      <protection/>
    </xf>
    <xf numFmtId="0" fontId="38" fillId="0" borderId="0" xfId="0" applyFont="1" applyFill="1" applyBorder="1" applyAlignment="1" applyProtection="1">
      <alignment horizontal="center" vertical="top"/>
      <protection/>
    </xf>
    <xf numFmtId="178" fontId="25" fillId="0" borderId="0" xfId="0" applyNumberFormat="1" applyFont="1" applyAlignment="1" applyProtection="1">
      <alignment horizontal="center" vertical="top"/>
      <protection/>
    </xf>
    <xf numFmtId="178" fontId="25" fillId="0" borderId="0" xfId="0" applyNumberFormat="1" applyFont="1" applyAlignment="1" applyProtection="1">
      <alignment horizontal="center" vertical="top"/>
      <protection/>
    </xf>
    <xf numFmtId="0" fontId="10" fillId="0" borderId="0" xfId="0" applyFont="1" applyAlignment="1" applyProtection="1">
      <alignment horizontal="center" vertical="top"/>
      <protection/>
    </xf>
    <xf numFmtId="0" fontId="5" fillId="0" borderId="0" xfId="0" applyFont="1" applyBorder="1" applyAlignment="1" applyProtection="1">
      <alignment horizontal="center" vertical="top"/>
      <protection/>
    </xf>
    <xf numFmtId="0" fontId="10" fillId="0" borderId="0" xfId="0" applyFont="1" applyBorder="1" applyAlignment="1" applyProtection="1">
      <alignment horizontal="center" vertical="top"/>
      <protection/>
    </xf>
    <xf numFmtId="0" fontId="5" fillId="0" borderId="0" xfId="0" applyFont="1" applyFill="1" applyAlignment="1" applyProtection="1">
      <alignment horizontal="center" vertical="top"/>
      <protection/>
    </xf>
    <xf numFmtId="0" fontId="38" fillId="0" borderId="0" xfId="0" applyFont="1" applyAlignment="1" applyProtection="1">
      <alignment horizontal="center" vertical="top"/>
      <protection/>
    </xf>
    <xf numFmtId="0" fontId="10" fillId="0" borderId="0" xfId="0" applyFont="1" applyAlignment="1" applyProtection="1">
      <alignment horizontal="center" vertical="top"/>
      <protection/>
    </xf>
    <xf numFmtId="0" fontId="38" fillId="0" borderId="0" xfId="0" applyFont="1" applyFill="1" applyAlignment="1" applyProtection="1">
      <alignment horizontal="left" vertical="top" wrapText="1"/>
      <protection/>
    </xf>
    <xf numFmtId="0" fontId="25" fillId="0" borderId="0" xfId="0" applyFont="1" applyFill="1" applyAlignment="1" applyProtection="1">
      <alignment horizontal="left" vertical="top" wrapText="1"/>
      <protection/>
    </xf>
    <xf numFmtId="0" fontId="25" fillId="0" borderId="0" xfId="0" applyFont="1" applyFill="1" applyAlignment="1" applyProtection="1" quotePrefix="1">
      <alignment horizontal="left" vertical="top" wrapText="1"/>
      <protection/>
    </xf>
    <xf numFmtId="0" fontId="25" fillId="0" borderId="0" xfId="0" applyFont="1" applyAlignment="1" applyProtection="1">
      <alignment horizontal="left" vertical="top" wrapText="1"/>
      <protection/>
    </xf>
    <xf numFmtId="0" fontId="25" fillId="0" borderId="0" xfId="0" applyFont="1" applyAlignment="1" applyProtection="1" quotePrefix="1">
      <alignment horizontal="left" vertical="top" wrapText="1"/>
      <protection/>
    </xf>
    <xf numFmtId="0" fontId="25" fillId="0" borderId="0" xfId="0" applyFont="1" applyAlignment="1" applyProtection="1">
      <alignment vertical="top" wrapText="1"/>
      <protection/>
    </xf>
    <xf numFmtId="0" fontId="5" fillId="0" borderId="0" xfId="0" applyFont="1" applyAlignment="1" applyProtection="1" quotePrefix="1">
      <alignment horizontal="left" vertical="top" wrapText="1"/>
      <protection/>
    </xf>
    <xf numFmtId="0" fontId="25" fillId="0" borderId="0" xfId="0" applyFont="1" applyFill="1" applyAlignment="1" applyProtection="1">
      <alignment horizontal="left" vertical="top" wrapText="1"/>
      <protection/>
    </xf>
    <xf numFmtId="0" fontId="25" fillId="0" borderId="0" xfId="0" applyFont="1" applyFill="1" applyAlignment="1" applyProtection="1" quotePrefix="1">
      <alignment horizontal="left" vertical="top" wrapText="1"/>
      <protection/>
    </xf>
    <xf numFmtId="0" fontId="38" fillId="0" borderId="0" xfId="0" applyFont="1" applyFill="1" applyBorder="1" applyAlignment="1" applyProtection="1">
      <alignment horizontal="left" vertical="top" wrapText="1"/>
      <protection/>
    </xf>
    <xf numFmtId="0" fontId="38" fillId="0" borderId="0" xfId="0" applyFont="1" applyFill="1" applyAlignment="1" applyProtection="1">
      <alignment horizontal="left" vertical="top" wrapText="1"/>
      <protection/>
    </xf>
    <xf numFmtId="0" fontId="25" fillId="0" borderId="0" xfId="0" applyFont="1" applyAlignment="1" applyProtection="1">
      <alignment vertical="top" wrapText="1"/>
      <protection/>
    </xf>
    <xf numFmtId="0" fontId="38" fillId="0" borderId="0" xfId="0" applyFont="1" applyAlignment="1" applyProtection="1">
      <alignment vertical="top" wrapText="1"/>
      <protection/>
    </xf>
    <xf numFmtId="0" fontId="38" fillId="0" borderId="0" xfId="0" applyFont="1" applyFill="1" applyBorder="1" applyAlignment="1" applyProtection="1" quotePrefix="1">
      <alignment horizontal="left" vertical="top" wrapText="1"/>
      <protection/>
    </xf>
    <xf numFmtId="0" fontId="38" fillId="0" borderId="0" xfId="0" applyFont="1" applyFill="1" applyBorder="1" applyAlignment="1" applyProtection="1" quotePrefix="1">
      <alignment horizontal="left" vertical="top" wrapText="1"/>
      <protection/>
    </xf>
    <xf numFmtId="0" fontId="10" fillId="0" borderId="0" xfId="0" applyFont="1" applyAlignment="1" applyProtection="1">
      <alignment horizontal="left" vertical="top" wrapText="1"/>
      <protection/>
    </xf>
    <xf numFmtId="0" fontId="10" fillId="0" borderId="0" xfId="0" applyFont="1" applyAlignment="1" applyProtection="1">
      <alignment vertical="top" wrapText="1"/>
      <protection/>
    </xf>
    <xf numFmtId="0" fontId="10" fillId="0" borderId="0" xfId="0" applyFont="1" applyBorder="1" applyAlignment="1" applyProtection="1">
      <alignment vertical="top" wrapText="1"/>
      <protection/>
    </xf>
    <xf numFmtId="0" fontId="38" fillId="0" borderId="0" xfId="0" applyFont="1" applyAlignment="1" applyProtection="1">
      <alignment vertical="top" wrapText="1"/>
      <protection/>
    </xf>
    <xf numFmtId="0" fontId="10" fillId="0" borderId="0" xfId="0" applyFont="1" applyAlignment="1" applyProtection="1">
      <alignment vertical="top" wrapText="1"/>
      <protection/>
    </xf>
    <xf numFmtId="4" fontId="25" fillId="0" borderId="0" xfId="0" applyNumberFormat="1" applyFont="1" applyAlignment="1" applyProtection="1">
      <alignment/>
      <protection/>
    </xf>
    <xf numFmtId="0" fontId="50" fillId="0" borderId="0" xfId="0" applyFont="1" applyFill="1" applyAlignment="1" applyProtection="1">
      <alignment horizontal="left" vertical="top" wrapText="1"/>
      <protection/>
    </xf>
    <xf numFmtId="4" fontId="38" fillId="0" borderId="0" xfId="0" applyNumberFormat="1" applyFont="1" applyFill="1" applyAlignment="1" applyProtection="1">
      <alignment horizontal="right"/>
      <protection/>
    </xf>
    <xf numFmtId="4" fontId="25" fillId="0" borderId="0" xfId="0" applyNumberFormat="1" applyFont="1" applyFill="1" applyAlignment="1" applyProtection="1">
      <alignment horizontal="right"/>
      <protection/>
    </xf>
    <xf numFmtId="4" fontId="25" fillId="0" borderId="0" xfId="0" applyNumberFormat="1" applyFont="1" applyAlignment="1" applyProtection="1">
      <alignment horizontal="right"/>
      <protection/>
    </xf>
    <xf numFmtId="4" fontId="5" fillId="0" borderId="0" xfId="0" applyNumberFormat="1" applyFont="1" applyAlignment="1" applyProtection="1">
      <alignment horizontal="right"/>
      <protection/>
    </xf>
    <xf numFmtId="4" fontId="5" fillId="0" borderId="0" xfId="0" applyNumberFormat="1" applyFont="1" applyFill="1" applyAlignment="1" applyProtection="1">
      <alignment horizontal="right"/>
      <protection/>
    </xf>
    <xf numFmtId="4" fontId="25" fillId="0" borderId="0" xfId="0" applyNumberFormat="1" applyFont="1" applyFill="1" applyAlignment="1" applyProtection="1">
      <alignment horizontal="right"/>
      <protection/>
    </xf>
    <xf numFmtId="4" fontId="25" fillId="0" borderId="0" xfId="0" applyNumberFormat="1" applyFont="1" applyAlignment="1" applyProtection="1">
      <alignment horizontal="right"/>
      <protection/>
    </xf>
    <xf numFmtId="4" fontId="47" fillId="0" borderId="0" xfId="0" applyNumberFormat="1" applyFont="1" applyAlignment="1" applyProtection="1">
      <alignment horizontal="right"/>
      <protection/>
    </xf>
    <xf numFmtId="4" fontId="38" fillId="0" borderId="0" xfId="0" applyNumberFormat="1" applyFont="1" applyFill="1" applyBorder="1" applyAlignment="1" applyProtection="1">
      <alignment horizontal="right"/>
      <protection/>
    </xf>
    <xf numFmtId="4" fontId="38" fillId="0" borderId="0" xfId="0" applyNumberFormat="1" applyFont="1" applyFill="1" applyAlignment="1" applyProtection="1">
      <alignment horizontal="right"/>
      <protection/>
    </xf>
    <xf numFmtId="4" fontId="38" fillId="0" borderId="0" xfId="0" applyNumberFormat="1" applyFont="1" applyAlignment="1" applyProtection="1">
      <alignment horizontal="right"/>
      <protection/>
    </xf>
    <xf numFmtId="4" fontId="38" fillId="0" borderId="0" xfId="0" applyNumberFormat="1" applyFont="1" applyFill="1" applyBorder="1" applyAlignment="1" applyProtection="1">
      <alignment horizontal="right"/>
      <protection/>
    </xf>
    <xf numFmtId="4" fontId="47" fillId="0" borderId="0" xfId="0" applyNumberFormat="1" applyFont="1" applyFill="1" applyAlignment="1" applyProtection="1">
      <alignment horizontal="right"/>
      <protection/>
    </xf>
    <xf numFmtId="4" fontId="5" fillId="0" borderId="0" xfId="0" applyNumberFormat="1" applyFont="1" applyAlignment="1" applyProtection="1">
      <alignment horizontal="right" vertical="top" wrapText="1"/>
      <protection/>
    </xf>
    <xf numFmtId="4" fontId="5" fillId="0" borderId="0" xfId="0" applyNumberFormat="1" applyFont="1" applyFill="1" applyAlignment="1" applyProtection="1">
      <alignment horizontal="right" vertical="top" wrapText="1"/>
      <protection/>
    </xf>
    <xf numFmtId="4" fontId="10" fillId="0" borderId="0" xfId="0" applyNumberFormat="1" applyFont="1" applyAlignment="1" applyProtection="1">
      <alignment horizontal="right"/>
      <protection/>
    </xf>
    <xf numFmtId="4" fontId="49" fillId="0" borderId="0" xfId="0" applyNumberFormat="1" applyFont="1" applyAlignment="1" applyProtection="1">
      <alignment horizontal="right"/>
      <protection/>
    </xf>
    <xf numFmtId="4" fontId="5" fillId="0" borderId="0" xfId="0" applyNumberFormat="1" applyFont="1" applyBorder="1" applyAlignment="1" applyProtection="1">
      <alignment horizontal="right"/>
      <protection/>
    </xf>
    <xf numFmtId="4" fontId="10" fillId="0" borderId="0" xfId="0" applyNumberFormat="1" applyFont="1" applyBorder="1" applyAlignment="1" applyProtection="1">
      <alignment horizontal="right"/>
      <protection/>
    </xf>
    <xf numFmtId="4" fontId="38" fillId="0" borderId="0" xfId="0" applyNumberFormat="1" applyFont="1" applyAlignment="1" applyProtection="1">
      <alignment horizontal="right"/>
      <protection/>
    </xf>
    <xf numFmtId="4" fontId="10" fillId="0" borderId="0" xfId="0" applyNumberFormat="1" applyFont="1" applyAlignment="1" applyProtection="1">
      <alignment horizontal="right"/>
      <protection/>
    </xf>
    <xf numFmtId="0" fontId="38" fillId="0" borderId="10" xfId="0" applyFont="1" applyFill="1" applyBorder="1" applyAlignment="1" applyProtection="1">
      <alignment horizontal="center" vertical="top"/>
      <protection/>
    </xf>
    <xf numFmtId="0" fontId="38" fillId="0" borderId="10" xfId="0" applyFont="1" applyFill="1" applyBorder="1" applyAlignment="1" applyProtection="1">
      <alignment horizontal="left" vertical="top" wrapText="1"/>
      <protection/>
    </xf>
    <xf numFmtId="0" fontId="38" fillId="0" borderId="10" xfId="0" applyFont="1" applyFill="1" applyBorder="1" applyAlignment="1" applyProtection="1">
      <alignment horizontal="center"/>
      <protection/>
    </xf>
    <xf numFmtId="4" fontId="38" fillId="0" borderId="10" xfId="0" applyNumberFormat="1" applyFont="1" applyFill="1" applyBorder="1" applyAlignment="1" applyProtection="1">
      <alignment horizontal="right"/>
      <protection/>
    </xf>
    <xf numFmtId="4" fontId="38" fillId="0" borderId="10" xfId="0" applyNumberFormat="1" applyFont="1" applyFill="1" applyBorder="1" applyAlignment="1" applyProtection="1">
      <alignment horizontal="right"/>
      <protection locked="0"/>
    </xf>
    <xf numFmtId="49" fontId="38" fillId="0" borderId="10" xfId="0" applyNumberFormat="1" applyFont="1" applyBorder="1" applyAlignment="1" applyProtection="1">
      <alignment horizontal="center" vertical="top"/>
      <protection/>
    </xf>
    <xf numFmtId="0" fontId="38" fillId="0" borderId="10" xfId="0" applyFont="1" applyBorder="1" applyAlignment="1" applyProtection="1">
      <alignment horizontal="left" vertical="top" wrapText="1"/>
      <protection/>
    </xf>
    <xf numFmtId="0" fontId="38" fillId="0" borderId="10" xfId="0" applyFont="1" applyBorder="1" applyAlignment="1" applyProtection="1">
      <alignment horizontal="center"/>
      <protection/>
    </xf>
    <xf numFmtId="4" fontId="38" fillId="0" borderId="10" xfId="0" applyNumberFormat="1" applyFont="1" applyBorder="1" applyAlignment="1" applyProtection="1">
      <alignment horizontal="right"/>
      <protection/>
    </xf>
    <xf numFmtId="0" fontId="38" fillId="0" borderId="10" xfId="0" applyFont="1" applyFill="1" applyBorder="1" applyAlignment="1" applyProtection="1">
      <alignment horizontal="center" vertical="top"/>
      <protection/>
    </xf>
    <xf numFmtId="0" fontId="38" fillId="0" borderId="10" xfId="0" applyFont="1" applyFill="1" applyBorder="1" applyAlignment="1" applyProtection="1" quotePrefix="1">
      <alignment horizontal="left" vertical="top" wrapText="1"/>
      <protection/>
    </xf>
    <xf numFmtId="0" fontId="38" fillId="0" borderId="10" xfId="0" applyFont="1" applyFill="1" applyBorder="1" applyAlignment="1" applyProtection="1">
      <alignment horizontal="center"/>
      <protection/>
    </xf>
    <xf numFmtId="4" fontId="38" fillId="0" borderId="10" xfId="0" applyNumberFormat="1" applyFont="1" applyFill="1" applyBorder="1" applyAlignment="1" applyProtection="1">
      <alignment horizontal="right"/>
      <protection/>
    </xf>
    <xf numFmtId="4" fontId="38" fillId="0" borderId="10" xfId="0" applyNumberFormat="1" applyFont="1" applyFill="1" applyBorder="1" applyAlignment="1" applyProtection="1">
      <alignment horizontal="right"/>
      <protection locked="0"/>
    </xf>
    <xf numFmtId="0" fontId="38" fillId="0" borderId="10" xfId="0" applyFont="1" applyFill="1" applyBorder="1" applyAlignment="1" applyProtection="1" quotePrefix="1">
      <alignment horizontal="left" vertical="top" wrapText="1"/>
      <protection/>
    </xf>
    <xf numFmtId="0" fontId="38" fillId="0" borderId="10" xfId="0" applyFont="1" applyFill="1" applyBorder="1" applyAlignment="1" applyProtection="1">
      <alignment horizontal="left" vertical="top" wrapText="1"/>
      <protection/>
    </xf>
    <xf numFmtId="0" fontId="10" fillId="0" borderId="10" xfId="0" applyFont="1" applyBorder="1" applyAlignment="1" applyProtection="1">
      <alignment horizontal="center" vertical="top"/>
      <protection/>
    </xf>
    <xf numFmtId="0" fontId="10" fillId="0" borderId="10" xfId="0" applyFont="1" applyBorder="1" applyAlignment="1" applyProtection="1">
      <alignment horizontal="left" vertical="top" wrapText="1"/>
      <protection/>
    </xf>
    <xf numFmtId="0" fontId="10" fillId="0" borderId="10" xfId="0" applyFont="1" applyBorder="1" applyAlignment="1" applyProtection="1">
      <alignment horizontal="center"/>
      <protection/>
    </xf>
    <xf numFmtId="4" fontId="10" fillId="0" borderId="10" xfId="0" applyNumberFormat="1" applyFont="1" applyBorder="1" applyAlignment="1" applyProtection="1">
      <alignment horizontal="right"/>
      <protection/>
    </xf>
    <xf numFmtId="2" fontId="10" fillId="0" borderId="10" xfId="0" applyNumberFormat="1" applyFont="1" applyBorder="1" applyAlignment="1" applyProtection="1">
      <alignment horizontal="right"/>
      <protection locked="0"/>
    </xf>
    <xf numFmtId="4" fontId="10" fillId="0" borderId="10" xfId="0" applyNumberFormat="1" applyFont="1" applyBorder="1" applyAlignment="1" applyProtection="1">
      <alignment horizontal="right"/>
      <protection locked="0"/>
    </xf>
    <xf numFmtId="0" fontId="10" fillId="0" borderId="10" xfId="0" applyFont="1" applyBorder="1" applyAlignment="1" applyProtection="1">
      <alignment vertical="top" wrapText="1"/>
      <protection/>
    </xf>
    <xf numFmtId="2" fontId="10" fillId="0" borderId="10" xfId="0" applyNumberFormat="1" applyFont="1" applyBorder="1" applyAlignment="1" applyProtection="1">
      <alignment horizontal="center"/>
      <protection locked="0"/>
    </xf>
    <xf numFmtId="0" fontId="10" fillId="0" borderId="10" xfId="0" applyFont="1" applyBorder="1" applyAlignment="1" applyProtection="1">
      <alignment horizontal="right"/>
      <protection locked="0"/>
    </xf>
    <xf numFmtId="0" fontId="38" fillId="0" borderId="10" xfId="0" applyFont="1" applyBorder="1" applyAlignment="1" applyProtection="1">
      <alignment vertical="top" wrapText="1"/>
      <protection/>
    </xf>
    <xf numFmtId="4" fontId="38" fillId="0" borderId="10" xfId="0" applyNumberFormat="1" applyFont="1" applyBorder="1" applyAlignment="1" applyProtection="1">
      <alignment horizontal="right"/>
      <protection/>
    </xf>
    <xf numFmtId="4" fontId="38" fillId="0" borderId="10" xfId="0" applyNumberFormat="1" applyFont="1" applyBorder="1" applyAlignment="1" applyProtection="1">
      <alignment horizontal="right"/>
      <protection locked="0"/>
    </xf>
    <xf numFmtId="0" fontId="25" fillId="0" borderId="10" xfId="0" applyFont="1" applyFill="1" applyBorder="1" applyAlignment="1" applyProtection="1">
      <alignment horizontal="center"/>
      <protection/>
    </xf>
    <xf numFmtId="4" fontId="25" fillId="0" borderId="10" xfId="0" applyNumberFormat="1" applyFont="1" applyFill="1" applyBorder="1" applyAlignment="1" applyProtection="1">
      <alignment horizontal="right"/>
      <protection/>
    </xf>
    <xf numFmtId="4" fontId="38" fillId="0" borderId="0" xfId="0" applyNumberFormat="1" applyFont="1" applyAlignment="1">
      <alignment horizontal="center"/>
    </xf>
    <xf numFmtId="4" fontId="25" fillId="0" borderId="0" xfId="0" applyNumberFormat="1" applyFont="1" applyAlignment="1">
      <alignment/>
    </xf>
    <xf numFmtId="0" fontId="25" fillId="0" borderId="0" xfId="0" applyFont="1" applyAlignment="1">
      <alignment horizontal="left"/>
    </xf>
    <xf numFmtId="4" fontId="25" fillId="0" borderId="0" xfId="0" applyNumberFormat="1" applyFont="1" applyAlignment="1">
      <alignment horizontal="right"/>
    </xf>
    <xf numFmtId="4" fontId="25" fillId="0" borderId="0" xfId="0" applyNumberFormat="1" applyFont="1" applyAlignment="1">
      <alignment/>
    </xf>
    <xf numFmtId="1" fontId="25" fillId="0" borderId="0" xfId="0" applyNumberFormat="1" applyFont="1" applyAlignment="1">
      <alignment horizontal="center"/>
    </xf>
    <xf numFmtId="4" fontId="25" fillId="0" borderId="0" xfId="0" applyNumberFormat="1" applyFont="1" applyAlignment="1" applyProtection="1">
      <alignment horizontal="left"/>
      <protection/>
    </xf>
    <xf numFmtId="4" fontId="25" fillId="0" borderId="0" xfId="0" applyNumberFormat="1" applyFont="1" applyAlignment="1">
      <alignment horizontal="left"/>
    </xf>
    <xf numFmtId="0" fontId="25" fillId="0" borderId="0" xfId="0" applyFont="1" applyAlignment="1">
      <alignment horizontal="center"/>
    </xf>
    <xf numFmtId="4" fontId="38" fillId="0" borderId="0" xfId="0" applyNumberFormat="1" applyFont="1" applyFill="1" applyBorder="1" applyAlignment="1">
      <alignment horizontal="right"/>
    </xf>
    <xf numFmtId="4" fontId="25" fillId="0" borderId="0" xfId="0" applyNumberFormat="1" applyFont="1" applyFill="1" applyBorder="1" applyAlignment="1">
      <alignment horizontal="right"/>
    </xf>
    <xf numFmtId="4" fontId="25" fillId="0" borderId="0" xfId="0" applyNumberFormat="1" applyFont="1" applyAlignment="1" applyProtection="1">
      <alignment/>
      <protection/>
    </xf>
    <xf numFmtId="16" fontId="25" fillId="0" borderId="0" xfId="0" applyNumberFormat="1" applyFont="1" applyAlignment="1">
      <alignment horizontal="center"/>
    </xf>
    <xf numFmtId="177" fontId="25" fillId="0" borderId="0" xfId="0" applyNumberFormat="1" applyFont="1" applyAlignment="1">
      <alignment/>
    </xf>
    <xf numFmtId="4" fontId="25" fillId="0" borderId="0" xfId="0" applyNumberFormat="1" applyFont="1" applyFill="1" applyAlignment="1" applyProtection="1">
      <alignment horizontal="left"/>
      <protection/>
    </xf>
    <xf numFmtId="4" fontId="25" fillId="0" borderId="0" xfId="0" applyNumberFormat="1" applyFont="1" applyBorder="1" applyAlignment="1">
      <alignment/>
    </xf>
    <xf numFmtId="4" fontId="25" fillId="0" borderId="0" xfId="0" applyNumberFormat="1" applyFont="1" applyBorder="1" applyAlignment="1">
      <alignment/>
    </xf>
    <xf numFmtId="4" fontId="38" fillId="0" borderId="0" xfId="0" applyNumberFormat="1" applyFont="1" applyFill="1" applyBorder="1" applyAlignment="1" applyProtection="1">
      <alignment/>
      <protection/>
    </xf>
    <xf numFmtId="177" fontId="38" fillId="0" borderId="0" xfId="0" applyNumberFormat="1" applyFont="1" applyBorder="1" applyAlignment="1" applyProtection="1">
      <alignment/>
      <protection/>
    </xf>
    <xf numFmtId="0" fontId="25" fillId="0" borderId="0" xfId="0" applyFont="1" applyBorder="1" applyAlignment="1">
      <alignment horizontal="left"/>
    </xf>
    <xf numFmtId="4" fontId="25" fillId="0" borderId="0" xfId="0" applyNumberFormat="1" applyFont="1" applyBorder="1" applyAlignment="1">
      <alignment horizontal="right"/>
    </xf>
    <xf numFmtId="4" fontId="25" fillId="0" borderId="0" xfId="0" applyNumberFormat="1" applyFont="1" applyBorder="1" applyAlignment="1">
      <alignment horizontal="left"/>
    </xf>
    <xf numFmtId="4" fontId="25" fillId="0" borderId="0" xfId="0" applyNumberFormat="1" applyFont="1" applyBorder="1" applyAlignment="1" applyProtection="1">
      <alignment/>
      <protection/>
    </xf>
    <xf numFmtId="4" fontId="25" fillId="0" borderId="0" xfId="0" applyNumberFormat="1" applyFont="1" applyBorder="1" applyAlignment="1" applyProtection="1">
      <alignment horizontal="left"/>
      <protection/>
    </xf>
    <xf numFmtId="4" fontId="25" fillId="0" borderId="0" xfId="0" applyNumberFormat="1" applyFont="1" applyBorder="1" applyAlignment="1" applyProtection="1">
      <alignment horizontal="right"/>
      <protection/>
    </xf>
    <xf numFmtId="0" fontId="50" fillId="0" borderId="0" xfId="0" applyFont="1" applyAlignment="1">
      <alignment/>
    </xf>
    <xf numFmtId="4" fontId="38" fillId="0" borderId="10" xfId="0" applyNumberFormat="1" applyFont="1" applyBorder="1" applyAlignment="1" applyProtection="1">
      <alignment horizontal="left"/>
      <protection/>
    </xf>
    <xf numFmtId="4" fontId="38" fillId="0" borderId="10" xfId="0" applyNumberFormat="1" applyFont="1" applyFill="1" applyBorder="1" applyAlignment="1" applyProtection="1">
      <alignment horizontal="left"/>
      <protection/>
    </xf>
    <xf numFmtId="0" fontId="38" fillId="0" borderId="10" xfId="0" applyFont="1" applyBorder="1" applyAlignment="1">
      <alignment horizontal="left"/>
    </xf>
    <xf numFmtId="4" fontId="38" fillId="0" borderId="10" xfId="0" applyNumberFormat="1" applyFont="1" applyFill="1" applyBorder="1" applyAlignment="1">
      <alignment horizontal="right"/>
    </xf>
    <xf numFmtId="4" fontId="38" fillId="0" borderId="10" xfId="0" applyNumberFormat="1" applyFont="1" applyFill="1" applyBorder="1" applyAlignment="1" applyProtection="1">
      <alignment/>
      <protection/>
    </xf>
    <xf numFmtId="177" fontId="38" fillId="0" borderId="10" xfId="0" applyNumberFormat="1" applyFont="1" applyBorder="1" applyAlignment="1" applyProtection="1">
      <alignment/>
      <protection/>
    </xf>
    <xf numFmtId="4" fontId="5" fillId="0" borderId="0" xfId="0" applyNumberFormat="1" applyFont="1" applyBorder="1" applyAlignment="1">
      <alignment horizontal="right" vertical="top" wrapText="1"/>
    </xf>
    <xf numFmtId="0" fontId="28" fillId="0" borderId="0" xfId="0" applyFont="1" applyBorder="1" applyAlignment="1">
      <alignment horizontal="left" vertical="top" wrapText="1"/>
    </xf>
    <xf numFmtId="0" fontId="19" fillId="0" borderId="0" xfId="0" applyFont="1" applyBorder="1" applyAlignment="1">
      <alignment horizontal="left" vertical="top" wrapText="1"/>
    </xf>
    <xf numFmtId="14" fontId="38" fillId="0" borderId="0" xfId="0" applyNumberFormat="1" applyFont="1" applyAlignment="1">
      <alignment horizontal="left"/>
    </xf>
    <xf numFmtId="0" fontId="38" fillId="0" borderId="18" xfId="0" applyFont="1" applyBorder="1" applyAlignment="1">
      <alignment/>
    </xf>
    <xf numFmtId="4" fontId="25" fillId="0" borderId="18" xfId="0" applyNumberFormat="1" applyFont="1" applyBorder="1" applyAlignment="1">
      <alignment/>
    </xf>
    <xf numFmtId="0" fontId="38" fillId="0" borderId="18" xfId="0" applyFont="1" applyFill="1" applyBorder="1" applyAlignment="1">
      <alignment/>
    </xf>
    <xf numFmtId="4" fontId="25" fillId="0" borderId="0" xfId="0" applyNumberFormat="1" applyFont="1" applyFill="1" applyBorder="1" applyAlignment="1" applyProtection="1">
      <alignment/>
      <protection locked="0"/>
    </xf>
    <xf numFmtId="4" fontId="25" fillId="0" borderId="0" xfId="0" applyNumberFormat="1" applyFont="1" applyFill="1" applyBorder="1" applyAlignment="1" applyProtection="1">
      <alignment/>
      <protection locked="0"/>
    </xf>
    <xf numFmtId="4" fontId="25" fillId="0" borderId="0" xfId="0" applyNumberFormat="1" applyFont="1" applyFill="1" applyAlignment="1">
      <alignment/>
    </xf>
    <xf numFmtId="0" fontId="38" fillId="0" borderId="10" xfId="0" applyFont="1" applyBorder="1" applyAlignment="1">
      <alignment/>
    </xf>
    <xf numFmtId="4" fontId="38" fillId="0" borderId="10" xfId="0" applyNumberFormat="1" applyFont="1" applyBorder="1" applyAlignment="1">
      <alignment/>
    </xf>
    <xf numFmtId="4" fontId="25" fillId="0" borderId="10" xfId="0" applyNumberFormat="1" applyFont="1" applyBorder="1" applyAlignment="1">
      <alignment/>
    </xf>
    <xf numFmtId="0" fontId="39" fillId="0" borderId="0" xfId="0" applyFont="1" applyAlignment="1">
      <alignment vertical="top" wrapText="1"/>
    </xf>
    <xf numFmtId="0" fontId="39" fillId="0" borderId="0" xfId="0" applyFont="1" applyAlignment="1">
      <alignment horizontal="center"/>
    </xf>
    <xf numFmtId="0" fontId="39" fillId="0" borderId="0" xfId="0" applyFont="1" applyFill="1" applyAlignment="1">
      <alignment horizontal="right"/>
    </xf>
    <xf numFmtId="180" fontId="25" fillId="4" borderId="15" xfId="43" applyNumberFormat="1" applyFont="1" applyFill="1" applyBorder="1" applyAlignment="1" applyProtection="1">
      <alignment horizontal="center"/>
      <protection locked="0"/>
    </xf>
    <xf numFmtId="180" fontId="25" fillId="0" borderId="0" xfId="43" applyNumberFormat="1" applyFont="1" applyBorder="1" applyAlignment="1" applyProtection="1">
      <alignment horizontal="right"/>
      <protection/>
    </xf>
    <xf numFmtId="0" fontId="39" fillId="0" borderId="0" xfId="0" applyFont="1" applyAlignment="1" quotePrefix="1">
      <alignment vertical="top" wrapText="1"/>
    </xf>
    <xf numFmtId="4" fontId="20" fillId="0" borderId="0" xfId="0" applyNumberFormat="1" applyFont="1" applyBorder="1" applyAlignment="1" applyProtection="1">
      <alignment horizontal="center" vertical="center"/>
      <protection locked="0"/>
    </xf>
    <xf numFmtId="0" fontId="19" fillId="0" borderId="0" xfId="0" applyFont="1" applyBorder="1" applyAlignment="1" applyProtection="1">
      <alignment horizontal="left" vertical="top" wrapText="1"/>
      <protection locked="0"/>
    </xf>
    <xf numFmtId="4" fontId="5" fillId="0" borderId="0" xfId="0" applyNumberFormat="1" applyFont="1" applyBorder="1" applyAlignment="1" applyProtection="1">
      <alignment horizontal="right" vertical="top" wrapText="1"/>
      <protection locked="0"/>
    </xf>
    <xf numFmtId="4" fontId="36" fillId="0" borderId="0" xfId="0" applyNumberFormat="1" applyFont="1" applyBorder="1" applyAlignment="1" applyProtection="1">
      <alignment horizontal="right"/>
      <protection locked="0"/>
    </xf>
    <xf numFmtId="4" fontId="29" fillId="0" borderId="0" xfId="0" applyNumberFormat="1" applyFont="1" applyBorder="1" applyAlignment="1" applyProtection="1">
      <alignment horizontal="right"/>
      <protection locked="0"/>
    </xf>
    <xf numFmtId="4" fontId="5" fillId="0" borderId="0" xfId="0" applyNumberFormat="1" applyFont="1" applyBorder="1" applyAlignment="1" applyProtection="1">
      <alignment horizontal="right"/>
      <protection locked="0"/>
    </xf>
    <xf numFmtId="0" fontId="19" fillId="0" borderId="0" xfId="0" applyFont="1" applyBorder="1" applyAlignment="1" applyProtection="1">
      <alignment horizontal="left" vertical="top" wrapText="1"/>
      <protection locked="0"/>
    </xf>
    <xf numFmtId="4" fontId="24" fillId="0" borderId="0" xfId="0" applyNumberFormat="1" applyFont="1" applyBorder="1" applyAlignment="1" applyProtection="1">
      <alignment horizontal="right"/>
      <protection locked="0"/>
    </xf>
    <xf numFmtId="4" fontId="5" fillId="0" borderId="0" xfId="0" applyNumberFormat="1" applyFont="1" applyBorder="1" applyAlignment="1" applyProtection="1">
      <alignment horizontal="right" vertical="top" wrapText="1"/>
      <protection locked="0"/>
    </xf>
    <xf numFmtId="4" fontId="20" fillId="0" borderId="0" xfId="0" applyNumberFormat="1" applyFont="1" applyBorder="1" applyAlignment="1" applyProtection="1">
      <alignment vertical="center"/>
      <protection locked="0"/>
    </xf>
    <xf numFmtId="4" fontId="19" fillId="0" borderId="0" xfId="0" applyNumberFormat="1" applyFont="1" applyBorder="1" applyAlignment="1" applyProtection="1">
      <alignment vertical="top" wrapText="1"/>
      <protection locked="0"/>
    </xf>
    <xf numFmtId="4" fontId="5" fillId="0" borderId="0" xfId="0" applyNumberFormat="1" applyFont="1" applyBorder="1" applyAlignment="1" applyProtection="1">
      <alignment vertical="top" wrapText="1"/>
      <protection locked="0"/>
    </xf>
    <xf numFmtId="4" fontId="5" fillId="0" borderId="0" xfId="0" applyNumberFormat="1" applyFont="1" applyBorder="1" applyAlignment="1" applyProtection="1">
      <alignment/>
      <protection locked="0"/>
    </xf>
    <xf numFmtId="4" fontId="29" fillId="0" borderId="0" xfId="0" applyNumberFormat="1" applyFont="1" applyBorder="1" applyAlignment="1" applyProtection="1">
      <alignment/>
      <protection locked="0"/>
    </xf>
    <xf numFmtId="4" fontId="5" fillId="0" borderId="0" xfId="0" applyNumberFormat="1" applyFont="1" applyBorder="1" applyAlignment="1" applyProtection="1">
      <alignment/>
      <protection locked="0"/>
    </xf>
    <xf numFmtId="4" fontId="5" fillId="0" borderId="0" xfId="0" applyNumberFormat="1" applyFont="1" applyAlignment="1" applyProtection="1">
      <alignment/>
      <protection locked="0"/>
    </xf>
    <xf numFmtId="4" fontId="10" fillId="0" borderId="0" xfId="0" applyNumberFormat="1" applyFont="1" applyBorder="1" applyAlignment="1" applyProtection="1">
      <alignment/>
      <protection locked="0"/>
    </xf>
    <xf numFmtId="4" fontId="24" fillId="0" borderId="0" xfId="0" applyNumberFormat="1" applyFont="1" applyBorder="1" applyAlignment="1" applyProtection="1">
      <alignment/>
      <protection locked="0"/>
    </xf>
    <xf numFmtId="4" fontId="39" fillId="0" borderId="0" xfId="0" applyNumberFormat="1" applyFont="1" applyFill="1" applyAlignment="1" applyProtection="1">
      <alignment horizontal="right"/>
      <protection locked="0"/>
    </xf>
    <xf numFmtId="4" fontId="39" fillId="0" borderId="0" xfId="0" applyNumberFormat="1" applyFont="1" applyAlignment="1" applyProtection="1">
      <alignment horizontal="center"/>
      <protection locked="0"/>
    </xf>
    <xf numFmtId="4" fontId="39" fillId="0" borderId="0" xfId="0" applyNumberFormat="1" applyFont="1" applyFill="1" applyAlignment="1" applyProtection="1">
      <alignment horizontal="center"/>
      <protection locked="0"/>
    </xf>
    <xf numFmtId="0" fontId="39" fillId="0" borderId="0" xfId="0" applyFont="1" applyFill="1" applyAlignment="1" applyProtection="1">
      <alignment/>
      <protection locked="0"/>
    </xf>
    <xf numFmtId="0" fontId="39" fillId="0" borderId="0" xfId="0" applyFont="1" applyAlignment="1" applyProtection="1">
      <alignment horizontal="center"/>
      <protection locked="0"/>
    </xf>
    <xf numFmtId="4" fontId="39" fillId="0" borderId="0" xfId="0" applyNumberFormat="1" applyFont="1" applyAlignment="1" applyProtection="1">
      <alignment/>
      <protection locked="0"/>
    </xf>
    <xf numFmtId="4" fontId="39" fillId="0" borderId="0" xfId="0" applyNumberFormat="1" applyFont="1" applyAlignment="1" applyProtection="1">
      <alignment horizontal="right"/>
      <protection locked="0"/>
    </xf>
    <xf numFmtId="4" fontId="39" fillId="0" borderId="0" xfId="0" applyNumberFormat="1" applyFont="1" applyAlignment="1" applyProtection="1">
      <alignment/>
      <protection locked="0"/>
    </xf>
    <xf numFmtId="4" fontId="25" fillId="0" borderId="0" xfId="0" applyNumberFormat="1" applyFont="1" applyFill="1" applyAlignment="1" applyProtection="1">
      <alignment horizontal="center"/>
      <protection locked="0"/>
    </xf>
    <xf numFmtId="4" fontId="39" fillId="0" borderId="0" xfId="0" applyNumberFormat="1" applyFont="1" applyFill="1" applyBorder="1" applyAlignment="1" applyProtection="1">
      <alignment horizontal="center"/>
      <protection locked="0"/>
    </xf>
    <xf numFmtId="4" fontId="39" fillId="0" borderId="0" xfId="41" applyNumberFormat="1" applyFont="1" applyFill="1" applyProtection="1">
      <alignment/>
      <protection locked="0"/>
    </xf>
    <xf numFmtId="4" fontId="39" fillId="0" borderId="0" xfId="41" applyNumberFormat="1" applyFont="1" applyAlignment="1" applyProtection="1">
      <alignment horizontal="center" wrapText="1"/>
      <protection locked="0"/>
    </xf>
    <xf numFmtId="4" fontId="39" fillId="0" borderId="0" xfId="41" applyNumberFormat="1" applyFont="1" applyFill="1" applyAlignment="1" applyProtection="1">
      <alignment horizontal="right"/>
      <protection locked="0"/>
    </xf>
    <xf numFmtId="4" fontId="39" fillId="0" borderId="0" xfId="42" applyNumberFormat="1" applyFont="1" applyAlignment="1" applyProtection="1">
      <alignment horizontal="center"/>
      <protection locked="0"/>
    </xf>
    <xf numFmtId="4" fontId="39" fillId="0" borderId="0" xfId="41" applyNumberFormat="1" applyFont="1" applyAlignment="1" applyProtection="1">
      <alignment horizontal="center"/>
      <protection locked="0"/>
    </xf>
    <xf numFmtId="4" fontId="25" fillId="0" borderId="0" xfId="0" applyNumberFormat="1" applyFont="1" applyFill="1" applyBorder="1" applyAlignment="1" applyProtection="1">
      <alignment horizontal="center"/>
      <protection locked="0"/>
    </xf>
    <xf numFmtId="4" fontId="25" fillId="0" borderId="0" xfId="0" applyNumberFormat="1" applyFont="1" applyFill="1" applyBorder="1" applyAlignment="1" applyProtection="1">
      <alignment horizontal="left"/>
      <protection locked="0"/>
    </xf>
    <xf numFmtId="0" fontId="5" fillId="0" borderId="0" xfId="0" applyFont="1" applyAlignment="1" applyProtection="1">
      <alignment horizontal="right"/>
      <protection/>
    </xf>
    <xf numFmtId="0" fontId="25" fillId="0" borderId="0" xfId="0" applyFont="1" applyFill="1" applyAlignment="1" applyProtection="1">
      <alignment/>
      <protection/>
    </xf>
    <xf numFmtId="4" fontId="25" fillId="0" borderId="0" xfId="0" applyNumberFormat="1" applyFont="1" applyFill="1" applyBorder="1" applyAlignment="1" applyProtection="1">
      <alignment horizontal="right"/>
      <protection/>
    </xf>
    <xf numFmtId="0" fontId="47" fillId="0" borderId="0" xfId="0" applyFont="1" applyAlignment="1" applyProtection="1">
      <alignment horizontal="right"/>
      <protection/>
    </xf>
    <xf numFmtId="0" fontId="25" fillId="0" borderId="0" xfId="0" applyFont="1" applyAlignment="1" applyProtection="1">
      <alignment horizontal="right"/>
      <protection/>
    </xf>
    <xf numFmtId="4" fontId="38" fillId="0" borderId="0" xfId="0" applyNumberFormat="1" applyFont="1" applyBorder="1" applyAlignment="1" applyProtection="1">
      <alignment horizontal="right"/>
      <protection/>
    </xf>
    <xf numFmtId="0" fontId="25" fillId="0" borderId="0" xfId="0" applyFont="1" applyFill="1" applyAlignment="1" applyProtection="1">
      <alignment horizontal="right"/>
      <protection/>
    </xf>
    <xf numFmtId="0" fontId="47" fillId="0" borderId="0" xfId="0" applyFont="1" applyFill="1" applyAlignment="1" applyProtection="1">
      <alignment horizontal="right"/>
      <protection/>
    </xf>
    <xf numFmtId="4" fontId="25" fillId="0" borderId="0" xfId="0" applyNumberFormat="1" applyFont="1" applyBorder="1" applyAlignment="1" applyProtection="1">
      <alignment horizontal="right"/>
      <protection/>
    </xf>
    <xf numFmtId="4" fontId="5" fillId="0" borderId="0" xfId="0" applyNumberFormat="1" applyFont="1" applyAlignment="1" applyProtection="1">
      <alignment horizontal="left" vertical="top" wrapText="1"/>
      <protection/>
    </xf>
    <xf numFmtId="4" fontId="25" fillId="0" borderId="0" xfId="0" applyNumberFormat="1" applyFont="1" applyAlignment="1" applyProtection="1">
      <alignment/>
      <protection/>
    </xf>
    <xf numFmtId="0" fontId="25" fillId="0" borderId="0" xfId="0" applyFont="1" applyAlignment="1" applyProtection="1">
      <alignment horizontal="right"/>
      <protection/>
    </xf>
    <xf numFmtId="4" fontId="5" fillId="0" borderId="0" xfId="0" applyNumberFormat="1" applyFont="1" applyAlignment="1" applyProtection="1">
      <alignment/>
      <protection/>
    </xf>
    <xf numFmtId="4" fontId="10" fillId="0" borderId="0" xfId="0" applyNumberFormat="1" applyFont="1" applyAlignment="1" applyProtection="1">
      <alignment/>
      <protection/>
    </xf>
    <xf numFmtId="4" fontId="10" fillId="0" borderId="0" xfId="0" applyNumberFormat="1" applyFont="1" applyAlignment="1" applyProtection="1">
      <alignment/>
      <protection/>
    </xf>
    <xf numFmtId="4" fontId="5" fillId="0" borderId="0" xfId="0" applyNumberFormat="1" applyFont="1" applyBorder="1" applyAlignment="1" applyProtection="1" quotePrefix="1">
      <alignment horizontal="right" vertical="top" wrapText="1"/>
      <protection locked="0"/>
    </xf>
    <xf numFmtId="0" fontId="26" fillId="11" borderId="0" xfId="0" applyFont="1" applyFill="1" applyBorder="1" applyAlignment="1">
      <alignment horizontal="left" vertical="center" wrapText="1"/>
    </xf>
    <xf numFmtId="0" fontId="31" fillId="11" borderId="0" xfId="0" applyFont="1" applyFill="1" applyBorder="1" applyAlignment="1">
      <alignment horizontal="center" vertical="center" wrapText="1"/>
    </xf>
    <xf numFmtId="0" fontId="27" fillId="0" borderId="0" xfId="0" applyFont="1" applyBorder="1" applyAlignment="1">
      <alignment horizontal="center" wrapText="1"/>
    </xf>
    <xf numFmtId="0" fontId="16" fillId="0" borderId="0" xfId="0" applyFont="1" applyBorder="1" applyAlignment="1">
      <alignment horizontal="left" vertical="top" wrapText="1"/>
    </xf>
    <xf numFmtId="0" fontId="5" fillId="0" borderId="0" xfId="0" applyFont="1" applyBorder="1" applyAlignment="1">
      <alignment horizontal="left" vertical="top" wrapText="1"/>
    </xf>
    <xf numFmtId="4" fontId="22" fillId="0" borderId="0" xfId="0" applyNumberFormat="1" applyFont="1" applyFill="1" applyBorder="1" applyAlignment="1">
      <alignment horizontal="justify" vertical="top" wrapText="1"/>
    </xf>
    <xf numFmtId="0" fontId="12" fillId="5" borderId="14" xfId="0" applyFont="1" applyFill="1" applyBorder="1" applyAlignment="1">
      <alignment horizontal="left" vertical="center" wrapText="1"/>
    </xf>
    <xf numFmtId="0" fontId="21" fillId="0" borderId="0" xfId="0" applyFont="1" applyFill="1" applyBorder="1" applyAlignment="1">
      <alignment horizontal="justify" vertical="top" wrapText="1"/>
    </xf>
    <xf numFmtId="0" fontId="22" fillId="0" borderId="0" xfId="0" applyFont="1" applyFill="1" applyBorder="1" applyAlignment="1">
      <alignment vertical="top" wrapText="1"/>
    </xf>
    <xf numFmtId="0" fontId="12" fillId="5" borderId="14" xfId="0" applyFont="1" applyFill="1" applyBorder="1" applyAlignment="1">
      <alignment horizontal="left" vertical="top" wrapText="1"/>
    </xf>
    <xf numFmtId="0" fontId="12" fillId="5" borderId="14" xfId="0" applyFont="1" applyFill="1" applyBorder="1" applyAlignment="1" applyProtection="1">
      <alignment horizontal="left" vertical="top" wrapText="1"/>
      <protection locked="0"/>
    </xf>
    <xf numFmtId="0" fontId="38" fillId="0" borderId="0" xfId="0" applyFont="1" applyAlignment="1" applyProtection="1">
      <alignment horizontal="left" vertical="top" wrapText="1"/>
      <protection/>
    </xf>
    <xf numFmtId="0" fontId="45" fillId="0" borderId="0" xfId="0" applyFont="1" applyAlignment="1">
      <alignment horizontal="left" vertical="top" wrapText="1"/>
    </xf>
  </cellXfs>
  <cellStyles count="5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10 2 2" xfId="40"/>
    <cellStyle name="Navadno 11" xfId="41"/>
    <cellStyle name="Navadno 16 2" xfId="42"/>
    <cellStyle name="Navadno 2" xfId="43"/>
    <cellStyle name="Navadno 2 5" xfId="44"/>
    <cellStyle name="Navadno_LG PZI popis strojne instalacije popravljen popis" xfId="45"/>
    <cellStyle name="Nevtralno"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Comma" xfId="63"/>
    <cellStyle name="Comma [0]" xfId="64"/>
    <cellStyle name="Vnos" xfId="65"/>
    <cellStyle name="Vsota"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0</xdr:row>
      <xdr:rowOff>0</xdr:rowOff>
    </xdr:from>
    <xdr:to>
      <xdr:col>3</xdr:col>
      <xdr:colOff>95250</xdr:colOff>
      <xdr:row>0</xdr:row>
      <xdr:rowOff>9525</xdr:rowOff>
    </xdr:to>
    <xdr:sp>
      <xdr:nvSpPr>
        <xdr:cNvPr id="1" name="WordArt 1"/>
        <xdr:cNvSpPr>
          <a:spLocks/>
        </xdr:cNvSpPr>
      </xdr:nvSpPr>
      <xdr:spPr>
        <a:xfrm>
          <a:off x="4476750" y="0"/>
          <a:ext cx="1571625" cy="9525"/>
        </a:xfrm>
        <a:prstGeom prst="rect"/>
        <a:noFill/>
      </xdr:spPr>
      <xdr:txBody>
        <a:bodyPr fromWordArt="1" wrap="none" lIns="91440" tIns="45720" rIns="91440" bIns="45720">
          <a:prstTxWarp prst="textPlain"/>
        </a:bodyPr>
        <a:p>
          <a:pPr algn="ctr"/>
          <a:r>
            <a:rPr sz="1600" b="1" kern="10" spc="0">
              <a:ln w="9525" cmpd="sng">
                <a:solidFill>
                  <a:srgbClr val="000000"/>
                </a:solidFill>
                <a:headEnd type="none"/>
                <a:tailEnd type="none"/>
              </a:ln>
              <a:solidFill>
                <a:srgbClr val="C0C0C0"/>
              </a:solidFill>
              <a:latin typeface="Arial Black"/>
              <a:cs typeface="Arial Black"/>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4</xdr:row>
      <xdr:rowOff>0</xdr:rowOff>
    </xdr:from>
    <xdr:ext cx="0" cy="171450"/>
    <xdr:sp fLocksText="0">
      <xdr:nvSpPr>
        <xdr:cNvPr id="1" name="PoljeZBesedilom 1"/>
        <xdr:cNvSpPr txBox="1">
          <a:spLocks noChangeArrowheads="1"/>
        </xdr:cNvSpPr>
      </xdr:nvSpPr>
      <xdr:spPr>
        <a:xfrm>
          <a:off x="6972300" y="8001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CE"/>
              <a:ea typeface="Arial CE"/>
              <a:cs typeface="Arial CE"/>
            </a:rPr>
            <a:t/>
          </a:r>
        </a:p>
      </xdr:txBody>
    </xdr:sp>
    <xdr:clientData/>
  </xdr:oneCellAnchor>
  <xdr:oneCellAnchor>
    <xdr:from>
      <xdr:col>6</xdr:col>
      <xdr:colOff>0</xdr:colOff>
      <xdr:row>4</xdr:row>
      <xdr:rowOff>0</xdr:rowOff>
    </xdr:from>
    <xdr:ext cx="0" cy="171450"/>
    <xdr:sp fLocksText="0">
      <xdr:nvSpPr>
        <xdr:cNvPr id="2" name="PoljeZBesedilom 2"/>
        <xdr:cNvSpPr txBox="1">
          <a:spLocks noChangeArrowheads="1"/>
        </xdr:cNvSpPr>
      </xdr:nvSpPr>
      <xdr:spPr>
        <a:xfrm>
          <a:off x="6972300" y="8001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CE"/>
              <a:ea typeface="Arial CE"/>
              <a:cs typeface="Arial C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cer\Downloads\KopijaKopijapopis%20strojnih%20instalacija%20Knobleharjeva_brez%20c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SPLOŠNO"/>
      <sheetName val="OGREVANJE"/>
      <sheetName val="VODOVOD"/>
      <sheetName val="PREZRAČEVANJE"/>
      <sheetName val="PROJEKT IZVEDENIH DEL"/>
      <sheetName val="List1"/>
    </sheetNames>
    <sheetDataSet>
      <sheetData sheetId="2">
        <row r="1">
          <cell r="B1" t="str">
            <v>OGREVANJE </v>
          </cell>
        </row>
      </sheetData>
      <sheetData sheetId="4">
        <row r="1">
          <cell r="B1" t="str">
            <v>PREZRAČEVANJE</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29"/>
  <sheetViews>
    <sheetView tabSelected="1" zoomScalePageLayoutView="0" workbookViewId="0" topLeftCell="A1">
      <selection activeCell="C13" sqref="C13"/>
    </sheetView>
  </sheetViews>
  <sheetFormatPr defaultColWidth="9.00390625" defaultRowHeight="12.75"/>
  <cols>
    <col min="1" max="1" width="10.625" style="296" customWidth="1"/>
    <col min="2" max="2" width="49.375" style="296" customWidth="1"/>
    <col min="3" max="3" width="23.375" style="475" customWidth="1"/>
    <col min="4" max="16384" width="9.125" style="296" customWidth="1"/>
  </cols>
  <sheetData>
    <row r="2" spans="1:2" ht="15.75">
      <c r="A2" s="296" t="s">
        <v>354</v>
      </c>
      <c r="B2" s="331" t="s">
        <v>355</v>
      </c>
    </row>
    <row r="4" spans="1:2" ht="15.75">
      <c r="A4" s="296" t="s">
        <v>356</v>
      </c>
      <c r="B4" s="331" t="s">
        <v>357</v>
      </c>
    </row>
    <row r="6" spans="1:2" ht="15.75">
      <c r="A6" s="296" t="s">
        <v>358</v>
      </c>
      <c r="B6" s="331" t="s">
        <v>359</v>
      </c>
    </row>
    <row r="8" spans="1:2" ht="15.75">
      <c r="A8" s="296" t="s">
        <v>360</v>
      </c>
      <c r="B8" s="509">
        <v>42548</v>
      </c>
    </row>
    <row r="11" ht="18.75">
      <c r="B11" s="499" t="s">
        <v>1138</v>
      </c>
    </row>
    <row r="13" spans="2:3" ht="15.75">
      <c r="B13" s="331" t="s">
        <v>361</v>
      </c>
      <c r="C13" s="475">
        <f>'Rekap.gradbenih in obrtniških d'!C26</f>
        <v>0</v>
      </c>
    </row>
    <row r="14" spans="2:3" ht="15.75">
      <c r="B14" s="331" t="s">
        <v>362</v>
      </c>
      <c r="C14" s="475">
        <f>'Interna kanalizacija'!G111</f>
        <v>0</v>
      </c>
    </row>
    <row r="15" spans="2:3" ht="15.75">
      <c r="B15" s="331" t="s">
        <v>364</v>
      </c>
      <c r="C15" s="475">
        <f>Elektroinstalacije!F675</f>
        <v>0</v>
      </c>
    </row>
    <row r="16" spans="2:3" ht="15.75">
      <c r="B16" s="331" t="s">
        <v>363</v>
      </c>
      <c r="C16" s="475">
        <f>'Strojne inštalacije'!C9</f>
        <v>0</v>
      </c>
    </row>
    <row r="17" spans="2:3" ht="15.75">
      <c r="B17" s="510" t="s">
        <v>365</v>
      </c>
      <c r="C17" s="511">
        <f>C13+C14+C15+C16</f>
        <v>0</v>
      </c>
    </row>
    <row r="18" spans="2:3" ht="15.75">
      <c r="B18" s="325" t="s">
        <v>366</v>
      </c>
      <c r="C18" s="475">
        <f>C17*0.095</f>
        <v>0</v>
      </c>
    </row>
    <row r="19" spans="2:3" ht="15.75">
      <c r="B19" s="510" t="s">
        <v>365</v>
      </c>
      <c r="C19" s="511">
        <f>C17+C18</f>
        <v>0</v>
      </c>
    </row>
    <row r="20" spans="2:3" ht="15.75">
      <c r="B20" s="333"/>
      <c r="C20" s="490"/>
    </row>
    <row r="21" spans="2:3" ht="15.75">
      <c r="B21" s="325" t="s">
        <v>367</v>
      </c>
      <c r="C21" s="475">
        <f>dokumentacija!G20</f>
        <v>0</v>
      </c>
    </row>
    <row r="22" spans="2:3" ht="15.75">
      <c r="B22" s="325" t="s">
        <v>368</v>
      </c>
      <c r="C22" s="475">
        <f>C21*0.22</f>
        <v>0</v>
      </c>
    </row>
    <row r="23" spans="2:3" ht="15.75">
      <c r="B23" s="512" t="s">
        <v>365</v>
      </c>
      <c r="C23" s="511">
        <f>C21+C22</f>
        <v>0</v>
      </c>
    </row>
    <row r="24" spans="2:3" ht="15.75">
      <c r="B24" s="325"/>
      <c r="C24" s="490"/>
    </row>
    <row r="25" spans="2:3" ht="15.75">
      <c r="B25" s="325"/>
      <c r="C25" s="490"/>
    </row>
    <row r="26" spans="2:3" ht="16.5" thickBot="1">
      <c r="B26" s="516" t="s">
        <v>606</v>
      </c>
      <c r="C26" s="518">
        <f>C17+C21</f>
        <v>0</v>
      </c>
    </row>
    <row r="27" spans="2:3" ht="16.5" thickTop="1">
      <c r="B27" s="333"/>
      <c r="C27" s="490"/>
    </row>
    <row r="28" spans="2:3" ht="16.5" thickBot="1">
      <c r="B28" s="516" t="s">
        <v>369</v>
      </c>
      <c r="C28" s="517">
        <f>C19+C23</f>
        <v>0</v>
      </c>
    </row>
    <row r="29" ht="16.5" thickTop="1">
      <c r="C29" s="490"/>
    </row>
  </sheetData>
  <sheetProtection password="CFDE" sheet="1"/>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H128"/>
  <sheetViews>
    <sheetView showZeros="0" workbookViewId="0" topLeftCell="B124">
      <selection activeCell="H29" sqref="H29"/>
    </sheetView>
  </sheetViews>
  <sheetFormatPr defaultColWidth="9.00390625" defaultRowHeight="12.75"/>
  <cols>
    <col min="1" max="1" width="2.00390625" style="6" hidden="1" customWidth="1"/>
    <col min="2" max="2" width="3.875" style="7" customWidth="1"/>
    <col min="3" max="3" width="46.75390625" style="13" customWidth="1"/>
    <col min="4" max="4" width="4.875" style="12" customWidth="1"/>
    <col min="5" max="5" width="7.125" style="8" customWidth="1"/>
    <col min="6" max="6" width="10.875" style="8" customWidth="1"/>
    <col min="7" max="7" width="12.875" style="8" customWidth="1"/>
    <col min="8" max="16384" width="9.125" style="6" customWidth="1"/>
  </cols>
  <sheetData>
    <row r="1" spans="2:7" ht="19.5">
      <c r="B1" s="21" t="s">
        <v>1116</v>
      </c>
      <c r="C1" s="585" t="s">
        <v>819</v>
      </c>
      <c r="D1" s="585"/>
      <c r="E1" s="585"/>
      <c r="F1" s="585"/>
      <c r="G1" s="22"/>
    </row>
    <row r="3" spans="2:8" ht="12.75">
      <c r="B3" s="32" t="s">
        <v>1160</v>
      </c>
      <c r="C3" s="33" t="s">
        <v>1161</v>
      </c>
      <c r="D3" s="32" t="s">
        <v>1162</v>
      </c>
      <c r="E3" s="34" t="s">
        <v>1163</v>
      </c>
      <c r="F3" s="34" t="s">
        <v>1164</v>
      </c>
      <c r="G3" s="34" t="s">
        <v>1165</v>
      </c>
      <c r="H3" s="26"/>
    </row>
    <row r="4" spans="2:8" ht="15.75">
      <c r="B4" s="38"/>
      <c r="C4" s="45" t="s">
        <v>1223</v>
      </c>
      <c r="D4" s="38"/>
      <c r="E4" s="40"/>
      <c r="F4" s="525"/>
      <c r="G4" s="40"/>
      <c r="H4" s="26"/>
    </row>
    <row r="5" spans="2:8" ht="110.25">
      <c r="B5" s="7" t="s">
        <v>1140</v>
      </c>
      <c r="C5" s="25" t="s">
        <v>844</v>
      </c>
      <c r="D5" s="29"/>
      <c r="E5" s="29"/>
      <c r="F5" s="526"/>
      <c r="G5" s="29"/>
      <c r="H5" s="26"/>
    </row>
    <row r="6" spans="3:8" ht="15.75">
      <c r="C6" s="29"/>
      <c r="D6" s="30" t="s">
        <v>1152</v>
      </c>
      <c r="E6" s="30">
        <v>1</v>
      </c>
      <c r="F6" s="527">
        <v>0</v>
      </c>
      <c r="G6" s="30">
        <f>E6*F6</f>
        <v>0</v>
      </c>
      <c r="H6" s="26"/>
    </row>
    <row r="7" spans="3:8" ht="15.75">
      <c r="C7" s="29"/>
      <c r="D7" s="29"/>
      <c r="E7" s="29"/>
      <c r="F7" s="526"/>
      <c r="G7" s="30">
        <f aca="true" t="shared" si="0" ref="G7:G73">E7*F7</f>
        <v>0</v>
      </c>
      <c r="H7" s="26"/>
    </row>
    <row r="8" spans="2:8" ht="110.25">
      <c r="B8" s="7" t="s">
        <v>1141</v>
      </c>
      <c r="C8" s="25" t="s">
        <v>845</v>
      </c>
      <c r="D8" s="29"/>
      <c r="E8" s="29"/>
      <c r="F8" s="526"/>
      <c r="G8" s="30">
        <f t="shared" si="0"/>
        <v>0</v>
      </c>
      <c r="H8" s="26"/>
    </row>
    <row r="9" spans="3:8" ht="15.75">
      <c r="C9" s="29"/>
      <c r="D9" s="30" t="s">
        <v>1152</v>
      </c>
      <c r="E9" s="30">
        <v>1</v>
      </c>
      <c r="F9" s="527">
        <v>0</v>
      </c>
      <c r="G9" s="30">
        <f t="shared" si="0"/>
        <v>0</v>
      </c>
      <c r="H9" s="26"/>
    </row>
    <row r="10" spans="6:7" ht="15.75">
      <c r="F10" s="360"/>
      <c r="G10" s="30">
        <f t="shared" si="0"/>
        <v>0</v>
      </c>
    </row>
    <row r="11" spans="2:7" ht="78.75">
      <c r="B11" s="7" t="s">
        <v>1142</v>
      </c>
      <c r="C11" s="13" t="s">
        <v>1089</v>
      </c>
      <c r="F11" s="360"/>
      <c r="G11" s="30">
        <f t="shared" si="0"/>
        <v>0</v>
      </c>
    </row>
    <row r="12" spans="4:7" ht="15.75">
      <c r="D12" s="12" t="s">
        <v>1152</v>
      </c>
      <c r="E12" s="8">
        <v>1</v>
      </c>
      <c r="F12" s="360">
        <v>0</v>
      </c>
      <c r="G12" s="30">
        <f t="shared" si="0"/>
        <v>0</v>
      </c>
    </row>
    <row r="13" spans="6:7" ht="15.75">
      <c r="F13" s="360"/>
      <c r="G13" s="30">
        <f t="shared" si="0"/>
        <v>0</v>
      </c>
    </row>
    <row r="14" spans="2:7" ht="31.5">
      <c r="B14" s="7" t="s">
        <v>1143</v>
      </c>
      <c r="C14" s="13" t="s">
        <v>1093</v>
      </c>
      <c r="F14" s="360"/>
      <c r="G14" s="30">
        <f t="shared" si="0"/>
        <v>0</v>
      </c>
    </row>
    <row r="15" spans="4:7" ht="15.75">
      <c r="D15" s="12" t="s">
        <v>1215</v>
      </c>
      <c r="E15" s="8">
        <v>1</v>
      </c>
      <c r="F15" s="360">
        <v>0</v>
      </c>
      <c r="G15" s="30">
        <f t="shared" si="0"/>
        <v>0</v>
      </c>
    </row>
    <row r="16" spans="6:7" ht="15.75">
      <c r="F16" s="360"/>
      <c r="G16" s="30">
        <f t="shared" si="0"/>
        <v>0</v>
      </c>
    </row>
    <row r="17" spans="2:7" ht="78.75">
      <c r="B17" s="7" t="s">
        <v>1144</v>
      </c>
      <c r="C17" s="13" t="s">
        <v>1090</v>
      </c>
      <c r="F17" s="360"/>
      <c r="G17" s="30">
        <f t="shared" si="0"/>
        <v>0</v>
      </c>
    </row>
    <row r="18" spans="4:7" ht="15.75">
      <c r="D18" s="12" t="s">
        <v>1152</v>
      </c>
      <c r="E18" s="8">
        <v>1</v>
      </c>
      <c r="F18" s="360">
        <v>0</v>
      </c>
      <c r="G18" s="30">
        <f t="shared" si="0"/>
        <v>0</v>
      </c>
    </row>
    <row r="19" spans="6:7" ht="15.75">
      <c r="F19" s="360"/>
      <c r="G19" s="30">
        <f t="shared" si="0"/>
        <v>0</v>
      </c>
    </row>
    <row r="20" spans="2:7" ht="110.25">
      <c r="B20" s="7" t="s">
        <v>1145</v>
      </c>
      <c r="C20" s="13" t="s">
        <v>846</v>
      </c>
      <c r="F20" s="360"/>
      <c r="G20" s="30">
        <f t="shared" si="0"/>
        <v>0</v>
      </c>
    </row>
    <row r="21" spans="4:7" ht="15.75">
      <c r="D21" s="12" t="s">
        <v>1152</v>
      </c>
      <c r="E21" s="8">
        <v>1</v>
      </c>
      <c r="F21" s="360">
        <v>0</v>
      </c>
      <c r="G21" s="30">
        <f t="shared" si="0"/>
        <v>0</v>
      </c>
    </row>
    <row r="22" spans="6:7" ht="15.75">
      <c r="F22" s="360"/>
      <c r="G22" s="30">
        <f t="shared" si="0"/>
        <v>0</v>
      </c>
    </row>
    <row r="23" spans="2:7" ht="126">
      <c r="B23" s="7" t="s">
        <v>1146</v>
      </c>
      <c r="C23" s="13" t="s">
        <v>847</v>
      </c>
      <c r="F23" s="360"/>
      <c r="G23" s="30">
        <f t="shared" si="0"/>
        <v>0</v>
      </c>
    </row>
    <row r="24" spans="4:7" ht="15.75">
      <c r="D24" s="12" t="s">
        <v>1152</v>
      </c>
      <c r="E24" s="8">
        <v>1</v>
      </c>
      <c r="F24" s="360">
        <v>0</v>
      </c>
      <c r="G24" s="30">
        <f t="shared" si="0"/>
        <v>0</v>
      </c>
    </row>
    <row r="25" spans="6:7" ht="15.75">
      <c r="F25" s="360"/>
      <c r="G25" s="30">
        <f t="shared" si="0"/>
        <v>0</v>
      </c>
    </row>
    <row r="26" spans="2:7" ht="126">
      <c r="B26" s="7" t="s">
        <v>1147</v>
      </c>
      <c r="C26" s="13" t="s">
        <v>848</v>
      </c>
      <c r="F26" s="360"/>
      <c r="G26" s="30">
        <f t="shared" si="0"/>
        <v>0</v>
      </c>
    </row>
    <row r="27" spans="4:7" ht="15.75">
      <c r="D27" s="12" t="s">
        <v>1152</v>
      </c>
      <c r="E27" s="8">
        <v>1</v>
      </c>
      <c r="F27" s="360">
        <v>0</v>
      </c>
      <c r="G27" s="30">
        <f t="shared" si="0"/>
        <v>0</v>
      </c>
    </row>
    <row r="28" spans="6:7" ht="15.75">
      <c r="F28" s="360"/>
      <c r="G28" s="30">
        <f t="shared" si="0"/>
        <v>0</v>
      </c>
    </row>
    <row r="29" spans="2:7" ht="126">
      <c r="B29" s="7" t="s">
        <v>1148</v>
      </c>
      <c r="C29" s="13" t="s">
        <v>1020</v>
      </c>
      <c r="F29" s="360"/>
      <c r="G29" s="30">
        <f t="shared" si="0"/>
        <v>0</v>
      </c>
    </row>
    <row r="30" spans="4:7" ht="15.75">
      <c r="D30" s="12" t="s">
        <v>1152</v>
      </c>
      <c r="E30" s="8">
        <v>2</v>
      </c>
      <c r="F30" s="360">
        <v>0</v>
      </c>
      <c r="G30" s="30">
        <f t="shared" si="0"/>
        <v>0</v>
      </c>
    </row>
    <row r="31" spans="6:7" ht="15.75">
      <c r="F31" s="360"/>
      <c r="G31" s="30">
        <f t="shared" si="0"/>
        <v>0</v>
      </c>
    </row>
    <row r="32" spans="2:7" ht="126">
      <c r="B32" s="7" t="s">
        <v>1128</v>
      </c>
      <c r="C32" s="13" t="s">
        <v>849</v>
      </c>
      <c r="F32" s="360"/>
      <c r="G32" s="30">
        <f t="shared" si="0"/>
        <v>0</v>
      </c>
    </row>
    <row r="33" spans="4:7" ht="15.75">
      <c r="D33" s="12" t="s">
        <v>1152</v>
      </c>
      <c r="E33" s="8">
        <v>1</v>
      </c>
      <c r="F33" s="360">
        <v>0</v>
      </c>
      <c r="G33" s="30">
        <f t="shared" si="0"/>
        <v>0</v>
      </c>
    </row>
    <row r="34" spans="6:7" ht="15.75">
      <c r="F34" s="360"/>
      <c r="G34" s="30">
        <f t="shared" si="0"/>
        <v>0</v>
      </c>
    </row>
    <row r="35" spans="2:7" ht="141.75">
      <c r="B35" s="7" t="s">
        <v>1129</v>
      </c>
      <c r="C35" s="13" t="s">
        <v>945</v>
      </c>
      <c r="F35" s="360"/>
      <c r="G35" s="30">
        <f t="shared" si="0"/>
        <v>0</v>
      </c>
    </row>
    <row r="36" spans="4:7" ht="15.75">
      <c r="D36" s="12" t="s">
        <v>1152</v>
      </c>
      <c r="E36" s="8">
        <v>1</v>
      </c>
      <c r="F36" s="360">
        <v>0</v>
      </c>
      <c r="G36" s="30">
        <f t="shared" si="0"/>
        <v>0</v>
      </c>
    </row>
    <row r="37" spans="6:7" ht="15.75">
      <c r="F37" s="360"/>
      <c r="G37" s="30">
        <f t="shared" si="0"/>
        <v>0</v>
      </c>
    </row>
    <row r="38" spans="2:7" ht="126">
      <c r="B38" s="7" t="s">
        <v>1130</v>
      </c>
      <c r="C38" s="13" t="s">
        <v>850</v>
      </c>
      <c r="F38" s="360"/>
      <c r="G38" s="30">
        <f t="shared" si="0"/>
        <v>0</v>
      </c>
    </row>
    <row r="39" spans="4:7" ht="15.75">
      <c r="D39" s="12" t="s">
        <v>1152</v>
      </c>
      <c r="E39" s="8">
        <v>1</v>
      </c>
      <c r="F39" s="360">
        <v>0</v>
      </c>
      <c r="G39" s="30">
        <f t="shared" si="0"/>
        <v>0</v>
      </c>
    </row>
    <row r="40" spans="6:7" ht="15.75">
      <c r="F40" s="360"/>
      <c r="G40" s="30"/>
    </row>
    <row r="41" spans="2:7" ht="31.5">
      <c r="B41" s="7" t="s">
        <v>1131</v>
      </c>
      <c r="C41" s="13" t="s">
        <v>609</v>
      </c>
      <c r="F41" s="360"/>
      <c r="G41" s="77"/>
    </row>
    <row r="42" spans="4:7" ht="15.75">
      <c r="D42" s="12" t="s">
        <v>1152</v>
      </c>
      <c r="E42" s="8">
        <v>1</v>
      </c>
      <c r="F42" s="360">
        <v>0</v>
      </c>
      <c r="G42" s="77">
        <f>E42*F42</f>
        <v>0</v>
      </c>
    </row>
    <row r="43" spans="3:7" ht="15.75">
      <c r="C43" s="44" t="s">
        <v>1241</v>
      </c>
      <c r="F43" s="360"/>
      <c r="G43" s="30">
        <f t="shared" si="0"/>
        <v>0</v>
      </c>
    </row>
    <row r="44" spans="2:7" ht="141.75">
      <c r="B44" s="7" t="s">
        <v>1132</v>
      </c>
      <c r="C44" s="13" t="s">
        <v>837</v>
      </c>
      <c r="F44" s="360"/>
      <c r="G44" s="30">
        <f t="shared" si="0"/>
        <v>0</v>
      </c>
    </row>
    <row r="45" spans="4:7" ht="15.75">
      <c r="D45" s="12" t="s">
        <v>1152</v>
      </c>
      <c r="E45" s="8">
        <v>1</v>
      </c>
      <c r="F45" s="360">
        <v>0</v>
      </c>
      <c r="G45" s="30">
        <f t="shared" si="0"/>
        <v>0</v>
      </c>
    </row>
    <row r="46" spans="3:7" ht="15.75">
      <c r="C46" s="44"/>
      <c r="F46" s="360"/>
      <c r="G46" s="30">
        <f t="shared" si="0"/>
        <v>0</v>
      </c>
    </row>
    <row r="47" spans="2:7" ht="157.5">
      <c r="B47" s="7" t="s">
        <v>1133</v>
      </c>
      <c r="C47" s="13" t="s">
        <v>838</v>
      </c>
      <c r="D47" s="29"/>
      <c r="E47" s="29"/>
      <c r="F47" s="526"/>
      <c r="G47" s="30">
        <f t="shared" si="0"/>
        <v>0</v>
      </c>
    </row>
    <row r="48" spans="3:7" ht="15.75">
      <c r="C48" s="29"/>
      <c r="D48" s="30" t="s">
        <v>1152</v>
      </c>
      <c r="E48" s="30">
        <v>1</v>
      </c>
      <c r="F48" s="527">
        <v>0</v>
      </c>
      <c r="G48" s="30">
        <f t="shared" si="0"/>
        <v>0</v>
      </c>
    </row>
    <row r="49" spans="3:7" ht="15.75">
      <c r="C49" s="29"/>
      <c r="D49" s="29"/>
      <c r="E49" s="29"/>
      <c r="F49" s="526"/>
      <c r="G49" s="30">
        <f t="shared" si="0"/>
        <v>0</v>
      </c>
    </row>
    <row r="50" spans="2:7" ht="189">
      <c r="B50" s="7" t="s">
        <v>1134</v>
      </c>
      <c r="C50" s="13" t="s">
        <v>839</v>
      </c>
      <c r="F50" s="360"/>
      <c r="G50" s="30">
        <f t="shared" si="0"/>
        <v>0</v>
      </c>
    </row>
    <row r="51" spans="4:7" ht="15.75">
      <c r="D51" s="12" t="s">
        <v>1152</v>
      </c>
      <c r="E51" s="8">
        <v>1</v>
      </c>
      <c r="F51" s="360">
        <v>0</v>
      </c>
      <c r="G51" s="30">
        <f t="shared" si="0"/>
        <v>0</v>
      </c>
    </row>
    <row r="52" spans="6:7" ht="15.75">
      <c r="F52" s="360"/>
      <c r="G52" s="30">
        <f t="shared" si="0"/>
        <v>0</v>
      </c>
    </row>
    <row r="53" spans="2:7" ht="63">
      <c r="B53" s="7" t="s">
        <v>1135</v>
      </c>
      <c r="C53" s="13" t="s">
        <v>851</v>
      </c>
      <c r="F53" s="360"/>
      <c r="G53" s="30">
        <f t="shared" si="0"/>
        <v>0</v>
      </c>
    </row>
    <row r="54" spans="4:7" ht="15.75">
      <c r="D54" s="12" t="s">
        <v>1152</v>
      </c>
      <c r="E54" s="8">
        <v>1</v>
      </c>
      <c r="F54" s="360">
        <v>0</v>
      </c>
      <c r="G54" s="30">
        <f t="shared" si="0"/>
        <v>0</v>
      </c>
    </row>
    <row r="55" spans="6:7" ht="15.75">
      <c r="F55" s="360"/>
      <c r="G55" s="30">
        <f t="shared" si="0"/>
        <v>0</v>
      </c>
    </row>
    <row r="56" spans="2:7" ht="110.25">
      <c r="B56" s="7" t="s">
        <v>1136</v>
      </c>
      <c r="C56" s="25" t="s">
        <v>852</v>
      </c>
      <c r="D56" s="29"/>
      <c r="F56" s="360"/>
      <c r="G56" s="30">
        <f t="shared" si="0"/>
        <v>0</v>
      </c>
    </row>
    <row r="57" spans="3:7" ht="15.75">
      <c r="C57" s="29"/>
      <c r="D57" s="30" t="s">
        <v>1152</v>
      </c>
      <c r="E57" s="8">
        <v>1</v>
      </c>
      <c r="F57" s="360">
        <v>0</v>
      </c>
      <c r="G57" s="30">
        <f t="shared" si="0"/>
        <v>0</v>
      </c>
    </row>
    <row r="58" spans="3:7" ht="15.75">
      <c r="C58" s="29"/>
      <c r="D58" s="29"/>
      <c r="F58" s="360"/>
      <c r="G58" s="30">
        <f t="shared" si="0"/>
        <v>0</v>
      </c>
    </row>
    <row r="59" spans="2:7" ht="126">
      <c r="B59" s="7" t="s">
        <v>1137</v>
      </c>
      <c r="C59" s="25" t="s">
        <v>853</v>
      </c>
      <c r="D59" s="29"/>
      <c r="F59" s="360"/>
      <c r="G59" s="30">
        <f t="shared" si="0"/>
        <v>0</v>
      </c>
    </row>
    <row r="60" spans="3:7" ht="15.75">
      <c r="C60" s="29"/>
      <c r="D60" s="30" t="s">
        <v>1152</v>
      </c>
      <c r="E60" s="8">
        <v>1</v>
      </c>
      <c r="F60" s="360">
        <v>0</v>
      </c>
      <c r="G60" s="30">
        <f t="shared" si="0"/>
        <v>0</v>
      </c>
    </row>
    <row r="61" spans="6:7" ht="15.75">
      <c r="F61" s="360"/>
      <c r="G61" s="30">
        <f t="shared" si="0"/>
        <v>0</v>
      </c>
    </row>
    <row r="62" spans="2:7" ht="110.25">
      <c r="B62" s="7" t="s">
        <v>1274</v>
      </c>
      <c r="C62" s="25" t="s">
        <v>843</v>
      </c>
      <c r="F62" s="360"/>
      <c r="G62" s="30">
        <f t="shared" si="0"/>
        <v>0</v>
      </c>
    </row>
    <row r="63" spans="4:7" ht="15.75">
      <c r="D63" s="12" t="s">
        <v>1152</v>
      </c>
      <c r="E63" s="8">
        <v>1</v>
      </c>
      <c r="F63" s="360">
        <v>0</v>
      </c>
      <c r="G63" s="30">
        <f t="shared" si="0"/>
        <v>0</v>
      </c>
    </row>
    <row r="64" spans="6:7" ht="15.75">
      <c r="F64" s="360"/>
      <c r="G64" s="30">
        <f t="shared" si="0"/>
        <v>0</v>
      </c>
    </row>
    <row r="65" spans="2:7" ht="110.25">
      <c r="B65" s="7" t="s">
        <v>1275</v>
      </c>
      <c r="C65" s="25" t="s">
        <v>840</v>
      </c>
      <c r="F65" s="360"/>
      <c r="G65" s="30">
        <f t="shared" si="0"/>
        <v>0</v>
      </c>
    </row>
    <row r="66" spans="4:7" ht="15.75">
      <c r="D66" s="12" t="s">
        <v>1152</v>
      </c>
      <c r="E66" s="8">
        <v>2</v>
      </c>
      <c r="F66" s="360">
        <v>0</v>
      </c>
      <c r="G66" s="30">
        <f t="shared" si="0"/>
        <v>0</v>
      </c>
    </row>
    <row r="67" spans="6:7" ht="15.75">
      <c r="F67" s="360"/>
      <c r="G67" s="30">
        <f t="shared" si="0"/>
        <v>0</v>
      </c>
    </row>
    <row r="68" spans="2:7" ht="47.25">
      <c r="B68" s="7" t="s">
        <v>1276</v>
      </c>
      <c r="C68" s="13" t="s">
        <v>1091</v>
      </c>
      <c r="F68" s="360"/>
      <c r="G68" s="30">
        <f t="shared" si="0"/>
        <v>0</v>
      </c>
    </row>
    <row r="69" spans="4:7" ht="15.75">
      <c r="D69" s="12" t="s">
        <v>1152</v>
      </c>
      <c r="E69" s="8">
        <v>2</v>
      </c>
      <c r="F69" s="360">
        <v>0</v>
      </c>
      <c r="G69" s="30">
        <f t="shared" si="0"/>
        <v>0</v>
      </c>
    </row>
    <row r="70" spans="6:7" ht="15.75">
      <c r="F70" s="360"/>
      <c r="G70" s="30">
        <f t="shared" si="0"/>
        <v>0</v>
      </c>
    </row>
    <row r="71" spans="2:7" ht="110.25">
      <c r="B71" s="7" t="s">
        <v>1277</v>
      </c>
      <c r="C71" s="25" t="s">
        <v>842</v>
      </c>
      <c r="F71" s="360"/>
      <c r="G71" s="30">
        <f t="shared" si="0"/>
        <v>0</v>
      </c>
    </row>
    <row r="72" spans="4:7" ht="15.75">
      <c r="D72" s="12" t="s">
        <v>1152</v>
      </c>
      <c r="E72" s="8">
        <v>5</v>
      </c>
      <c r="F72" s="360">
        <v>0</v>
      </c>
      <c r="G72" s="30">
        <f t="shared" si="0"/>
        <v>0</v>
      </c>
    </row>
    <row r="73" spans="6:7" ht="15.75">
      <c r="F73" s="360"/>
      <c r="G73" s="30">
        <f t="shared" si="0"/>
        <v>0</v>
      </c>
    </row>
    <row r="74" spans="2:7" ht="126">
      <c r="B74" s="7" t="s">
        <v>1278</v>
      </c>
      <c r="C74" s="13" t="s">
        <v>847</v>
      </c>
      <c r="F74" s="360"/>
      <c r="G74" s="30">
        <f aca="true" t="shared" si="1" ref="G74:G126">E74*F74</f>
        <v>0</v>
      </c>
    </row>
    <row r="75" spans="4:7" ht="15.75">
      <c r="D75" s="12" t="s">
        <v>1152</v>
      </c>
      <c r="E75" s="8">
        <v>1</v>
      </c>
      <c r="F75" s="360">
        <v>0</v>
      </c>
      <c r="G75" s="30">
        <f t="shared" si="1"/>
        <v>0</v>
      </c>
    </row>
    <row r="76" spans="6:7" ht="15.75">
      <c r="F76" s="360"/>
      <c r="G76" s="30">
        <f t="shared" si="1"/>
        <v>0</v>
      </c>
    </row>
    <row r="77" spans="2:7" ht="141.75">
      <c r="B77" s="7" t="s">
        <v>1279</v>
      </c>
      <c r="C77" s="13" t="s">
        <v>1022</v>
      </c>
      <c r="F77" s="360"/>
      <c r="G77" s="30">
        <f t="shared" si="1"/>
        <v>0</v>
      </c>
    </row>
    <row r="78" spans="4:7" ht="15.75">
      <c r="D78" s="12" t="s">
        <v>1152</v>
      </c>
      <c r="E78" s="8">
        <v>1</v>
      </c>
      <c r="F78" s="360">
        <v>0</v>
      </c>
      <c r="G78" s="30">
        <f t="shared" si="1"/>
        <v>0</v>
      </c>
    </row>
    <row r="79" spans="6:7" ht="15.75">
      <c r="F79" s="360"/>
      <c r="G79" s="30">
        <f t="shared" si="1"/>
        <v>0</v>
      </c>
    </row>
    <row r="80" spans="2:7" ht="141.75">
      <c r="B80" s="7" t="s">
        <v>1280</v>
      </c>
      <c r="C80" s="13" t="s">
        <v>1023</v>
      </c>
      <c r="F80" s="360"/>
      <c r="G80" s="30">
        <f t="shared" si="1"/>
        <v>0</v>
      </c>
    </row>
    <row r="81" spans="3:7" ht="15.75">
      <c r="C81" s="44"/>
      <c r="D81" s="12" t="s">
        <v>1152</v>
      </c>
      <c r="E81" s="8">
        <v>1</v>
      </c>
      <c r="F81" s="360">
        <v>0</v>
      </c>
      <c r="G81" s="30">
        <f t="shared" si="1"/>
        <v>0</v>
      </c>
    </row>
    <row r="82" spans="3:7" ht="15.75">
      <c r="C82" s="44"/>
      <c r="F82" s="360"/>
      <c r="G82" s="30">
        <f t="shared" si="1"/>
        <v>0</v>
      </c>
    </row>
    <row r="83" spans="2:7" ht="110.25">
      <c r="B83" s="7" t="s">
        <v>1281</v>
      </c>
      <c r="C83" s="13" t="s">
        <v>854</v>
      </c>
      <c r="F83" s="360"/>
      <c r="G83" s="30">
        <f t="shared" si="1"/>
        <v>0</v>
      </c>
    </row>
    <row r="84" spans="3:7" ht="15.75">
      <c r="C84" s="44"/>
      <c r="D84" s="12" t="s">
        <v>1152</v>
      </c>
      <c r="E84" s="8">
        <v>1</v>
      </c>
      <c r="F84" s="360">
        <v>0</v>
      </c>
      <c r="G84" s="30">
        <f t="shared" si="1"/>
        <v>0</v>
      </c>
    </row>
    <row r="85" spans="3:7" ht="15.75">
      <c r="C85" s="44"/>
      <c r="F85" s="360"/>
      <c r="G85" s="30">
        <f t="shared" si="1"/>
        <v>0</v>
      </c>
    </row>
    <row r="86" spans="2:7" ht="141.75">
      <c r="B86" s="7" t="s">
        <v>1282</v>
      </c>
      <c r="C86" s="13" t="s">
        <v>855</v>
      </c>
      <c r="F86" s="360"/>
      <c r="G86" s="30">
        <f t="shared" si="1"/>
        <v>0</v>
      </c>
    </row>
    <row r="87" spans="4:7" ht="15.75">
      <c r="D87" s="12" t="s">
        <v>1152</v>
      </c>
      <c r="E87" s="8">
        <v>1</v>
      </c>
      <c r="F87" s="360">
        <v>0</v>
      </c>
      <c r="G87" s="30">
        <f t="shared" si="1"/>
        <v>0</v>
      </c>
    </row>
    <row r="88" spans="6:7" ht="15.75">
      <c r="F88" s="360"/>
      <c r="G88" s="30">
        <f t="shared" si="1"/>
        <v>0</v>
      </c>
    </row>
    <row r="89" spans="2:7" ht="141.75">
      <c r="B89" s="7" t="s">
        <v>1283</v>
      </c>
      <c r="C89" s="13" t="s">
        <v>1028</v>
      </c>
      <c r="F89" s="360"/>
      <c r="G89" s="30">
        <f t="shared" si="1"/>
        <v>0</v>
      </c>
    </row>
    <row r="90" spans="4:7" ht="15.75">
      <c r="D90" s="12" t="s">
        <v>1152</v>
      </c>
      <c r="E90" s="8">
        <v>1</v>
      </c>
      <c r="F90" s="360">
        <v>0</v>
      </c>
      <c r="G90" s="30">
        <f t="shared" si="1"/>
        <v>0</v>
      </c>
    </row>
    <row r="91" spans="3:7" ht="15.75">
      <c r="C91" s="44"/>
      <c r="F91" s="360"/>
      <c r="G91" s="30">
        <f t="shared" si="1"/>
        <v>0</v>
      </c>
    </row>
    <row r="92" spans="2:7" ht="141.75">
      <c r="B92" s="7" t="s">
        <v>1284</v>
      </c>
      <c r="C92" s="13" t="s">
        <v>945</v>
      </c>
      <c r="F92" s="360"/>
      <c r="G92" s="30">
        <f t="shared" si="1"/>
        <v>0</v>
      </c>
    </row>
    <row r="93" spans="4:7" ht="15.75">
      <c r="D93" s="12" t="s">
        <v>1152</v>
      </c>
      <c r="E93" s="8">
        <v>2</v>
      </c>
      <c r="F93" s="360">
        <v>0</v>
      </c>
      <c r="G93" s="30">
        <f t="shared" si="1"/>
        <v>0</v>
      </c>
    </row>
    <row r="94" spans="6:7" ht="15.75">
      <c r="F94" s="360"/>
      <c r="G94" s="30">
        <f t="shared" si="1"/>
        <v>0</v>
      </c>
    </row>
    <row r="95" spans="2:7" ht="141.75">
      <c r="B95" s="7" t="s">
        <v>1285</v>
      </c>
      <c r="C95" s="13" t="s">
        <v>944</v>
      </c>
      <c r="F95" s="360"/>
      <c r="G95" s="30">
        <f t="shared" si="1"/>
        <v>0</v>
      </c>
    </row>
    <row r="96" spans="4:7" ht="15.75">
      <c r="D96" s="12" t="s">
        <v>1152</v>
      </c>
      <c r="E96" s="8">
        <v>4</v>
      </c>
      <c r="F96" s="360">
        <v>0</v>
      </c>
      <c r="G96" s="30">
        <f t="shared" si="1"/>
        <v>0</v>
      </c>
    </row>
    <row r="97" spans="3:7" ht="15.75">
      <c r="C97" s="44"/>
      <c r="F97" s="360"/>
      <c r="G97" s="30">
        <f t="shared" si="1"/>
        <v>0</v>
      </c>
    </row>
    <row r="98" spans="2:7" ht="157.5">
      <c r="B98" s="7" t="s">
        <v>1286</v>
      </c>
      <c r="C98" s="13" t="s">
        <v>856</v>
      </c>
      <c r="F98" s="360"/>
      <c r="G98" s="30">
        <f t="shared" si="1"/>
        <v>0</v>
      </c>
    </row>
    <row r="99" spans="3:7" ht="15.75">
      <c r="C99" s="44"/>
      <c r="D99" s="12" t="s">
        <v>1152</v>
      </c>
      <c r="E99" s="8">
        <v>2</v>
      </c>
      <c r="F99" s="360">
        <v>0</v>
      </c>
      <c r="G99" s="30">
        <f t="shared" si="1"/>
        <v>0</v>
      </c>
    </row>
    <row r="100" spans="3:7" ht="15.75">
      <c r="C100" s="44"/>
      <c r="F100" s="360"/>
      <c r="G100" s="30">
        <f t="shared" si="1"/>
        <v>0</v>
      </c>
    </row>
    <row r="101" spans="2:7" ht="204.75">
      <c r="B101" s="7" t="s">
        <v>1287</v>
      </c>
      <c r="C101" s="13" t="s">
        <v>857</v>
      </c>
      <c r="F101" s="360"/>
      <c r="G101" s="30">
        <f t="shared" si="1"/>
        <v>0</v>
      </c>
    </row>
    <row r="102" spans="3:7" ht="15.75">
      <c r="C102" s="44"/>
      <c r="D102" s="12" t="s">
        <v>1152</v>
      </c>
      <c r="E102" s="8">
        <v>1</v>
      </c>
      <c r="F102" s="360">
        <v>0</v>
      </c>
      <c r="G102" s="30">
        <f t="shared" si="1"/>
        <v>0</v>
      </c>
    </row>
    <row r="103" spans="3:7" ht="15.75">
      <c r="C103" s="44" t="s">
        <v>1260</v>
      </c>
      <c r="F103" s="360"/>
      <c r="G103" s="30">
        <f t="shared" si="1"/>
        <v>0</v>
      </c>
    </row>
    <row r="104" spans="2:7" ht="126">
      <c r="B104" s="7" t="s">
        <v>1288</v>
      </c>
      <c r="C104" s="25" t="s">
        <v>841</v>
      </c>
      <c r="F104" s="360"/>
      <c r="G104" s="30">
        <f t="shared" si="1"/>
        <v>0</v>
      </c>
    </row>
    <row r="105" spans="4:7" ht="15.75">
      <c r="D105" s="12" t="s">
        <v>1152</v>
      </c>
      <c r="E105" s="8">
        <v>18</v>
      </c>
      <c r="F105" s="360">
        <v>0</v>
      </c>
      <c r="G105" s="30">
        <f t="shared" si="1"/>
        <v>0</v>
      </c>
    </row>
    <row r="106" spans="3:7" ht="15.75">
      <c r="C106" s="44"/>
      <c r="F106" s="360"/>
      <c r="G106" s="30">
        <f t="shared" si="1"/>
        <v>0</v>
      </c>
    </row>
    <row r="107" spans="2:7" ht="141.75">
      <c r="B107" s="7" t="s">
        <v>1289</v>
      </c>
      <c r="C107" s="13" t="s">
        <v>1029</v>
      </c>
      <c r="F107" s="360"/>
      <c r="G107" s="30">
        <f t="shared" si="1"/>
        <v>0</v>
      </c>
    </row>
    <row r="108" spans="4:7" ht="15.75">
      <c r="D108" s="12" t="s">
        <v>1152</v>
      </c>
      <c r="E108" s="8">
        <v>2</v>
      </c>
      <c r="F108" s="360">
        <v>0</v>
      </c>
      <c r="G108" s="30">
        <f t="shared" si="1"/>
        <v>0</v>
      </c>
    </row>
    <row r="109" spans="3:7" ht="15.75">
      <c r="C109" s="29"/>
      <c r="D109" s="29"/>
      <c r="E109" s="29"/>
      <c r="F109" s="526"/>
      <c r="G109" s="30">
        <f t="shared" si="1"/>
        <v>0</v>
      </c>
    </row>
    <row r="110" spans="2:7" ht="157.5">
      <c r="B110" s="7" t="s">
        <v>1290</v>
      </c>
      <c r="C110" s="13" t="s">
        <v>1030</v>
      </c>
      <c r="F110" s="360"/>
      <c r="G110" s="30">
        <f t="shared" si="1"/>
        <v>0</v>
      </c>
    </row>
    <row r="111" spans="4:7" ht="15.75">
      <c r="D111" s="12" t="s">
        <v>1152</v>
      </c>
      <c r="E111" s="8">
        <v>2</v>
      </c>
      <c r="F111" s="360">
        <v>0</v>
      </c>
      <c r="G111" s="30">
        <f t="shared" si="1"/>
        <v>0</v>
      </c>
    </row>
    <row r="112" spans="6:7" ht="15.75">
      <c r="F112" s="360"/>
      <c r="G112" s="30">
        <f t="shared" si="1"/>
        <v>0</v>
      </c>
    </row>
    <row r="113" spans="2:7" ht="110.25">
      <c r="B113" s="7" t="s">
        <v>1291</v>
      </c>
      <c r="C113" s="13" t="s">
        <v>854</v>
      </c>
      <c r="F113" s="360"/>
      <c r="G113" s="30">
        <f t="shared" si="1"/>
        <v>0</v>
      </c>
    </row>
    <row r="114" spans="3:7" ht="15.75">
      <c r="C114" s="44"/>
      <c r="D114" s="12" t="s">
        <v>1152</v>
      </c>
      <c r="E114" s="8">
        <v>2</v>
      </c>
      <c r="F114" s="360">
        <v>0</v>
      </c>
      <c r="G114" s="30">
        <f t="shared" si="1"/>
        <v>0</v>
      </c>
    </row>
    <row r="115" spans="6:7" ht="15.75">
      <c r="F115" s="360"/>
      <c r="G115" s="30">
        <f t="shared" si="1"/>
        <v>0</v>
      </c>
    </row>
    <row r="116" spans="2:7" ht="63">
      <c r="B116" s="7" t="s">
        <v>1292</v>
      </c>
      <c r="C116" s="13" t="s">
        <v>1031</v>
      </c>
      <c r="F116" s="360"/>
      <c r="G116" s="30">
        <f t="shared" si="1"/>
        <v>0</v>
      </c>
    </row>
    <row r="117" spans="4:7" ht="15.75">
      <c r="D117" s="12" t="s">
        <v>1152</v>
      </c>
      <c r="E117" s="8">
        <v>1</v>
      </c>
      <c r="F117" s="360">
        <v>0</v>
      </c>
      <c r="G117" s="30">
        <f t="shared" si="1"/>
        <v>0</v>
      </c>
    </row>
    <row r="118" spans="6:7" ht="15.75">
      <c r="F118" s="360"/>
      <c r="G118" s="30">
        <f t="shared" si="1"/>
        <v>0</v>
      </c>
    </row>
    <row r="119" spans="2:7" ht="141.75">
      <c r="B119" s="7" t="s">
        <v>1293</v>
      </c>
      <c r="C119" s="13" t="s">
        <v>945</v>
      </c>
      <c r="F119" s="360"/>
      <c r="G119" s="30">
        <f t="shared" si="1"/>
        <v>0</v>
      </c>
    </row>
    <row r="120" spans="4:7" ht="15.75">
      <c r="D120" s="12" t="s">
        <v>1152</v>
      </c>
      <c r="E120" s="8">
        <v>6</v>
      </c>
      <c r="F120" s="360">
        <v>0</v>
      </c>
      <c r="G120" s="30">
        <f t="shared" si="1"/>
        <v>0</v>
      </c>
    </row>
    <row r="121" spans="6:7" ht="15.75">
      <c r="F121" s="360"/>
      <c r="G121" s="30">
        <f t="shared" si="1"/>
        <v>0</v>
      </c>
    </row>
    <row r="122" spans="2:7" ht="141.75">
      <c r="B122" s="7" t="s">
        <v>1294</v>
      </c>
      <c r="C122" s="13" t="s">
        <v>944</v>
      </c>
      <c r="F122" s="360"/>
      <c r="G122" s="30">
        <f t="shared" si="1"/>
        <v>0</v>
      </c>
    </row>
    <row r="123" spans="4:7" ht="15.75">
      <c r="D123" s="12" t="s">
        <v>1152</v>
      </c>
      <c r="E123" s="8">
        <v>4</v>
      </c>
      <c r="F123" s="360">
        <v>0</v>
      </c>
      <c r="G123" s="30">
        <f t="shared" si="1"/>
        <v>0</v>
      </c>
    </row>
    <row r="124" spans="6:7" ht="15.75">
      <c r="F124" s="360"/>
      <c r="G124" s="30">
        <f t="shared" si="1"/>
        <v>0</v>
      </c>
    </row>
    <row r="125" spans="2:7" ht="157.5">
      <c r="B125" s="7" t="s">
        <v>1295</v>
      </c>
      <c r="C125" s="13" t="s">
        <v>856</v>
      </c>
      <c r="F125" s="360"/>
      <c r="G125" s="30">
        <f t="shared" si="1"/>
        <v>0</v>
      </c>
    </row>
    <row r="126" spans="3:7" ht="15.75">
      <c r="C126" s="44"/>
      <c r="D126" s="12" t="s">
        <v>1152</v>
      </c>
      <c r="E126" s="8">
        <v>4</v>
      </c>
      <c r="F126" s="360">
        <v>0</v>
      </c>
      <c r="G126" s="30">
        <f t="shared" si="1"/>
        <v>0</v>
      </c>
    </row>
    <row r="127" spans="3:7" ht="15.75">
      <c r="C127" s="44"/>
      <c r="F127" s="360"/>
      <c r="G127" s="30">
        <f>E127*F127</f>
        <v>0</v>
      </c>
    </row>
    <row r="128" spans="3:7" ht="16.5" thickBot="1">
      <c r="C128" s="17" t="s">
        <v>820</v>
      </c>
      <c r="D128" s="18"/>
      <c r="E128" s="19"/>
      <c r="F128" s="19"/>
      <c r="G128" s="19">
        <f>SUM(G5:G127)</f>
        <v>0</v>
      </c>
    </row>
    <row r="129" ht="16.5" thickTop="1"/>
  </sheetData>
  <sheetProtection password="CFDE" sheet="1"/>
  <mergeCells count="1">
    <mergeCell ref="C1:F1"/>
  </mergeCells>
  <printOptions/>
  <pageMargins left="0.9055118110236221" right="0.5118110236220472" top="0.7480314960629921" bottom="0.7480314960629921" header="0.31496062992125984" footer="0.31496062992125984"/>
  <pageSetup horizontalDpi="600" verticalDpi="600" orientation="portrait" paperSize="9" r:id="rId1"/>
  <headerFooter alignWithMargins="0">
    <oddHeader>&amp;C&amp;A</oddHeader>
    <oddFooter>&amp;CStran &amp;P od &amp;N</oddFooter>
  </headerFooter>
</worksheet>
</file>

<file path=xl/worksheets/sheet11.xml><?xml version="1.0" encoding="utf-8"?>
<worksheet xmlns="http://schemas.openxmlformats.org/spreadsheetml/2006/main" xmlns:r="http://schemas.openxmlformats.org/officeDocument/2006/relationships">
  <dimension ref="B1:H59"/>
  <sheetViews>
    <sheetView showZeros="0" workbookViewId="0" topLeftCell="B46">
      <selection activeCell="G41" sqref="G41"/>
    </sheetView>
  </sheetViews>
  <sheetFormatPr defaultColWidth="9.00390625" defaultRowHeight="12.75"/>
  <cols>
    <col min="1" max="1" width="2.00390625" style="6" hidden="1" customWidth="1"/>
    <col min="2" max="2" width="6.00390625" style="7" customWidth="1"/>
    <col min="3" max="3" width="47.125" style="13" customWidth="1"/>
    <col min="4" max="4" width="4.875" style="12" customWidth="1"/>
    <col min="5" max="5" width="7.125" style="8" customWidth="1"/>
    <col min="6" max="6" width="10.875" style="8" customWidth="1"/>
    <col min="7" max="7" width="12.875" style="8" customWidth="1"/>
    <col min="8" max="16384" width="9.125" style="6" customWidth="1"/>
  </cols>
  <sheetData>
    <row r="1" spans="2:7" ht="19.5">
      <c r="B1" s="21" t="s">
        <v>1117</v>
      </c>
      <c r="C1" s="585" t="s">
        <v>946</v>
      </c>
      <c r="D1" s="585"/>
      <c r="E1" s="585"/>
      <c r="F1" s="585"/>
      <c r="G1" s="22"/>
    </row>
    <row r="3" spans="2:8" ht="12.75">
      <c r="B3" s="32" t="s">
        <v>1160</v>
      </c>
      <c r="C3" s="33" t="s">
        <v>1161</v>
      </c>
      <c r="D3" s="32" t="s">
        <v>1162</v>
      </c>
      <c r="E3" s="34" t="s">
        <v>1163</v>
      </c>
      <c r="F3" s="34" t="s">
        <v>1164</v>
      </c>
      <c r="G3" s="34" t="s">
        <v>1165</v>
      </c>
      <c r="H3" s="26"/>
    </row>
    <row r="4" spans="2:8" ht="15.75">
      <c r="B4" s="38"/>
      <c r="C4" s="45" t="s">
        <v>1223</v>
      </c>
      <c r="D4" s="38"/>
      <c r="E4" s="40"/>
      <c r="F4" s="525"/>
      <c r="G4" s="40"/>
      <c r="H4" s="26"/>
    </row>
    <row r="5" spans="2:8" ht="78.75">
      <c r="B5" s="7" t="s">
        <v>1140</v>
      </c>
      <c r="C5" s="25" t="s">
        <v>1032</v>
      </c>
      <c r="D5" s="29"/>
      <c r="E5" s="29"/>
      <c r="F5" s="526"/>
      <c r="G5" s="29"/>
      <c r="H5" s="26"/>
    </row>
    <row r="6" spans="3:8" ht="15.75">
      <c r="C6" s="29"/>
      <c r="D6" s="30" t="s">
        <v>1126</v>
      </c>
      <c r="E6" s="30">
        <v>360</v>
      </c>
      <c r="F6" s="527">
        <v>0</v>
      </c>
      <c r="G6" s="30">
        <f>E6*F6</f>
        <v>0</v>
      </c>
      <c r="H6" s="26"/>
    </row>
    <row r="7" spans="3:8" ht="15.75">
      <c r="C7" s="29"/>
      <c r="D7" s="29"/>
      <c r="E7" s="29"/>
      <c r="F7" s="526"/>
      <c r="G7" s="30">
        <f aca="true" t="shared" si="0" ref="G7:G57">E7*F7</f>
        <v>0</v>
      </c>
      <c r="H7" s="26"/>
    </row>
    <row r="8" spans="2:8" ht="47.25">
      <c r="B8" s="7" t="s">
        <v>1141</v>
      </c>
      <c r="C8" s="25" t="s">
        <v>947</v>
      </c>
      <c r="D8" s="29"/>
      <c r="E8" s="29"/>
      <c r="F8" s="526"/>
      <c r="G8" s="30">
        <f t="shared" si="0"/>
        <v>0</v>
      </c>
      <c r="H8" s="26"/>
    </row>
    <row r="9" spans="3:8" ht="15.75">
      <c r="C9" s="29"/>
      <c r="D9" s="30" t="s">
        <v>1151</v>
      </c>
      <c r="E9" s="30">
        <v>6.4</v>
      </c>
      <c r="F9" s="527">
        <v>0</v>
      </c>
      <c r="G9" s="30">
        <f t="shared" si="0"/>
        <v>0</v>
      </c>
      <c r="H9" s="26"/>
    </row>
    <row r="10" spans="6:7" ht="15.75">
      <c r="F10" s="360"/>
      <c r="G10" s="30">
        <f t="shared" si="0"/>
        <v>0</v>
      </c>
    </row>
    <row r="11" spans="2:7" ht="63">
      <c r="B11" s="7" t="s">
        <v>1142</v>
      </c>
      <c r="C11" s="13" t="s">
        <v>948</v>
      </c>
      <c r="F11" s="360"/>
      <c r="G11" s="30">
        <f t="shared" si="0"/>
        <v>0</v>
      </c>
    </row>
    <row r="12" spans="4:7" ht="15.75">
      <c r="D12" s="12" t="s">
        <v>1216</v>
      </c>
      <c r="E12" s="8">
        <v>1</v>
      </c>
      <c r="F12" s="360">
        <v>0</v>
      </c>
      <c r="G12" s="30">
        <f t="shared" si="0"/>
        <v>0</v>
      </c>
    </row>
    <row r="13" spans="6:7" ht="15.75">
      <c r="F13" s="360"/>
      <c r="G13" s="30">
        <f t="shared" si="0"/>
        <v>0</v>
      </c>
    </row>
    <row r="14" spans="2:7" ht="47.25">
      <c r="B14" s="7" t="s">
        <v>1143</v>
      </c>
      <c r="C14" s="13" t="s">
        <v>949</v>
      </c>
      <c r="F14" s="360"/>
      <c r="G14" s="30">
        <f t="shared" si="0"/>
        <v>0</v>
      </c>
    </row>
    <row r="15" spans="4:7" ht="15.75">
      <c r="D15" s="12" t="s">
        <v>1149</v>
      </c>
      <c r="E15" s="8">
        <v>4</v>
      </c>
      <c r="F15" s="360">
        <v>0</v>
      </c>
      <c r="G15" s="30">
        <f t="shared" si="0"/>
        <v>0</v>
      </c>
    </row>
    <row r="16" spans="6:7" ht="15.75">
      <c r="F16" s="360"/>
      <c r="G16" s="30">
        <f t="shared" si="0"/>
        <v>0</v>
      </c>
    </row>
    <row r="17" spans="2:7" ht="47.25">
      <c r="B17" s="7" t="s">
        <v>1144</v>
      </c>
      <c r="C17" s="13" t="s">
        <v>1054</v>
      </c>
      <c r="F17" s="360"/>
      <c r="G17" s="30">
        <f t="shared" si="0"/>
        <v>0</v>
      </c>
    </row>
    <row r="18" spans="4:7" ht="15.75">
      <c r="D18" s="12" t="s">
        <v>1215</v>
      </c>
      <c r="E18" s="8">
        <v>6</v>
      </c>
      <c r="F18" s="360">
        <v>0</v>
      </c>
      <c r="G18" s="30">
        <f t="shared" si="0"/>
        <v>0</v>
      </c>
    </row>
    <row r="19" spans="6:7" ht="15.75">
      <c r="F19" s="360"/>
      <c r="G19" s="30">
        <f t="shared" si="0"/>
        <v>0</v>
      </c>
    </row>
    <row r="20" spans="2:7" ht="94.5">
      <c r="B20" s="7" t="s">
        <v>1145</v>
      </c>
      <c r="C20" s="13" t="s">
        <v>751</v>
      </c>
      <c r="F20" s="360"/>
      <c r="G20" s="30">
        <f t="shared" si="0"/>
        <v>0</v>
      </c>
    </row>
    <row r="21" spans="4:7" ht="15.75">
      <c r="D21" s="12" t="s">
        <v>1126</v>
      </c>
      <c r="E21" s="8">
        <v>255</v>
      </c>
      <c r="F21" s="360">
        <v>0</v>
      </c>
      <c r="G21" s="30">
        <f t="shared" si="0"/>
        <v>0</v>
      </c>
    </row>
    <row r="22" spans="3:7" ht="15.75">
      <c r="C22" s="44" t="s">
        <v>1241</v>
      </c>
      <c r="F22" s="360"/>
      <c r="G22" s="30">
        <f t="shared" si="0"/>
        <v>0</v>
      </c>
    </row>
    <row r="23" spans="2:7" ht="94.5">
      <c r="B23" s="7" t="s">
        <v>1146</v>
      </c>
      <c r="C23" s="13" t="s">
        <v>950</v>
      </c>
      <c r="F23" s="360"/>
      <c r="G23" s="30">
        <f t="shared" si="0"/>
        <v>0</v>
      </c>
    </row>
    <row r="24" spans="4:7" ht="15.75">
      <c r="D24" s="12" t="s">
        <v>1216</v>
      </c>
      <c r="E24" s="8">
        <v>1</v>
      </c>
      <c r="F24" s="360">
        <v>0</v>
      </c>
      <c r="G24" s="30">
        <f t="shared" si="0"/>
        <v>0</v>
      </c>
    </row>
    <row r="25" spans="3:7" ht="15.75">
      <c r="C25" s="44"/>
      <c r="F25" s="360"/>
      <c r="G25" s="30">
        <f t="shared" si="0"/>
        <v>0</v>
      </c>
    </row>
    <row r="26" spans="2:7" ht="47.25">
      <c r="B26" s="7" t="s">
        <v>1147</v>
      </c>
      <c r="C26" s="13" t="s">
        <v>1010</v>
      </c>
      <c r="D26" s="29"/>
      <c r="E26" s="29"/>
      <c r="F26" s="526"/>
      <c r="G26" s="30">
        <f t="shared" si="0"/>
        <v>0</v>
      </c>
    </row>
    <row r="27" spans="3:7" ht="15.75">
      <c r="C27" s="29"/>
      <c r="D27" s="30" t="s">
        <v>1216</v>
      </c>
      <c r="E27" s="30">
        <v>1</v>
      </c>
      <c r="F27" s="527">
        <v>0</v>
      </c>
      <c r="G27" s="30">
        <f t="shared" si="0"/>
        <v>0</v>
      </c>
    </row>
    <row r="28" spans="3:7" ht="15.75">
      <c r="C28" s="29"/>
      <c r="D28" s="29"/>
      <c r="E28" s="29"/>
      <c r="F28" s="526"/>
      <c r="G28" s="30">
        <f t="shared" si="0"/>
        <v>0</v>
      </c>
    </row>
    <row r="29" spans="2:7" ht="63">
      <c r="B29" s="7" t="s">
        <v>1148</v>
      </c>
      <c r="C29" s="13" t="s">
        <v>753</v>
      </c>
      <c r="F29" s="360"/>
      <c r="G29" s="30">
        <f t="shared" si="0"/>
        <v>0</v>
      </c>
    </row>
    <row r="30" spans="4:7" ht="15.75">
      <c r="D30" s="12" t="s">
        <v>1152</v>
      </c>
      <c r="E30" s="8">
        <v>1</v>
      </c>
      <c r="F30" s="360">
        <v>0</v>
      </c>
      <c r="G30" s="30">
        <f t="shared" si="0"/>
        <v>0</v>
      </c>
    </row>
    <row r="31" spans="6:7" ht="15.75">
      <c r="F31" s="360"/>
      <c r="G31" s="30">
        <f t="shared" si="0"/>
        <v>0</v>
      </c>
    </row>
    <row r="32" spans="2:7" ht="94.5">
      <c r="B32" s="7" t="s">
        <v>1128</v>
      </c>
      <c r="C32" s="13" t="s">
        <v>1011</v>
      </c>
      <c r="F32" s="360"/>
      <c r="G32" s="30">
        <f t="shared" si="0"/>
        <v>0</v>
      </c>
    </row>
    <row r="33" spans="4:7" ht="15.75">
      <c r="D33" s="12" t="s">
        <v>1152</v>
      </c>
      <c r="E33" s="8">
        <v>1</v>
      </c>
      <c r="F33" s="360">
        <v>0</v>
      </c>
      <c r="G33" s="30">
        <f t="shared" si="0"/>
        <v>0</v>
      </c>
    </row>
    <row r="34" spans="6:7" ht="18" customHeight="1">
      <c r="F34" s="360"/>
      <c r="G34" s="30">
        <f t="shared" si="0"/>
        <v>0</v>
      </c>
    </row>
    <row r="35" spans="2:7" ht="173.25">
      <c r="B35" s="7" t="s">
        <v>1129</v>
      </c>
      <c r="C35" s="25" t="s">
        <v>752</v>
      </c>
      <c r="D35" s="29"/>
      <c r="F35" s="360"/>
      <c r="G35" s="30">
        <f t="shared" si="0"/>
        <v>0</v>
      </c>
    </row>
    <row r="36" spans="3:7" ht="16.5" customHeight="1">
      <c r="C36" s="29"/>
      <c r="D36" s="30" t="s">
        <v>1149</v>
      </c>
      <c r="E36" s="8">
        <v>14</v>
      </c>
      <c r="F36" s="360">
        <v>0</v>
      </c>
      <c r="G36" s="30">
        <f t="shared" si="0"/>
        <v>0</v>
      </c>
    </row>
    <row r="37" spans="3:7" ht="15.75">
      <c r="C37" s="44" t="s">
        <v>1260</v>
      </c>
      <c r="F37" s="360"/>
      <c r="G37" s="30">
        <f t="shared" si="0"/>
        <v>0</v>
      </c>
    </row>
    <row r="38" spans="2:7" ht="47.25">
      <c r="B38" s="7" t="s">
        <v>1130</v>
      </c>
      <c r="C38" s="25" t="s">
        <v>1012</v>
      </c>
      <c r="F38" s="360"/>
      <c r="G38" s="30">
        <f t="shared" si="0"/>
        <v>0</v>
      </c>
    </row>
    <row r="39" spans="4:7" ht="15.75">
      <c r="D39" s="12" t="s">
        <v>1152</v>
      </c>
      <c r="E39" s="8">
        <v>4</v>
      </c>
      <c r="F39" s="360">
        <v>0</v>
      </c>
      <c r="G39" s="30">
        <f t="shared" si="0"/>
        <v>0</v>
      </c>
    </row>
    <row r="40" spans="3:7" ht="15.75">
      <c r="C40" s="44"/>
      <c r="F40" s="360"/>
      <c r="G40" s="30">
        <f t="shared" si="0"/>
        <v>0</v>
      </c>
    </row>
    <row r="41" spans="2:7" ht="173.25">
      <c r="B41" s="7" t="s">
        <v>1131</v>
      </c>
      <c r="C41" s="25" t="s">
        <v>752</v>
      </c>
      <c r="D41" s="29"/>
      <c r="F41" s="360"/>
      <c r="G41" s="30">
        <f t="shared" si="0"/>
        <v>0</v>
      </c>
    </row>
    <row r="42" spans="3:7" ht="15.75">
      <c r="C42" s="29"/>
      <c r="D42" s="30" t="s">
        <v>1149</v>
      </c>
      <c r="E42" s="8">
        <v>28</v>
      </c>
      <c r="F42" s="360">
        <v>0</v>
      </c>
      <c r="G42" s="30">
        <f t="shared" si="0"/>
        <v>0</v>
      </c>
    </row>
    <row r="43" spans="3:7" ht="15.75">
      <c r="C43" s="44" t="s">
        <v>1268</v>
      </c>
      <c r="D43" s="29"/>
      <c r="E43" s="29"/>
      <c r="F43" s="526"/>
      <c r="G43" s="30">
        <f t="shared" si="0"/>
        <v>0</v>
      </c>
    </row>
    <row r="44" spans="2:7" ht="47.25">
      <c r="B44" s="7" t="s">
        <v>1132</v>
      </c>
      <c r="C44" s="13" t="s">
        <v>1013</v>
      </c>
      <c r="F44" s="360"/>
      <c r="G44" s="30">
        <f t="shared" si="0"/>
        <v>0</v>
      </c>
    </row>
    <row r="45" spans="4:7" ht="15.75">
      <c r="D45" s="12" t="s">
        <v>1126</v>
      </c>
      <c r="E45" s="8">
        <v>170</v>
      </c>
      <c r="F45" s="360">
        <v>0</v>
      </c>
      <c r="G45" s="30">
        <f t="shared" si="0"/>
        <v>0</v>
      </c>
    </row>
    <row r="46" spans="3:7" ht="15.75">
      <c r="C46" s="44" t="s">
        <v>1014</v>
      </c>
      <c r="F46" s="360"/>
      <c r="G46" s="30">
        <f t="shared" si="0"/>
        <v>0</v>
      </c>
    </row>
    <row r="47" spans="2:7" ht="94.5">
      <c r="B47" s="7" t="s">
        <v>1133</v>
      </c>
      <c r="C47" s="13" t="s">
        <v>1015</v>
      </c>
      <c r="F47" s="360"/>
      <c r="G47" s="30">
        <f t="shared" si="0"/>
        <v>0</v>
      </c>
    </row>
    <row r="48" spans="4:7" ht="15.75">
      <c r="D48" s="12" t="s">
        <v>1151</v>
      </c>
      <c r="E48" s="8">
        <v>33.9</v>
      </c>
      <c r="F48" s="360">
        <v>0</v>
      </c>
      <c r="G48" s="30">
        <f t="shared" si="0"/>
        <v>0</v>
      </c>
    </row>
    <row r="49" spans="6:7" ht="15.75">
      <c r="F49" s="360"/>
      <c r="G49" s="30">
        <f t="shared" si="0"/>
        <v>0</v>
      </c>
    </row>
    <row r="50" spans="2:7" ht="78.75">
      <c r="B50" s="7" t="s">
        <v>1134</v>
      </c>
      <c r="C50" s="13" t="s">
        <v>1214</v>
      </c>
      <c r="F50" s="360"/>
      <c r="G50" s="30">
        <f t="shared" si="0"/>
        <v>0</v>
      </c>
    </row>
    <row r="51" spans="4:7" ht="15.75">
      <c r="D51" s="12" t="s">
        <v>1149</v>
      </c>
      <c r="E51" s="8">
        <v>20.2</v>
      </c>
      <c r="F51" s="360">
        <v>0</v>
      </c>
      <c r="G51" s="30">
        <f t="shared" si="0"/>
        <v>0</v>
      </c>
    </row>
    <row r="52" spans="6:7" ht="15.75">
      <c r="F52" s="360"/>
      <c r="G52" s="30">
        <f t="shared" si="0"/>
        <v>0</v>
      </c>
    </row>
    <row r="53" spans="2:7" ht="78.75">
      <c r="B53" s="7" t="s">
        <v>1135</v>
      </c>
      <c r="C53" s="13" t="s">
        <v>1033</v>
      </c>
      <c r="F53" s="360"/>
      <c r="G53" s="30">
        <f t="shared" si="0"/>
        <v>0</v>
      </c>
    </row>
    <row r="54" spans="4:7" ht="15.75">
      <c r="D54" s="12" t="s">
        <v>1152</v>
      </c>
      <c r="E54" s="8">
        <v>12</v>
      </c>
      <c r="F54" s="360">
        <v>0</v>
      </c>
      <c r="G54" s="30">
        <f t="shared" si="0"/>
        <v>0</v>
      </c>
    </row>
    <row r="55" spans="6:7" ht="15.75">
      <c r="F55" s="360"/>
      <c r="G55" s="30">
        <f t="shared" si="0"/>
        <v>0</v>
      </c>
    </row>
    <row r="56" spans="2:7" ht="31.5">
      <c r="B56" s="7" t="s">
        <v>1136</v>
      </c>
      <c r="C56" s="13" t="s">
        <v>982</v>
      </c>
      <c r="F56" s="360"/>
      <c r="G56" s="30">
        <f t="shared" si="0"/>
        <v>0</v>
      </c>
    </row>
    <row r="57" spans="4:7" ht="15.75">
      <c r="D57" s="12" t="s">
        <v>1149</v>
      </c>
      <c r="E57" s="8">
        <v>55</v>
      </c>
      <c r="F57" s="360">
        <v>0</v>
      </c>
      <c r="G57" s="30">
        <f t="shared" si="0"/>
        <v>0</v>
      </c>
    </row>
    <row r="58" spans="6:7" ht="15.75">
      <c r="F58" s="360"/>
      <c r="G58" s="30">
        <f>E58*F58</f>
        <v>0</v>
      </c>
    </row>
    <row r="59" spans="3:7" ht="16.5" thickBot="1">
      <c r="C59" s="17" t="s">
        <v>1016</v>
      </c>
      <c r="D59" s="18"/>
      <c r="E59" s="19"/>
      <c r="F59" s="19"/>
      <c r="G59" s="19">
        <f>SUM(G5:G58)</f>
        <v>0</v>
      </c>
    </row>
    <row r="60" ht="16.5" thickTop="1"/>
  </sheetData>
  <sheetProtection password="CFDE" sheet="1"/>
  <mergeCells count="1">
    <mergeCell ref="C1:F1"/>
  </mergeCells>
  <printOptions/>
  <pageMargins left="0.9055118110236221" right="0.5118110236220472" top="0.7480314960629921" bottom="0.7480314960629921" header="0.31496062992125984" footer="0.31496062992125984"/>
  <pageSetup horizontalDpi="600" verticalDpi="600" orientation="portrait" paperSize="9" r:id="rId1"/>
  <headerFooter alignWithMargins="0">
    <oddHeader>&amp;C&amp;A</oddHeader>
    <oddFooter>&amp;CStran &amp;P od &amp;N</oddFooter>
  </headerFooter>
</worksheet>
</file>

<file path=xl/worksheets/sheet12.xml><?xml version="1.0" encoding="utf-8"?>
<worksheet xmlns="http://schemas.openxmlformats.org/spreadsheetml/2006/main" xmlns:r="http://schemas.openxmlformats.org/officeDocument/2006/relationships">
  <dimension ref="B1:H71"/>
  <sheetViews>
    <sheetView showZeros="0" workbookViewId="0" topLeftCell="B52">
      <selection activeCell="G68" sqref="G68"/>
    </sheetView>
  </sheetViews>
  <sheetFormatPr defaultColWidth="9.00390625" defaultRowHeight="12.75"/>
  <cols>
    <col min="1" max="1" width="2.00390625" style="6" hidden="1" customWidth="1"/>
    <col min="2" max="2" width="3.875" style="7" customWidth="1"/>
    <col min="3" max="3" width="49.875" style="13" customWidth="1"/>
    <col min="4" max="4" width="4.875" style="12" customWidth="1"/>
    <col min="5" max="5" width="7.125" style="8" customWidth="1"/>
    <col min="6" max="6" width="10.875" style="8" customWidth="1"/>
    <col min="7" max="7" width="12.875" style="8" customWidth="1"/>
    <col min="8" max="16384" width="9.125" style="6" customWidth="1"/>
  </cols>
  <sheetData>
    <row r="1" spans="2:7" ht="19.5">
      <c r="B1" s="21" t="s">
        <v>1118</v>
      </c>
      <c r="C1" s="585" t="s">
        <v>1017</v>
      </c>
      <c r="D1" s="585"/>
      <c r="E1" s="585"/>
      <c r="F1" s="585"/>
      <c r="G1" s="22"/>
    </row>
    <row r="3" spans="2:8" ht="12.75">
      <c r="B3" s="32" t="s">
        <v>1160</v>
      </c>
      <c r="C3" s="33" t="s">
        <v>1161</v>
      </c>
      <c r="D3" s="32" t="s">
        <v>1162</v>
      </c>
      <c r="E3" s="34" t="s">
        <v>1163</v>
      </c>
      <c r="F3" s="34" t="s">
        <v>1164</v>
      </c>
      <c r="G3" s="34" t="s">
        <v>1165</v>
      </c>
      <c r="H3" s="26"/>
    </row>
    <row r="4" spans="2:8" ht="15.75">
      <c r="B4" s="38"/>
      <c r="C4" s="45" t="s">
        <v>1223</v>
      </c>
      <c r="D4" s="38"/>
      <c r="E4" s="40"/>
      <c r="F4" s="525"/>
      <c r="G4" s="40"/>
      <c r="H4" s="26"/>
    </row>
    <row r="5" spans="2:8" ht="63">
      <c r="B5" s="7" t="s">
        <v>1140</v>
      </c>
      <c r="C5" s="25" t="s">
        <v>1035</v>
      </c>
      <c r="D5" s="29"/>
      <c r="E5" s="29"/>
      <c r="F5" s="526"/>
      <c r="G5" s="29"/>
      <c r="H5" s="26"/>
    </row>
    <row r="6" spans="3:8" ht="15.75">
      <c r="C6" s="29"/>
      <c r="D6" s="30" t="s">
        <v>1151</v>
      </c>
      <c r="E6" s="30">
        <v>14.9</v>
      </c>
      <c r="F6" s="527">
        <v>0</v>
      </c>
      <c r="G6" s="30">
        <f>E6*F6</f>
        <v>0</v>
      </c>
      <c r="H6" s="26"/>
    </row>
    <row r="7" spans="3:8" ht="15.75">
      <c r="C7" s="29"/>
      <c r="D7" s="29"/>
      <c r="E7" s="29"/>
      <c r="F7" s="526"/>
      <c r="G7" s="30">
        <f aca="true" t="shared" si="0" ref="G7:G69">E7*F7</f>
        <v>0</v>
      </c>
      <c r="H7" s="26"/>
    </row>
    <row r="8" spans="2:8" ht="63">
      <c r="B8" s="7" t="s">
        <v>1141</v>
      </c>
      <c r="C8" s="25" t="s">
        <v>1037</v>
      </c>
      <c r="D8" s="29"/>
      <c r="E8" s="29"/>
      <c r="F8" s="526"/>
      <c r="G8" s="30">
        <f t="shared" si="0"/>
        <v>0</v>
      </c>
      <c r="H8" s="26"/>
    </row>
    <row r="9" spans="3:8" ht="15.75">
      <c r="C9" s="29"/>
      <c r="D9" s="30" t="s">
        <v>1151</v>
      </c>
      <c r="E9" s="30">
        <v>10.6</v>
      </c>
      <c r="F9" s="527">
        <v>0</v>
      </c>
      <c r="G9" s="30">
        <f t="shared" si="0"/>
        <v>0</v>
      </c>
      <c r="H9" s="26"/>
    </row>
    <row r="10" spans="6:7" ht="15.75">
      <c r="F10" s="360"/>
      <c r="G10" s="30">
        <f t="shared" si="0"/>
        <v>0</v>
      </c>
    </row>
    <row r="11" spans="2:7" ht="31.5">
      <c r="B11" s="7" t="s">
        <v>1142</v>
      </c>
      <c r="C11" s="13" t="s">
        <v>1036</v>
      </c>
      <c r="F11" s="360"/>
      <c r="G11" s="30">
        <f t="shared" si="0"/>
        <v>0</v>
      </c>
    </row>
    <row r="12" spans="4:7" ht="15.75">
      <c r="D12" s="12" t="s">
        <v>1152</v>
      </c>
      <c r="E12" s="8">
        <v>1</v>
      </c>
      <c r="F12" s="360">
        <v>0</v>
      </c>
      <c r="G12" s="30">
        <f t="shared" si="0"/>
        <v>0</v>
      </c>
    </row>
    <row r="13" spans="6:7" ht="15.75">
      <c r="F13" s="360"/>
      <c r="G13" s="30">
        <f t="shared" si="0"/>
        <v>0</v>
      </c>
    </row>
    <row r="14" spans="2:7" ht="47.25">
      <c r="B14" s="7" t="s">
        <v>1143</v>
      </c>
      <c r="C14" s="13" t="s">
        <v>1038</v>
      </c>
      <c r="F14" s="360"/>
      <c r="G14" s="30">
        <f t="shared" si="0"/>
        <v>0</v>
      </c>
    </row>
    <row r="15" spans="4:7" ht="15.75">
      <c r="D15" s="12" t="s">
        <v>1151</v>
      </c>
      <c r="E15" s="8">
        <v>80.5</v>
      </c>
      <c r="F15" s="360">
        <v>0</v>
      </c>
      <c r="G15" s="30">
        <f t="shared" si="0"/>
        <v>0</v>
      </c>
    </row>
    <row r="16" spans="6:7" ht="15.75">
      <c r="F16" s="360"/>
      <c r="G16" s="30">
        <f t="shared" si="0"/>
        <v>0</v>
      </c>
    </row>
    <row r="17" spans="2:7" ht="47.25">
      <c r="B17" s="7" t="s">
        <v>1144</v>
      </c>
      <c r="C17" s="13" t="s">
        <v>1039</v>
      </c>
      <c r="F17" s="360"/>
      <c r="G17" s="30">
        <f t="shared" si="0"/>
        <v>0</v>
      </c>
    </row>
    <row r="18" spans="4:7" ht="15.75">
      <c r="D18" s="12" t="s">
        <v>1149</v>
      </c>
      <c r="E18" s="8">
        <v>11.2</v>
      </c>
      <c r="F18" s="360">
        <v>0</v>
      </c>
      <c r="G18" s="30">
        <f t="shared" si="0"/>
        <v>0</v>
      </c>
    </row>
    <row r="19" spans="6:7" ht="15.75">
      <c r="F19" s="360"/>
      <c r="G19" s="30">
        <f t="shared" si="0"/>
        <v>0</v>
      </c>
    </row>
    <row r="20" spans="2:7" ht="15.75">
      <c r="B20" s="7" t="s">
        <v>1145</v>
      </c>
      <c r="C20" s="13" t="s">
        <v>1040</v>
      </c>
      <c r="F20" s="360"/>
      <c r="G20" s="30">
        <f t="shared" si="0"/>
        <v>0</v>
      </c>
    </row>
    <row r="21" spans="4:7" ht="15.75">
      <c r="D21" s="12" t="s">
        <v>1151</v>
      </c>
      <c r="E21" s="8">
        <v>128.9</v>
      </c>
      <c r="F21" s="360">
        <v>0</v>
      </c>
      <c r="G21" s="30">
        <f t="shared" si="0"/>
        <v>0</v>
      </c>
    </row>
    <row r="22" spans="6:7" ht="15.75">
      <c r="F22" s="360"/>
      <c r="G22" s="30">
        <f t="shared" si="0"/>
        <v>0</v>
      </c>
    </row>
    <row r="23" spans="2:7" ht="31.5">
      <c r="B23" s="7" t="s">
        <v>1146</v>
      </c>
      <c r="C23" s="13" t="s">
        <v>1055</v>
      </c>
      <c r="F23" s="360"/>
      <c r="G23" s="30">
        <f t="shared" si="0"/>
        <v>0</v>
      </c>
    </row>
    <row r="24" spans="4:7" ht="15.75">
      <c r="D24" s="12" t="s">
        <v>1215</v>
      </c>
      <c r="E24" s="8">
        <v>80</v>
      </c>
      <c r="F24" s="360">
        <v>0</v>
      </c>
      <c r="G24" s="30">
        <f t="shared" si="0"/>
        <v>0</v>
      </c>
    </row>
    <row r="25" spans="3:7" ht="15.75">
      <c r="C25" s="44" t="s">
        <v>1241</v>
      </c>
      <c r="F25" s="360"/>
      <c r="G25" s="30">
        <f t="shared" si="0"/>
        <v>0</v>
      </c>
    </row>
    <row r="26" spans="2:7" ht="63">
      <c r="B26" s="7" t="s">
        <v>1147</v>
      </c>
      <c r="C26" s="25" t="s">
        <v>1035</v>
      </c>
      <c r="D26" s="29"/>
      <c r="E26" s="29"/>
      <c r="F26" s="526"/>
      <c r="G26" s="30">
        <f t="shared" si="0"/>
        <v>0</v>
      </c>
    </row>
    <row r="27" spans="3:7" ht="15.75">
      <c r="C27" s="29"/>
      <c r="D27" s="30" t="s">
        <v>1151</v>
      </c>
      <c r="E27" s="30">
        <v>16.2</v>
      </c>
      <c r="F27" s="527">
        <v>0</v>
      </c>
      <c r="G27" s="30">
        <f t="shared" si="0"/>
        <v>0</v>
      </c>
    </row>
    <row r="28" spans="3:7" ht="15.75">
      <c r="C28" s="44"/>
      <c r="F28" s="360"/>
      <c r="G28" s="30">
        <f t="shared" si="0"/>
        <v>0</v>
      </c>
    </row>
    <row r="29" spans="2:7" ht="31.5">
      <c r="B29" s="7" t="s">
        <v>1148</v>
      </c>
      <c r="C29" s="13" t="s">
        <v>1036</v>
      </c>
      <c r="F29" s="360"/>
      <c r="G29" s="30">
        <f t="shared" si="0"/>
        <v>0</v>
      </c>
    </row>
    <row r="30" spans="4:7" ht="15.75">
      <c r="D30" s="12" t="s">
        <v>1152</v>
      </c>
      <c r="E30" s="8">
        <v>1</v>
      </c>
      <c r="F30" s="360">
        <v>0</v>
      </c>
      <c r="G30" s="30">
        <f t="shared" si="0"/>
        <v>0</v>
      </c>
    </row>
    <row r="31" spans="3:7" ht="15.75">
      <c r="C31" s="29"/>
      <c r="D31" s="29"/>
      <c r="E31" s="29"/>
      <c r="F31" s="526"/>
      <c r="G31" s="30">
        <f t="shared" si="0"/>
        <v>0</v>
      </c>
    </row>
    <row r="32" spans="2:7" ht="47.25">
      <c r="B32" s="7" t="s">
        <v>1128</v>
      </c>
      <c r="C32" s="13" t="s">
        <v>1038</v>
      </c>
      <c r="F32" s="360"/>
      <c r="G32" s="30">
        <f t="shared" si="0"/>
        <v>0</v>
      </c>
    </row>
    <row r="33" spans="4:7" ht="15.75">
      <c r="D33" s="12" t="s">
        <v>1151</v>
      </c>
      <c r="E33" s="8">
        <v>117.6</v>
      </c>
      <c r="F33" s="360">
        <v>0</v>
      </c>
      <c r="G33" s="30">
        <f t="shared" si="0"/>
        <v>0</v>
      </c>
    </row>
    <row r="34" spans="6:7" ht="15.75">
      <c r="F34" s="360"/>
      <c r="G34" s="30">
        <f t="shared" si="0"/>
        <v>0</v>
      </c>
    </row>
    <row r="35" spans="2:7" ht="47.25">
      <c r="B35" s="7" t="s">
        <v>1129</v>
      </c>
      <c r="C35" s="13" t="s">
        <v>1039</v>
      </c>
      <c r="F35" s="360"/>
      <c r="G35" s="30">
        <f t="shared" si="0"/>
        <v>0</v>
      </c>
    </row>
    <row r="36" spans="4:7" ht="15.75">
      <c r="D36" s="12" t="s">
        <v>1149</v>
      </c>
      <c r="E36" s="8">
        <v>21.5</v>
      </c>
      <c r="F36" s="360">
        <v>0</v>
      </c>
      <c r="G36" s="30">
        <f t="shared" si="0"/>
        <v>0</v>
      </c>
    </row>
    <row r="37" spans="6:7" ht="15.75">
      <c r="F37" s="360">
        <v>0</v>
      </c>
      <c r="G37" s="30">
        <f t="shared" si="0"/>
        <v>0</v>
      </c>
    </row>
    <row r="38" spans="2:7" ht="47.25">
      <c r="B38" s="7" t="s">
        <v>1130</v>
      </c>
      <c r="C38" s="13" t="s">
        <v>892</v>
      </c>
      <c r="F38" s="360"/>
      <c r="G38" s="30">
        <f t="shared" si="0"/>
        <v>0</v>
      </c>
    </row>
    <row r="39" spans="4:7" ht="15.75">
      <c r="D39" s="12" t="s">
        <v>1149</v>
      </c>
      <c r="E39" s="8">
        <v>16</v>
      </c>
      <c r="F39" s="360">
        <v>0</v>
      </c>
      <c r="G39" s="30">
        <f t="shared" si="0"/>
        <v>0</v>
      </c>
    </row>
    <row r="40" spans="6:7" ht="15.75">
      <c r="F40" s="360"/>
      <c r="G40" s="30">
        <f t="shared" si="0"/>
        <v>0</v>
      </c>
    </row>
    <row r="41" spans="2:7" ht="15.75">
      <c r="B41" s="7" t="s">
        <v>1131</v>
      </c>
      <c r="C41" s="13" t="s">
        <v>1040</v>
      </c>
      <c r="F41" s="360"/>
      <c r="G41" s="30">
        <f t="shared" si="0"/>
        <v>0</v>
      </c>
    </row>
    <row r="42" spans="4:7" ht="15.75">
      <c r="D42" s="12" t="s">
        <v>1151</v>
      </c>
      <c r="E42" s="8">
        <v>118.6</v>
      </c>
      <c r="F42" s="360">
        <v>0</v>
      </c>
      <c r="G42" s="30">
        <f t="shared" si="0"/>
        <v>0</v>
      </c>
    </row>
    <row r="43" spans="6:7" ht="15.75">
      <c r="F43" s="360"/>
      <c r="G43" s="30">
        <f t="shared" si="0"/>
        <v>0</v>
      </c>
    </row>
    <row r="44" spans="2:7" ht="15.75">
      <c r="B44" s="7" t="s">
        <v>1132</v>
      </c>
      <c r="C44" s="13" t="s">
        <v>893</v>
      </c>
      <c r="F44" s="360"/>
      <c r="G44" s="30">
        <f t="shared" si="0"/>
        <v>0</v>
      </c>
    </row>
    <row r="45" spans="4:7" ht="15.75">
      <c r="D45" s="12" t="s">
        <v>1151</v>
      </c>
      <c r="E45" s="8">
        <v>5.2</v>
      </c>
      <c r="F45" s="360">
        <v>0</v>
      </c>
      <c r="G45" s="30">
        <f t="shared" si="0"/>
        <v>0</v>
      </c>
    </row>
    <row r="46" spans="6:7" ht="15.75">
      <c r="F46" s="360"/>
      <c r="G46" s="30">
        <f t="shared" si="0"/>
        <v>0</v>
      </c>
    </row>
    <row r="47" spans="2:7" ht="31.5">
      <c r="B47" s="7" t="s">
        <v>1133</v>
      </c>
      <c r="C47" s="13" t="s">
        <v>1055</v>
      </c>
      <c r="F47" s="360"/>
      <c r="G47" s="30">
        <f t="shared" si="0"/>
        <v>0</v>
      </c>
    </row>
    <row r="48" spans="4:7" ht="15.75">
      <c r="D48" s="12" t="s">
        <v>1215</v>
      </c>
      <c r="E48" s="8">
        <v>183</v>
      </c>
      <c r="F48" s="360">
        <v>0</v>
      </c>
      <c r="G48" s="30">
        <f t="shared" si="0"/>
        <v>0</v>
      </c>
    </row>
    <row r="49" spans="6:7" ht="15.75">
      <c r="F49" s="360"/>
      <c r="G49" s="30">
        <f t="shared" si="0"/>
        <v>0</v>
      </c>
    </row>
    <row r="50" spans="2:7" ht="47.25">
      <c r="B50" s="7" t="s">
        <v>1134</v>
      </c>
      <c r="C50" s="13" t="s">
        <v>891</v>
      </c>
      <c r="F50" s="360"/>
      <c r="G50" s="30">
        <f t="shared" si="0"/>
        <v>0</v>
      </c>
    </row>
    <row r="51" spans="4:7" ht="15.75">
      <c r="D51" s="12" t="s">
        <v>1151</v>
      </c>
      <c r="E51" s="8">
        <v>65.5</v>
      </c>
      <c r="F51" s="360">
        <v>0</v>
      </c>
      <c r="G51" s="30">
        <f t="shared" si="0"/>
        <v>0</v>
      </c>
    </row>
    <row r="52" spans="3:7" ht="15.75">
      <c r="C52" s="44" t="s">
        <v>1260</v>
      </c>
      <c r="F52" s="360"/>
      <c r="G52" s="30">
        <f t="shared" si="0"/>
        <v>0</v>
      </c>
    </row>
    <row r="53" spans="2:7" ht="47.25">
      <c r="B53" s="7" t="s">
        <v>1135</v>
      </c>
      <c r="C53" s="13" t="s">
        <v>1038</v>
      </c>
      <c r="F53" s="360"/>
      <c r="G53" s="30">
        <f t="shared" si="0"/>
        <v>0</v>
      </c>
    </row>
    <row r="54" spans="4:7" ht="15.75">
      <c r="D54" s="12" t="s">
        <v>1151</v>
      </c>
      <c r="E54" s="8">
        <v>129</v>
      </c>
      <c r="F54" s="360">
        <v>0</v>
      </c>
      <c r="G54" s="30">
        <f t="shared" si="0"/>
        <v>0</v>
      </c>
    </row>
    <row r="55" spans="6:7" ht="15.75">
      <c r="F55" s="360"/>
      <c r="G55" s="30">
        <f t="shared" si="0"/>
        <v>0</v>
      </c>
    </row>
    <row r="56" spans="2:7" ht="47.25">
      <c r="B56" s="7" t="s">
        <v>1136</v>
      </c>
      <c r="C56" s="13" t="s">
        <v>1039</v>
      </c>
      <c r="F56" s="360"/>
      <c r="G56" s="30">
        <f t="shared" si="0"/>
        <v>0</v>
      </c>
    </row>
    <row r="57" spans="4:7" ht="15.75">
      <c r="D57" s="12" t="s">
        <v>1149</v>
      </c>
      <c r="E57" s="8">
        <v>37.6</v>
      </c>
      <c r="F57" s="360">
        <v>0</v>
      </c>
      <c r="G57" s="30">
        <f t="shared" si="0"/>
        <v>0</v>
      </c>
    </row>
    <row r="58" spans="6:7" ht="15.75">
      <c r="F58" s="360"/>
      <c r="G58" s="30">
        <f t="shared" si="0"/>
        <v>0</v>
      </c>
    </row>
    <row r="59" spans="2:7" ht="47.25">
      <c r="B59" s="7" t="s">
        <v>1137</v>
      </c>
      <c r="C59" s="13" t="s">
        <v>892</v>
      </c>
      <c r="F59" s="360"/>
      <c r="G59" s="30">
        <f t="shared" si="0"/>
        <v>0</v>
      </c>
    </row>
    <row r="60" spans="4:7" ht="15.75">
      <c r="D60" s="12" t="s">
        <v>1149</v>
      </c>
      <c r="E60" s="8">
        <v>33</v>
      </c>
      <c r="F60" s="360">
        <v>0</v>
      </c>
      <c r="G60" s="30">
        <f t="shared" si="0"/>
        <v>0</v>
      </c>
    </row>
    <row r="61" spans="6:7" ht="15.75">
      <c r="F61" s="360"/>
      <c r="G61" s="30">
        <f t="shared" si="0"/>
        <v>0</v>
      </c>
    </row>
    <row r="62" spans="2:7" ht="15.75">
      <c r="B62" s="7" t="s">
        <v>1274</v>
      </c>
      <c r="C62" s="13" t="s">
        <v>1040</v>
      </c>
      <c r="F62" s="360"/>
      <c r="G62" s="30">
        <f t="shared" si="0"/>
        <v>0</v>
      </c>
    </row>
    <row r="63" spans="4:7" ht="15.75">
      <c r="D63" s="12" t="s">
        <v>1151</v>
      </c>
      <c r="E63" s="8">
        <v>107</v>
      </c>
      <c r="F63" s="360">
        <v>0</v>
      </c>
      <c r="G63" s="30">
        <f t="shared" si="0"/>
        <v>0</v>
      </c>
    </row>
    <row r="64" spans="6:7" ht="15.75">
      <c r="F64" s="360"/>
      <c r="G64" s="30">
        <f t="shared" si="0"/>
        <v>0</v>
      </c>
    </row>
    <row r="65" spans="2:7" ht="31.5">
      <c r="B65" s="7" t="s">
        <v>1275</v>
      </c>
      <c r="C65" s="13" t="s">
        <v>1055</v>
      </c>
      <c r="F65" s="360"/>
      <c r="G65" s="30">
        <f t="shared" si="0"/>
        <v>0</v>
      </c>
    </row>
    <row r="66" spans="4:7" ht="15.75">
      <c r="D66" s="12" t="s">
        <v>1215</v>
      </c>
      <c r="E66" s="8">
        <v>216</v>
      </c>
      <c r="F66" s="360">
        <v>0</v>
      </c>
      <c r="G66" s="30">
        <f t="shared" si="0"/>
        <v>0</v>
      </c>
    </row>
    <row r="67" spans="6:7" ht="15.75">
      <c r="F67" s="360"/>
      <c r="G67" s="30">
        <f t="shared" si="0"/>
        <v>0</v>
      </c>
    </row>
    <row r="68" spans="2:7" ht="47.25">
      <c r="B68" s="7" t="s">
        <v>1276</v>
      </c>
      <c r="C68" s="13" t="s">
        <v>891</v>
      </c>
      <c r="F68" s="360"/>
      <c r="G68" s="30">
        <f t="shared" si="0"/>
        <v>0</v>
      </c>
    </row>
    <row r="69" spans="4:7" ht="15.75">
      <c r="D69" s="12" t="s">
        <v>1151</v>
      </c>
      <c r="E69" s="8">
        <v>172.6</v>
      </c>
      <c r="F69" s="360">
        <v>0</v>
      </c>
      <c r="G69" s="30">
        <f t="shared" si="0"/>
        <v>0</v>
      </c>
    </row>
    <row r="70" spans="3:7" ht="15.75">
      <c r="C70" s="44"/>
      <c r="F70" s="360"/>
      <c r="G70" s="30">
        <f>E70*F70</f>
        <v>0</v>
      </c>
    </row>
    <row r="71" spans="3:7" ht="16.5" thickBot="1">
      <c r="C71" s="17" t="s">
        <v>894</v>
      </c>
      <c r="D71" s="18"/>
      <c r="E71" s="19"/>
      <c r="F71" s="19"/>
      <c r="G71" s="19">
        <f>SUM(G5:G70)</f>
        <v>0</v>
      </c>
    </row>
    <row r="72" ht="16.5" thickTop="1"/>
  </sheetData>
  <sheetProtection password="CFDE" sheet="1"/>
  <mergeCells count="1">
    <mergeCell ref="C1:F1"/>
  </mergeCells>
  <printOptions/>
  <pageMargins left="0.7" right="0.7" top="0.75" bottom="0.75" header="0.3" footer="0.3"/>
  <pageSetup horizontalDpi="600" verticalDpi="600" orientation="portrait" paperSize="9" r:id="rId1"/>
  <headerFooter alignWithMargins="0">
    <oddHeader>&amp;C&amp;A</oddHeader>
    <oddFooter>&amp;CStran &amp;P od &amp;N</oddFooter>
  </headerFooter>
</worksheet>
</file>

<file path=xl/worksheets/sheet13.xml><?xml version="1.0" encoding="utf-8"?>
<worksheet xmlns="http://schemas.openxmlformats.org/spreadsheetml/2006/main" xmlns:r="http://schemas.openxmlformats.org/officeDocument/2006/relationships">
  <dimension ref="B1:H102"/>
  <sheetViews>
    <sheetView showZeros="0" workbookViewId="0" topLeftCell="B85">
      <selection activeCell="F100" sqref="F100"/>
    </sheetView>
  </sheetViews>
  <sheetFormatPr defaultColWidth="9.00390625" defaultRowHeight="12.75"/>
  <cols>
    <col min="1" max="1" width="2.00390625" style="6" hidden="1" customWidth="1"/>
    <col min="2" max="2" width="3.875" style="7" customWidth="1"/>
    <col min="3" max="3" width="46.875" style="13" customWidth="1"/>
    <col min="4" max="4" width="4.875" style="12" customWidth="1"/>
    <col min="5" max="5" width="8.75390625" style="8" customWidth="1"/>
    <col min="6" max="6" width="10.875" style="8" customWidth="1"/>
    <col min="7" max="7" width="12.875" style="8" customWidth="1"/>
    <col min="8" max="16384" width="9.125" style="6" customWidth="1"/>
  </cols>
  <sheetData>
    <row r="1" spans="2:7" ht="19.5">
      <c r="B1" s="21" t="s">
        <v>1119</v>
      </c>
      <c r="C1" s="585" t="s">
        <v>895</v>
      </c>
      <c r="D1" s="585"/>
      <c r="E1" s="585"/>
      <c r="F1" s="585"/>
      <c r="G1" s="22"/>
    </row>
    <row r="3" spans="2:8" ht="12.75">
      <c r="B3" s="32" t="s">
        <v>1160</v>
      </c>
      <c r="C3" s="33" t="s">
        <v>1161</v>
      </c>
      <c r="D3" s="32" t="s">
        <v>1162</v>
      </c>
      <c r="E3" s="34" t="s">
        <v>1163</v>
      </c>
      <c r="F3" s="34" t="s">
        <v>1164</v>
      </c>
      <c r="G3" s="34" t="s">
        <v>1165</v>
      </c>
      <c r="H3" s="26"/>
    </row>
    <row r="4" spans="2:8" ht="15.75">
      <c r="B4" s="38"/>
      <c r="C4" s="45" t="s">
        <v>1223</v>
      </c>
      <c r="D4" s="38"/>
      <c r="E4" s="40"/>
      <c r="F4" s="525"/>
      <c r="G4" s="40"/>
      <c r="H4" s="26"/>
    </row>
    <row r="5" spans="2:8" ht="47.25">
      <c r="B5" s="7" t="s">
        <v>1140</v>
      </c>
      <c r="C5" s="25" t="s">
        <v>896</v>
      </c>
      <c r="D5" s="29"/>
      <c r="E5" s="29"/>
      <c r="F5" s="526"/>
      <c r="G5" s="29"/>
      <c r="H5" s="26"/>
    </row>
    <row r="6" spans="3:8" ht="15.75">
      <c r="C6" s="29"/>
      <c r="D6" s="30" t="s">
        <v>1151</v>
      </c>
      <c r="E6" s="30">
        <v>987.6</v>
      </c>
      <c r="F6" s="527">
        <v>0</v>
      </c>
      <c r="G6" s="30">
        <f>E6*F6</f>
        <v>0</v>
      </c>
      <c r="H6" s="26"/>
    </row>
    <row r="7" spans="3:8" ht="15.75">
      <c r="C7" s="29"/>
      <c r="D7" s="29"/>
      <c r="E7" s="29"/>
      <c r="F7" s="526"/>
      <c r="G7" s="30">
        <f aca="true" t="shared" si="0" ref="G7:G71">E7*F7</f>
        <v>0</v>
      </c>
      <c r="H7" s="26"/>
    </row>
    <row r="8" spans="2:8" ht="47.25">
      <c r="B8" s="7" t="s">
        <v>1141</v>
      </c>
      <c r="C8" s="25" t="s">
        <v>897</v>
      </c>
      <c r="D8" s="29"/>
      <c r="E8" s="29"/>
      <c r="F8" s="526"/>
      <c r="G8" s="30">
        <f t="shared" si="0"/>
        <v>0</v>
      </c>
      <c r="H8" s="26"/>
    </row>
    <row r="9" spans="3:8" ht="15.75">
      <c r="C9" s="29"/>
      <c r="D9" s="30" t="s">
        <v>1151</v>
      </c>
      <c r="E9" s="30">
        <v>391.5</v>
      </c>
      <c r="F9" s="527">
        <v>0</v>
      </c>
      <c r="G9" s="30">
        <f t="shared" si="0"/>
        <v>0</v>
      </c>
      <c r="H9" s="26"/>
    </row>
    <row r="10" spans="6:7" ht="15.75">
      <c r="F10" s="360"/>
      <c r="G10" s="30">
        <f t="shared" si="0"/>
        <v>0</v>
      </c>
    </row>
    <row r="11" spans="2:7" ht="47.25">
      <c r="B11" s="7" t="s">
        <v>1142</v>
      </c>
      <c r="C11" s="13" t="s">
        <v>898</v>
      </c>
      <c r="F11" s="360"/>
      <c r="G11" s="30">
        <f t="shared" si="0"/>
        <v>0</v>
      </c>
    </row>
    <row r="12" spans="4:7" ht="15.75">
      <c r="D12" s="12" t="s">
        <v>1151</v>
      </c>
      <c r="E12" s="8">
        <v>105.2</v>
      </c>
      <c r="F12" s="360">
        <v>0</v>
      </c>
      <c r="G12" s="30">
        <f t="shared" si="0"/>
        <v>0</v>
      </c>
    </row>
    <row r="13" spans="6:7" ht="15.75">
      <c r="F13" s="360"/>
      <c r="G13" s="30">
        <f t="shared" si="0"/>
        <v>0</v>
      </c>
    </row>
    <row r="14" spans="2:7" ht="31.5">
      <c r="B14" s="7" t="s">
        <v>1143</v>
      </c>
      <c r="C14" s="13" t="s">
        <v>899</v>
      </c>
      <c r="F14" s="360"/>
      <c r="G14" s="30">
        <f t="shared" si="0"/>
        <v>0</v>
      </c>
    </row>
    <row r="15" spans="4:7" ht="15.75">
      <c r="D15" s="12" t="s">
        <v>1151</v>
      </c>
      <c r="E15" s="8">
        <v>41</v>
      </c>
      <c r="F15" s="360">
        <v>0</v>
      </c>
      <c r="G15" s="30">
        <f t="shared" si="0"/>
        <v>0</v>
      </c>
    </row>
    <row r="16" spans="6:7" ht="15.75">
      <c r="F16" s="360"/>
      <c r="G16" s="30">
        <f t="shared" si="0"/>
        <v>0</v>
      </c>
    </row>
    <row r="17" spans="2:7" ht="31.5">
      <c r="B17" s="7" t="s">
        <v>1144</v>
      </c>
      <c r="C17" s="13" t="s">
        <v>900</v>
      </c>
      <c r="F17" s="360"/>
      <c r="G17" s="30">
        <f t="shared" si="0"/>
        <v>0</v>
      </c>
    </row>
    <row r="18" spans="4:7" ht="15.75">
      <c r="D18" s="12" t="s">
        <v>1151</v>
      </c>
      <c r="E18" s="8">
        <v>91.7</v>
      </c>
      <c r="F18" s="360">
        <v>0</v>
      </c>
      <c r="G18" s="30">
        <f t="shared" si="0"/>
        <v>0</v>
      </c>
    </row>
    <row r="19" spans="6:7" ht="15.75">
      <c r="F19" s="360"/>
      <c r="G19" s="30">
        <f t="shared" si="0"/>
        <v>0</v>
      </c>
    </row>
    <row r="20" spans="2:7" ht="47.25">
      <c r="B20" s="7" t="s">
        <v>1145</v>
      </c>
      <c r="C20" s="13" t="s">
        <v>905</v>
      </c>
      <c r="F20" s="360"/>
      <c r="G20" s="30">
        <f t="shared" si="0"/>
        <v>0</v>
      </c>
    </row>
    <row r="21" spans="4:7" ht="15.75">
      <c r="D21" s="12" t="s">
        <v>1151</v>
      </c>
      <c r="E21" s="8">
        <v>72.5</v>
      </c>
      <c r="F21" s="360">
        <v>0</v>
      </c>
      <c r="G21" s="30">
        <f t="shared" si="0"/>
        <v>0</v>
      </c>
    </row>
    <row r="22" spans="5:7" ht="15.75">
      <c r="E22" s="46"/>
      <c r="F22" s="529"/>
      <c r="G22" s="30">
        <f t="shared" si="0"/>
        <v>0</v>
      </c>
    </row>
    <row r="23" spans="2:7" ht="47.25">
      <c r="B23" s="7" t="s">
        <v>1146</v>
      </c>
      <c r="C23" s="13" t="s">
        <v>901</v>
      </c>
      <c r="E23" s="46"/>
      <c r="F23" s="529"/>
      <c r="G23" s="30">
        <f t="shared" si="0"/>
        <v>0</v>
      </c>
    </row>
    <row r="24" spans="4:7" ht="15.75">
      <c r="D24" s="12" t="s">
        <v>1149</v>
      </c>
      <c r="E24" s="8">
        <v>9.6</v>
      </c>
      <c r="F24" s="530">
        <v>0</v>
      </c>
      <c r="G24" s="30">
        <f t="shared" si="0"/>
        <v>0</v>
      </c>
    </row>
    <row r="25" spans="5:7" ht="15.75">
      <c r="E25" s="46"/>
      <c r="F25" s="529"/>
      <c r="G25" s="30">
        <f t="shared" si="0"/>
        <v>0</v>
      </c>
    </row>
    <row r="26" spans="2:7" ht="31.5">
      <c r="B26" s="7" t="s">
        <v>1147</v>
      </c>
      <c r="C26" s="13" t="s">
        <v>902</v>
      </c>
      <c r="E26" s="46"/>
      <c r="F26" s="529"/>
      <c r="G26" s="30">
        <f t="shared" si="0"/>
        <v>0</v>
      </c>
    </row>
    <row r="27" spans="4:7" ht="15.75">
      <c r="D27" s="12" t="s">
        <v>1151</v>
      </c>
      <c r="E27" s="8">
        <v>57.2</v>
      </c>
      <c r="F27" s="530">
        <v>0</v>
      </c>
      <c r="G27" s="30">
        <f t="shared" si="0"/>
        <v>0</v>
      </c>
    </row>
    <row r="28" spans="6:7" ht="15.75">
      <c r="F28" s="530"/>
      <c r="G28" s="30">
        <f t="shared" si="0"/>
        <v>0</v>
      </c>
    </row>
    <row r="29" spans="2:7" ht="31.5">
      <c r="B29" s="7" t="s">
        <v>1148</v>
      </c>
      <c r="C29" s="13" t="s">
        <v>903</v>
      </c>
      <c r="F29" s="530"/>
      <c r="G29" s="30">
        <f t="shared" si="0"/>
        <v>0</v>
      </c>
    </row>
    <row r="30" spans="4:7" ht="15.75">
      <c r="D30" s="12" t="s">
        <v>1151</v>
      </c>
      <c r="E30" s="8">
        <v>12</v>
      </c>
      <c r="F30" s="530">
        <v>0</v>
      </c>
      <c r="G30" s="30">
        <f t="shared" si="0"/>
        <v>0</v>
      </c>
    </row>
    <row r="31" spans="6:7" ht="66" customHeight="1">
      <c r="F31" s="530"/>
      <c r="G31" s="30"/>
    </row>
    <row r="32" spans="3:7" ht="15.75">
      <c r="C32" s="44" t="s">
        <v>1241</v>
      </c>
      <c r="F32" s="530"/>
      <c r="G32" s="30">
        <f t="shared" si="0"/>
        <v>0</v>
      </c>
    </row>
    <row r="33" spans="2:7" ht="63">
      <c r="B33" s="7" t="s">
        <v>1128</v>
      </c>
      <c r="C33" s="13" t="s">
        <v>747</v>
      </c>
      <c r="F33" s="360"/>
      <c r="G33" s="506">
        <f t="shared" si="0"/>
        <v>0</v>
      </c>
    </row>
    <row r="34" spans="4:7" ht="15.75">
      <c r="D34" s="12" t="s">
        <v>1151</v>
      </c>
      <c r="E34" s="8">
        <v>1147</v>
      </c>
      <c r="F34" s="360">
        <v>0</v>
      </c>
      <c r="G34" s="506">
        <f t="shared" si="0"/>
        <v>0</v>
      </c>
    </row>
    <row r="35" spans="3:7" ht="15.75">
      <c r="C35" s="507"/>
      <c r="F35" s="360"/>
      <c r="G35" s="506">
        <f t="shared" si="0"/>
        <v>0</v>
      </c>
    </row>
    <row r="36" spans="2:7" ht="47.25">
      <c r="B36" s="7" t="s">
        <v>1129</v>
      </c>
      <c r="C36" s="13" t="s">
        <v>599</v>
      </c>
      <c r="F36" s="360"/>
      <c r="G36" s="506">
        <f t="shared" si="0"/>
        <v>0</v>
      </c>
    </row>
    <row r="37" spans="4:7" ht="15.75">
      <c r="D37" s="12" t="s">
        <v>1151</v>
      </c>
      <c r="E37" s="8">
        <v>334.5</v>
      </c>
      <c r="F37" s="360">
        <v>0</v>
      </c>
      <c r="G37" s="506">
        <f t="shared" si="0"/>
        <v>0</v>
      </c>
    </row>
    <row r="38" spans="3:7" ht="15.75">
      <c r="C38" s="508"/>
      <c r="D38" s="508"/>
      <c r="E38" s="508"/>
      <c r="F38" s="531"/>
      <c r="G38" s="506">
        <f t="shared" si="0"/>
        <v>0</v>
      </c>
    </row>
    <row r="39" spans="2:7" ht="31.5">
      <c r="B39" s="7" t="s">
        <v>1130</v>
      </c>
      <c r="C39" s="13" t="s">
        <v>899</v>
      </c>
      <c r="F39" s="360"/>
      <c r="G39" s="506">
        <f t="shared" si="0"/>
        <v>0</v>
      </c>
    </row>
    <row r="40" spans="4:7" ht="15.75">
      <c r="D40" s="12" t="s">
        <v>1151</v>
      </c>
      <c r="E40" s="8">
        <v>32.4</v>
      </c>
      <c r="F40" s="360">
        <v>0</v>
      </c>
      <c r="G40" s="506">
        <f t="shared" si="0"/>
        <v>0</v>
      </c>
    </row>
    <row r="41" spans="6:7" ht="15.75">
      <c r="F41" s="360"/>
      <c r="G41" s="506">
        <f t="shared" si="0"/>
        <v>0</v>
      </c>
    </row>
    <row r="42" spans="2:7" ht="31.5">
      <c r="B42" s="7" t="s">
        <v>1131</v>
      </c>
      <c r="C42" s="13" t="s">
        <v>900</v>
      </c>
      <c r="F42" s="360"/>
      <c r="G42" s="506">
        <f t="shared" si="0"/>
        <v>0</v>
      </c>
    </row>
    <row r="43" spans="4:7" ht="15.75">
      <c r="D43" s="12" t="s">
        <v>1151</v>
      </c>
      <c r="E43" s="8">
        <v>195.6</v>
      </c>
      <c r="F43" s="360">
        <v>0</v>
      </c>
      <c r="G43" s="506">
        <f t="shared" si="0"/>
        <v>0</v>
      </c>
    </row>
    <row r="44" spans="6:7" ht="15.75">
      <c r="F44" s="360"/>
      <c r="G44" s="506">
        <f t="shared" si="0"/>
        <v>0</v>
      </c>
    </row>
    <row r="45" spans="2:7" ht="63">
      <c r="B45" s="7" t="s">
        <v>1132</v>
      </c>
      <c r="C45" s="13" t="s">
        <v>748</v>
      </c>
      <c r="F45" s="360"/>
      <c r="G45" s="506">
        <f t="shared" si="0"/>
        <v>0</v>
      </c>
    </row>
    <row r="46" spans="4:7" ht="15.75">
      <c r="D46" s="12" t="s">
        <v>1151</v>
      </c>
      <c r="E46" s="8">
        <v>613.8</v>
      </c>
      <c r="F46" s="360">
        <v>0</v>
      </c>
      <c r="G46" s="506">
        <f t="shared" si="0"/>
        <v>0</v>
      </c>
    </row>
    <row r="47" spans="5:7" ht="15.75">
      <c r="E47" s="46"/>
      <c r="F47" s="529">
        <v>1</v>
      </c>
      <c r="G47" s="30">
        <f t="shared" si="0"/>
        <v>0</v>
      </c>
    </row>
    <row r="48" spans="2:7" ht="47.25">
      <c r="B48" s="7" t="s">
        <v>1133</v>
      </c>
      <c r="C48" s="13" t="s">
        <v>901</v>
      </c>
      <c r="E48" s="46"/>
      <c r="F48" s="529"/>
      <c r="G48" s="30">
        <f t="shared" si="0"/>
        <v>0</v>
      </c>
    </row>
    <row r="49" spans="4:7" ht="15.75">
      <c r="D49" s="12" t="s">
        <v>1149</v>
      </c>
      <c r="E49" s="8">
        <v>22.3</v>
      </c>
      <c r="F49" s="530">
        <v>0</v>
      </c>
      <c r="G49" s="30">
        <f t="shared" si="0"/>
        <v>0</v>
      </c>
    </row>
    <row r="50" spans="6:7" ht="15.75">
      <c r="F50" s="530"/>
      <c r="G50" s="30">
        <f t="shared" si="0"/>
        <v>0</v>
      </c>
    </row>
    <row r="51" spans="2:7" ht="31.5">
      <c r="B51" s="7" t="s">
        <v>1134</v>
      </c>
      <c r="C51" s="13" t="s">
        <v>902</v>
      </c>
      <c r="E51" s="46"/>
      <c r="F51" s="529"/>
      <c r="G51" s="30">
        <f t="shared" si="0"/>
        <v>0</v>
      </c>
    </row>
    <row r="52" spans="4:7" ht="15.75">
      <c r="D52" s="12" t="s">
        <v>1151</v>
      </c>
      <c r="E52" s="8">
        <v>106.2</v>
      </c>
      <c r="F52" s="530">
        <v>0</v>
      </c>
      <c r="G52" s="30">
        <f t="shared" si="0"/>
        <v>0</v>
      </c>
    </row>
    <row r="53" spans="5:7" ht="15.75">
      <c r="E53" s="46"/>
      <c r="F53" s="529"/>
      <c r="G53" s="30">
        <f t="shared" si="0"/>
        <v>0</v>
      </c>
    </row>
    <row r="54" spans="2:7" ht="63">
      <c r="B54" s="7" t="s">
        <v>1135</v>
      </c>
      <c r="C54" s="13" t="s">
        <v>904</v>
      </c>
      <c r="F54" s="360"/>
      <c r="G54" s="30">
        <f t="shared" si="0"/>
        <v>0</v>
      </c>
    </row>
    <row r="55" spans="4:7" ht="15.75">
      <c r="D55" s="12" t="s">
        <v>1151</v>
      </c>
      <c r="E55" s="8">
        <v>26.2</v>
      </c>
      <c r="F55" s="360">
        <v>0</v>
      </c>
      <c r="G55" s="30">
        <f t="shared" si="0"/>
        <v>0</v>
      </c>
    </row>
    <row r="56" spans="6:7" ht="15.75">
      <c r="F56" s="360"/>
      <c r="G56" s="30">
        <f t="shared" si="0"/>
        <v>0</v>
      </c>
    </row>
    <row r="57" spans="2:7" ht="31.5">
      <c r="B57" s="7" t="s">
        <v>1136</v>
      </c>
      <c r="C57" s="13" t="s">
        <v>903</v>
      </c>
      <c r="F57" s="530"/>
      <c r="G57" s="30">
        <f t="shared" si="0"/>
        <v>0</v>
      </c>
    </row>
    <row r="58" spans="4:7" ht="15.75">
      <c r="D58" s="12" t="s">
        <v>1151</v>
      </c>
      <c r="E58" s="8">
        <v>138</v>
      </c>
      <c r="F58" s="530">
        <v>0</v>
      </c>
      <c r="G58" s="30">
        <f t="shared" si="0"/>
        <v>0</v>
      </c>
    </row>
    <row r="59" spans="6:7" ht="15.75">
      <c r="F59" s="360"/>
      <c r="G59" s="30">
        <f t="shared" si="0"/>
        <v>0</v>
      </c>
    </row>
    <row r="60" spans="2:7" ht="63">
      <c r="B60" s="7" t="s">
        <v>1137</v>
      </c>
      <c r="C60" s="13" t="s">
        <v>1060</v>
      </c>
      <c r="F60" s="360"/>
      <c r="G60" s="30">
        <f t="shared" si="0"/>
        <v>0</v>
      </c>
    </row>
    <row r="61" spans="4:7" ht="15.75">
      <c r="D61" s="12" t="s">
        <v>1216</v>
      </c>
      <c r="E61" s="8">
        <v>1</v>
      </c>
      <c r="F61" s="360">
        <v>0</v>
      </c>
      <c r="G61" s="30">
        <f t="shared" si="0"/>
        <v>0</v>
      </c>
    </row>
    <row r="62" spans="6:7" ht="15.75">
      <c r="F62" s="360"/>
      <c r="G62" s="30">
        <f t="shared" si="0"/>
        <v>0</v>
      </c>
    </row>
    <row r="63" spans="2:7" ht="47.25">
      <c r="B63" s="7" t="s">
        <v>1274</v>
      </c>
      <c r="C63" s="13" t="s">
        <v>1061</v>
      </c>
      <c r="F63" s="360"/>
      <c r="G63" s="30">
        <f t="shared" si="0"/>
        <v>0</v>
      </c>
    </row>
    <row r="64" spans="4:7" ht="15.75">
      <c r="D64" s="12" t="s">
        <v>1151</v>
      </c>
      <c r="E64" s="8">
        <v>53</v>
      </c>
      <c r="F64" s="360">
        <v>0</v>
      </c>
      <c r="G64" s="30">
        <f t="shared" si="0"/>
        <v>0</v>
      </c>
    </row>
    <row r="65" spans="3:7" ht="15.75">
      <c r="C65" s="44" t="s">
        <v>1260</v>
      </c>
      <c r="F65" s="360"/>
      <c r="G65" s="30">
        <f t="shared" si="0"/>
        <v>0</v>
      </c>
    </row>
    <row r="66" spans="2:7" ht="47.25">
      <c r="B66" s="7" t="s">
        <v>1275</v>
      </c>
      <c r="C66" s="13" t="s">
        <v>598</v>
      </c>
      <c r="F66" s="360"/>
      <c r="G66" s="506">
        <f t="shared" si="0"/>
        <v>0</v>
      </c>
    </row>
    <row r="67" spans="4:7" ht="15.75">
      <c r="D67" s="12" t="s">
        <v>1151</v>
      </c>
      <c r="E67" s="8">
        <v>2357</v>
      </c>
      <c r="F67" s="360">
        <v>0</v>
      </c>
      <c r="G67" s="506">
        <f t="shared" si="0"/>
        <v>0</v>
      </c>
    </row>
    <row r="68" spans="3:7" ht="15.75">
      <c r="C68" s="507"/>
      <c r="F68" s="360"/>
      <c r="G68" s="506">
        <f t="shared" si="0"/>
        <v>0</v>
      </c>
    </row>
    <row r="69" spans="2:7" ht="63">
      <c r="B69" s="7" t="s">
        <v>1276</v>
      </c>
      <c r="C69" s="13" t="s">
        <v>750</v>
      </c>
      <c r="F69" s="360"/>
      <c r="G69" s="506">
        <f t="shared" si="0"/>
        <v>0</v>
      </c>
    </row>
    <row r="70" spans="4:7" ht="15.75">
      <c r="D70" s="12" t="s">
        <v>1151</v>
      </c>
      <c r="E70" s="8">
        <v>711</v>
      </c>
      <c r="F70" s="360">
        <v>0</v>
      </c>
      <c r="G70" s="506">
        <f t="shared" si="0"/>
        <v>0</v>
      </c>
    </row>
    <row r="71" spans="3:7" ht="15.75">
      <c r="C71" s="29"/>
      <c r="D71" s="29"/>
      <c r="E71" s="29"/>
      <c r="F71" s="526"/>
      <c r="G71" s="30">
        <f t="shared" si="0"/>
        <v>0</v>
      </c>
    </row>
    <row r="72" spans="2:7" ht="31.5">
      <c r="B72" s="7" t="s">
        <v>1277</v>
      </c>
      <c r="C72" s="13" t="s">
        <v>899</v>
      </c>
      <c r="F72" s="360"/>
      <c r="G72" s="30">
        <f aca="true" t="shared" si="1" ref="G72:G100">E72*F72</f>
        <v>0</v>
      </c>
    </row>
    <row r="73" spans="4:7" ht="15.75">
      <c r="D73" s="12" t="s">
        <v>1151</v>
      </c>
      <c r="E73" s="8">
        <v>35</v>
      </c>
      <c r="F73" s="360">
        <v>0</v>
      </c>
      <c r="G73" s="30">
        <f t="shared" si="1"/>
        <v>0</v>
      </c>
    </row>
    <row r="74" spans="6:7" ht="15.75">
      <c r="F74" s="360"/>
      <c r="G74" s="30">
        <f t="shared" si="1"/>
        <v>0</v>
      </c>
    </row>
    <row r="75" spans="2:7" ht="31.5">
      <c r="B75" s="7" t="s">
        <v>1278</v>
      </c>
      <c r="C75" s="13" t="s">
        <v>900</v>
      </c>
      <c r="F75" s="360"/>
      <c r="G75" s="30">
        <f t="shared" si="1"/>
        <v>0</v>
      </c>
    </row>
    <row r="76" spans="4:7" ht="15.75">
      <c r="D76" s="12" t="s">
        <v>1151</v>
      </c>
      <c r="E76" s="8">
        <v>129</v>
      </c>
      <c r="F76" s="360">
        <v>0</v>
      </c>
      <c r="G76" s="30">
        <f t="shared" si="1"/>
        <v>0</v>
      </c>
    </row>
    <row r="77" spans="6:7" ht="15.75">
      <c r="F77" s="360"/>
      <c r="G77" s="30">
        <f t="shared" si="1"/>
        <v>0</v>
      </c>
    </row>
    <row r="78" spans="2:7" ht="63">
      <c r="B78" s="7" t="s">
        <v>1279</v>
      </c>
      <c r="C78" s="13" t="s">
        <v>749</v>
      </c>
      <c r="F78" s="360"/>
      <c r="G78" s="506">
        <f t="shared" si="1"/>
        <v>0</v>
      </c>
    </row>
    <row r="79" spans="4:7" ht="15.75">
      <c r="D79" s="12" t="s">
        <v>1151</v>
      </c>
      <c r="E79" s="8">
        <v>1123.9</v>
      </c>
      <c r="F79" s="360">
        <v>0</v>
      </c>
      <c r="G79" s="506">
        <f t="shared" si="1"/>
        <v>0</v>
      </c>
    </row>
    <row r="80" spans="5:7" ht="15.75">
      <c r="E80" s="46"/>
      <c r="F80" s="529"/>
      <c r="G80" s="30">
        <f t="shared" si="1"/>
        <v>0</v>
      </c>
    </row>
    <row r="81" spans="2:7" ht="47.25">
      <c r="B81" s="7" t="s">
        <v>1280</v>
      </c>
      <c r="C81" s="13" t="s">
        <v>901</v>
      </c>
      <c r="E81" s="46"/>
      <c r="F81" s="529"/>
      <c r="G81" s="30">
        <f t="shared" si="1"/>
        <v>0</v>
      </c>
    </row>
    <row r="82" spans="4:7" ht="15.75">
      <c r="D82" s="12" t="s">
        <v>1149</v>
      </c>
      <c r="E82" s="8">
        <v>44.6</v>
      </c>
      <c r="F82" s="530">
        <v>0</v>
      </c>
      <c r="G82" s="30">
        <f t="shared" si="1"/>
        <v>0</v>
      </c>
    </row>
    <row r="83" spans="6:7" ht="15.75">
      <c r="F83" s="530"/>
      <c r="G83" s="30">
        <f t="shared" si="1"/>
        <v>0</v>
      </c>
    </row>
    <row r="84" spans="2:7" ht="31.5">
      <c r="B84" s="7" t="s">
        <v>1281</v>
      </c>
      <c r="C84" s="13" t="s">
        <v>902</v>
      </c>
      <c r="E84" s="46"/>
      <c r="F84" s="529"/>
      <c r="G84" s="30">
        <f t="shared" si="1"/>
        <v>0</v>
      </c>
    </row>
    <row r="85" spans="4:7" ht="15.75">
      <c r="D85" s="12" t="s">
        <v>1151</v>
      </c>
      <c r="E85" s="8">
        <v>124.6</v>
      </c>
      <c r="F85" s="530">
        <v>0</v>
      </c>
      <c r="G85" s="30">
        <f t="shared" si="1"/>
        <v>0</v>
      </c>
    </row>
    <row r="86" spans="5:7" ht="15.75">
      <c r="E86" s="46"/>
      <c r="F86" s="529"/>
      <c r="G86" s="30">
        <f t="shared" si="1"/>
        <v>0</v>
      </c>
    </row>
    <row r="87" spans="2:7" ht="31.5">
      <c r="B87" s="7" t="s">
        <v>1282</v>
      </c>
      <c r="C87" s="13" t="s">
        <v>903</v>
      </c>
      <c r="F87" s="530"/>
      <c r="G87" s="30">
        <f t="shared" si="1"/>
        <v>0</v>
      </c>
    </row>
    <row r="88" spans="4:7" ht="15.75">
      <c r="D88" s="12" t="s">
        <v>1151</v>
      </c>
      <c r="E88" s="8">
        <v>306</v>
      </c>
      <c r="F88" s="530">
        <v>0</v>
      </c>
      <c r="G88" s="30">
        <f t="shared" si="1"/>
        <v>0</v>
      </c>
    </row>
    <row r="89" spans="3:7" ht="15.75">
      <c r="C89" s="44" t="s">
        <v>1014</v>
      </c>
      <c r="F89" s="360"/>
      <c r="G89" s="30">
        <f t="shared" si="1"/>
        <v>0</v>
      </c>
    </row>
    <row r="90" spans="2:7" ht="31.5">
      <c r="B90" s="7" t="s">
        <v>1283</v>
      </c>
      <c r="C90" s="13" t="s">
        <v>1085</v>
      </c>
      <c r="F90" s="360"/>
      <c r="G90" s="30">
        <f t="shared" si="1"/>
        <v>0</v>
      </c>
    </row>
    <row r="91" spans="4:7" ht="15.75">
      <c r="D91" s="12" t="s">
        <v>1151</v>
      </c>
      <c r="E91" s="8">
        <v>37.5</v>
      </c>
      <c r="F91" s="360">
        <v>0</v>
      </c>
      <c r="G91" s="30">
        <f t="shared" si="1"/>
        <v>0</v>
      </c>
    </row>
    <row r="92" spans="6:7" ht="15.75">
      <c r="F92" s="360"/>
      <c r="G92" s="30">
        <f t="shared" si="1"/>
        <v>0</v>
      </c>
    </row>
    <row r="93" spans="2:7" ht="47.25">
      <c r="B93" s="7" t="s">
        <v>1284</v>
      </c>
      <c r="C93" s="13" t="s">
        <v>1086</v>
      </c>
      <c r="F93" s="360"/>
      <c r="G93" s="30">
        <f t="shared" si="1"/>
        <v>0</v>
      </c>
    </row>
    <row r="94" spans="4:7" ht="15.75">
      <c r="D94" s="12" t="s">
        <v>1152</v>
      </c>
      <c r="E94" s="8">
        <v>34</v>
      </c>
      <c r="F94" s="360">
        <v>0</v>
      </c>
      <c r="G94" s="30">
        <f t="shared" si="1"/>
        <v>0</v>
      </c>
    </row>
    <row r="95" spans="6:7" ht="15.75">
      <c r="F95" s="360"/>
      <c r="G95" s="30">
        <f t="shared" si="1"/>
        <v>0</v>
      </c>
    </row>
    <row r="96" spans="2:7" ht="31.5">
      <c r="B96" s="7" t="s">
        <v>1285</v>
      </c>
      <c r="C96" s="13" t="s">
        <v>1087</v>
      </c>
      <c r="F96" s="360"/>
      <c r="G96" s="30">
        <f t="shared" si="1"/>
        <v>0</v>
      </c>
    </row>
    <row r="97" spans="4:7" ht="15.75">
      <c r="D97" s="12" t="s">
        <v>1151</v>
      </c>
      <c r="E97" s="8">
        <v>28</v>
      </c>
      <c r="F97" s="360">
        <v>0</v>
      </c>
      <c r="G97" s="30">
        <f t="shared" si="1"/>
        <v>0</v>
      </c>
    </row>
    <row r="98" spans="6:7" ht="15.75">
      <c r="F98" s="360"/>
      <c r="G98" s="30">
        <f t="shared" si="1"/>
        <v>0</v>
      </c>
    </row>
    <row r="99" spans="2:7" ht="15.75">
      <c r="B99" s="7" t="s">
        <v>1286</v>
      </c>
      <c r="C99" s="13" t="s">
        <v>1021</v>
      </c>
      <c r="F99" s="360"/>
      <c r="G99" s="30">
        <f t="shared" si="1"/>
        <v>0</v>
      </c>
    </row>
    <row r="100" spans="4:7" ht="15.75">
      <c r="D100" s="12" t="s">
        <v>1154</v>
      </c>
      <c r="E100" s="8">
        <v>0.05</v>
      </c>
      <c r="F100" s="532">
        <f>SUM(G5:G98)</f>
        <v>0</v>
      </c>
      <c r="G100" s="30">
        <f t="shared" si="1"/>
        <v>0</v>
      </c>
    </row>
    <row r="101" spans="3:7" ht="15.75">
      <c r="C101" s="44"/>
      <c r="F101" s="360"/>
      <c r="G101" s="30">
        <f>E101*F101</f>
        <v>0</v>
      </c>
    </row>
    <row r="102" spans="3:7" ht="16.5" thickBot="1">
      <c r="C102" s="17" t="s">
        <v>906</v>
      </c>
      <c r="D102" s="18"/>
      <c r="E102" s="19"/>
      <c r="F102" s="19"/>
      <c r="G102" s="19">
        <f>SUM(G5:G101)</f>
        <v>0</v>
      </c>
    </row>
    <row r="103" ht="16.5" thickTop="1"/>
  </sheetData>
  <sheetProtection password="CFDE" sheet="1"/>
  <mergeCells count="1">
    <mergeCell ref="C1:F1"/>
  </mergeCells>
  <printOptions/>
  <pageMargins left="0.9055118110236221" right="0.5118110236220472" top="0.7480314960629921" bottom="0.7480314960629921" header="0.31496062992125984" footer="0.31496062992125984"/>
  <pageSetup horizontalDpi="600" verticalDpi="600" orientation="portrait" paperSize="9" r:id="rId1"/>
  <headerFooter alignWithMargins="0">
    <oddHeader>&amp;C&amp;A</oddHeader>
    <oddFooter>&amp;CStran &amp;P od &amp;N</oddFooter>
  </headerFooter>
</worksheet>
</file>

<file path=xl/worksheets/sheet14.xml><?xml version="1.0" encoding="utf-8"?>
<worksheet xmlns="http://schemas.openxmlformats.org/spreadsheetml/2006/main" xmlns:r="http://schemas.openxmlformats.org/officeDocument/2006/relationships">
  <dimension ref="B1:H245"/>
  <sheetViews>
    <sheetView showZeros="0" workbookViewId="0" topLeftCell="B217">
      <selection activeCell="G244" sqref="G244"/>
    </sheetView>
  </sheetViews>
  <sheetFormatPr defaultColWidth="9.00390625" defaultRowHeight="12.75"/>
  <cols>
    <col min="1" max="1" width="2.00390625" style="6" hidden="1" customWidth="1"/>
    <col min="2" max="2" width="3.875" style="7" customWidth="1"/>
    <col min="3" max="3" width="47.875" style="13" customWidth="1"/>
    <col min="4" max="4" width="4.875" style="12" customWidth="1"/>
    <col min="5" max="5" width="7.125" style="8" customWidth="1"/>
    <col min="6" max="6" width="10.875" style="8" customWidth="1"/>
    <col min="7" max="7" width="12.875" style="8" customWidth="1"/>
    <col min="8" max="16384" width="9.125" style="6" customWidth="1"/>
  </cols>
  <sheetData>
    <row r="1" spans="2:7" ht="19.5">
      <c r="B1" s="21" t="s">
        <v>1120</v>
      </c>
      <c r="C1" s="586" t="s">
        <v>907</v>
      </c>
      <c r="D1" s="586"/>
      <c r="E1" s="586"/>
      <c r="F1" s="586"/>
      <c r="G1" s="22"/>
    </row>
    <row r="3" spans="2:8" ht="12.75">
      <c r="B3" s="32" t="s">
        <v>1160</v>
      </c>
      <c r="C3" s="33" t="s">
        <v>1161</v>
      </c>
      <c r="D3" s="32" t="s">
        <v>1162</v>
      </c>
      <c r="E3" s="34" t="s">
        <v>1163</v>
      </c>
      <c r="F3" s="34" t="s">
        <v>1164</v>
      </c>
      <c r="G3" s="34" t="s">
        <v>1165</v>
      </c>
      <c r="H3" s="26"/>
    </row>
    <row r="4" spans="2:8" ht="15.75">
      <c r="B4" s="38"/>
      <c r="C4" s="45" t="s">
        <v>1223</v>
      </c>
      <c r="D4" s="38"/>
      <c r="E4" s="40"/>
      <c r="F4" s="525"/>
      <c r="G4" s="40"/>
      <c r="H4" s="26"/>
    </row>
    <row r="5" spans="2:8" ht="94.5">
      <c r="B5" s="7" t="s">
        <v>1140</v>
      </c>
      <c r="C5" s="25" t="s">
        <v>1122</v>
      </c>
      <c r="D5" s="29"/>
      <c r="E5" s="29"/>
      <c r="F5" s="526"/>
      <c r="G5" s="29"/>
      <c r="H5" s="26"/>
    </row>
    <row r="6" spans="3:8" ht="15.75">
      <c r="C6" s="29"/>
      <c r="D6" s="30" t="s">
        <v>1152</v>
      </c>
      <c r="E6" s="30">
        <v>1</v>
      </c>
      <c r="F6" s="527">
        <v>0</v>
      </c>
      <c r="G6" s="30">
        <f>E6*F6</f>
        <v>0</v>
      </c>
      <c r="H6" s="26"/>
    </row>
    <row r="7" spans="3:8" ht="15.75">
      <c r="C7" s="29"/>
      <c r="D7" s="29"/>
      <c r="E7" s="29"/>
      <c r="F7" s="526"/>
      <c r="G7" s="30">
        <f aca="true" t="shared" si="0" ref="G7:G70">E7*F7</f>
        <v>0</v>
      </c>
      <c r="H7" s="26"/>
    </row>
    <row r="8" spans="2:8" ht="94.5">
      <c r="B8" s="7" t="s">
        <v>1141</v>
      </c>
      <c r="C8" s="25" t="s">
        <v>1123</v>
      </c>
      <c r="D8" s="29"/>
      <c r="E8" s="29"/>
      <c r="F8" s="526"/>
      <c r="G8" s="30">
        <f t="shared" si="0"/>
        <v>0</v>
      </c>
      <c r="H8" s="26"/>
    </row>
    <row r="9" spans="3:8" ht="15.75">
      <c r="C9" s="29"/>
      <c r="D9" s="30" t="s">
        <v>1152</v>
      </c>
      <c r="E9" s="30">
        <v>1</v>
      </c>
      <c r="F9" s="527">
        <v>0</v>
      </c>
      <c r="G9" s="30">
        <f t="shared" si="0"/>
        <v>0</v>
      </c>
      <c r="H9" s="26"/>
    </row>
    <row r="10" spans="6:7" ht="15.75">
      <c r="F10" s="360"/>
      <c r="G10" s="30">
        <f t="shared" si="0"/>
        <v>0</v>
      </c>
    </row>
    <row r="11" spans="2:7" ht="47.25">
      <c r="B11" s="7" t="s">
        <v>1142</v>
      </c>
      <c r="C11" s="13" t="s">
        <v>908</v>
      </c>
      <c r="F11" s="360"/>
      <c r="G11" s="30">
        <f t="shared" si="0"/>
        <v>0</v>
      </c>
    </row>
    <row r="12" spans="4:7" ht="15.75">
      <c r="D12" s="12" t="s">
        <v>1152</v>
      </c>
      <c r="E12" s="8">
        <v>4</v>
      </c>
      <c r="F12" s="360">
        <v>0</v>
      </c>
      <c r="G12" s="30">
        <f t="shared" si="0"/>
        <v>0</v>
      </c>
    </row>
    <row r="13" spans="6:7" ht="15.75">
      <c r="F13" s="360">
        <v>0</v>
      </c>
      <c r="G13" s="30">
        <f t="shared" si="0"/>
        <v>0</v>
      </c>
    </row>
    <row r="14" spans="2:7" ht="47.25">
      <c r="B14" s="7" t="s">
        <v>1143</v>
      </c>
      <c r="C14" s="13" t="s">
        <v>909</v>
      </c>
      <c r="F14" s="360"/>
      <c r="G14" s="30">
        <f t="shared" si="0"/>
        <v>0</v>
      </c>
    </row>
    <row r="15" spans="4:7" ht="15.75">
      <c r="D15" s="12" t="s">
        <v>1152</v>
      </c>
      <c r="E15" s="8">
        <v>3</v>
      </c>
      <c r="F15" s="360">
        <v>0</v>
      </c>
      <c r="G15" s="30">
        <f t="shared" si="0"/>
        <v>0</v>
      </c>
    </row>
    <row r="16" spans="6:7" ht="15.75">
      <c r="F16" s="360"/>
      <c r="G16" s="30">
        <f t="shared" si="0"/>
        <v>0</v>
      </c>
    </row>
    <row r="17" spans="2:7" ht="47.25">
      <c r="B17" s="7" t="s">
        <v>1144</v>
      </c>
      <c r="C17" s="13" t="s">
        <v>807</v>
      </c>
      <c r="F17" s="360"/>
      <c r="G17" s="30">
        <f t="shared" si="0"/>
        <v>0</v>
      </c>
    </row>
    <row r="18" spans="4:7" ht="15.75">
      <c r="D18" s="12" t="s">
        <v>1151</v>
      </c>
      <c r="E18" s="8">
        <v>3.9</v>
      </c>
      <c r="F18" s="360">
        <v>0</v>
      </c>
      <c r="G18" s="30">
        <f t="shared" si="0"/>
        <v>0</v>
      </c>
    </row>
    <row r="19" spans="6:7" ht="15.75">
      <c r="F19" s="360"/>
      <c r="G19" s="30">
        <f t="shared" si="0"/>
        <v>0</v>
      </c>
    </row>
    <row r="20" spans="2:7" ht="78.75">
      <c r="B20" s="7" t="s">
        <v>1145</v>
      </c>
      <c r="C20" s="13" t="s">
        <v>910</v>
      </c>
      <c r="F20" s="360"/>
      <c r="G20" s="30">
        <f t="shared" si="0"/>
        <v>0</v>
      </c>
    </row>
    <row r="21" spans="4:7" ht="15.75">
      <c r="D21" s="12" t="s">
        <v>1152</v>
      </c>
      <c r="E21" s="8">
        <v>1</v>
      </c>
      <c r="F21" s="360">
        <v>0</v>
      </c>
      <c r="G21" s="30">
        <f t="shared" si="0"/>
        <v>0</v>
      </c>
    </row>
    <row r="22" spans="6:7" ht="15.75">
      <c r="F22" s="360"/>
      <c r="G22" s="30">
        <f t="shared" si="0"/>
        <v>0</v>
      </c>
    </row>
    <row r="23" spans="2:7" ht="78.75">
      <c r="B23" s="7" t="s">
        <v>1146</v>
      </c>
      <c r="C23" s="13" t="s">
        <v>911</v>
      </c>
      <c r="F23" s="360"/>
      <c r="G23" s="30">
        <f t="shared" si="0"/>
        <v>0</v>
      </c>
    </row>
    <row r="24" spans="4:7" ht="15.75">
      <c r="D24" s="12" t="s">
        <v>1152</v>
      </c>
      <c r="E24" s="8">
        <v>1</v>
      </c>
      <c r="F24" s="360">
        <v>0</v>
      </c>
      <c r="G24" s="30">
        <f t="shared" si="0"/>
        <v>0</v>
      </c>
    </row>
    <row r="25" spans="6:7" ht="15.75">
      <c r="F25" s="360"/>
      <c r="G25" s="30">
        <f t="shared" si="0"/>
        <v>0</v>
      </c>
    </row>
    <row r="26" spans="2:7" ht="47.25">
      <c r="B26" s="7" t="s">
        <v>1147</v>
      </c>
      <c r="C26" s="13" t="s">
        <v>912</v>
      </c>
      <c r="F26" s="360"/>
      <c r="G26" s="30">
        <f t="shared" si="0"/>
        <v>0</v>
      </c>
    </row>
    <row r="27" spans="4:7" ht="15.75">
      <c r="D27" s="12" t="s">
        <v>1152</v>
      </c>
      <c r="E27" s="8">
        <v>1</v>
      </c>
      <c r="F27" s="360">
        <v>0</v>
      </c>
      <c r="G27" s="30">
        <f t="shared" si="0"/>
        <v>0</v>
      </c>
    </row>
    <row r="28" spans="6:7" ht="15.75">
      <c r="F28" s="360"/>
      <c r="G28" s="30">
        <f t="shared" si="0"/>
        <v>0</v>
      </c>
    </row>
    <row r="29" spans="2:7" ht="31.5">
      <c r="B29" s="7" t="s">
        <v>1148</v>
      </c>
      <c r="C29" s="13" t="s">
        <v>810</v>
      </c>
      <c r="F29" s="360"/>
      <c r="G29" s="30">
        <f t="shared" si="0"/>
        <v>0</v>
      </c>
    </row>
    <row r="30" spans="4:7" ht="15.75">
      <c r="D30" s="12" t="s">
        <v>1152</v>
      </c>
      <c r="E30" s="8">
        <v>3</v>
      </c>
      <c r="F30" s="360">
        <v>0</v>
      </c>
      <c r="G30" s="30">
        <f t="shared" si="0"/>
        <v>0</v>
      </c>
    </row>
    <row r="31" spans="6:7" ht="15.75">
      <c r="F31" s="360"/>
      <c r="G31" s="30">
        <f t="shared" si="0"/>
        <v>0</v>
      </c>
    </row>
    <row r="32" spans="2:7" ht="47.25">
      <c r="B32" s="7" t="s">
        <v>1128</v>
      </c>
      <c r="C32" s="13" t="s">
        <v>913</v>
      </c>
      <c r="F32" s="360"/>
      <c r="G32" s="30">
        <f t="shared" si="0"/>
        <v>0</v>
      </c>
    </row>
    <row r="33" spans="4:7" ht="15.75">
      <c r="D33" s="12" t="s">
        <v>1152</v>
      </c>
      <c r="E33" s="8">
        <v>1</v>
      </c>
      <c r="F33" s="360">
        <v>0</v>
      </c>
      <c r="G33" s="30">
        <f t="shared" si="0"/>
        <v>0</v>
      </c>
    </row>
    <row r="34" spans="6:7" ht="15.75">
      <c r="F34" s="360"/>
      <c r="G34" s="30">
        <f t="shared" si="0"/>
        <v>0</v>
      </c>
    </row>
    <row r="35" spans="2:7" ht="47.25">
      <c r="B35" s="7" t="s">
        <v>1129</v>
      </c>
      <c r="C35" s="13" t="s">
        <v>808</v>
      </c>
      <c r="F35" s="360"/>
      <c r="G35" s="30">
        <f t="shared" si="0"/>
        <v>0</v>
      </c>
    </row>
    <row r="36" spans="4:7" ht="15.75">
      <c r="D36" s="12" t="s">
        <v>1152</v>
      </c>
      <c r="E36" s="8">
        <v>1</v>
      </c>
      <c r="F36" s="360">
        <v>0</v>
      </c>
      <c r="G36" s="30">
        <f t="shared" si="0"/>
        <v>0</v>
      </c>
    </row>
    <row r="37" spans="6:7" ht="15.75">
      <c r="F37" s="360"/>
      <c r="G37" s="30">
        <f t="shared" si="0"/>
        <v>0</v>
      </c>
    </row>
    <row r="38" spans="2:7" ht="31.5">
      <c r="B38" s="7" t="s">
        <v>1130</v>
      </c>
      <c r="C38" s="13" t="s">
        <v>914</v>
      </c>
      <c r="F38" s="360"/>
      <c r="G38" s="30">
        <f t="shared" si="0"/>
        <v>0</v>
      </c>
    </row>
    <row r="39" spans="4:7" ht="15.75">
      <c r="D39" s="12" t="s">
        <v>1152</v>
      </c>
      <c r="E39" s="8">
        <v>1</v>
      </c>
      <c r="F39" s="360">
        <v>0</v>
      </c>
      <c r="G39" s="30">
        <f t="shared" si="0"/>
        <v>0</v>
      </c>
    </row>
    <row r="40" spans="6:7" ht="15.75">
      <c r="F40" s="360"/>
      <c r="G40" s="30">
        <f t="shared" si="0"/>
        <v>0</v>
      </c>
    </row>
    <row r="41" spans="2:7" ht="47.25">
      <c r="B41" s="7" t="s">
        <v>1131</v>
      </c>
      <c r="C41" s="13" t="s">
        <v>915</v>
      </c>
      <c r="F41" s="360"/>
      <c r="G41" s="30">
        <f t="shared" si="0"/>
        <v>0</v>
      </c>
    </row>
    <row r="42" spans="4:7" ht="15.75">
      <c r="D42" s="12" t="s">
        <v>1216</v>
      </c>
      <c r="E42" s="8">
        <v>1</v>
      </c>
      <c r="F42" s="360">
        <v>0</v>
      </c>
      <c r="G42" s="30">
        <f t="shared" si="0"/>
        <v>0</v>
      </c>
    </row>
    <row r="43" spans="6:7" ht="15.75">
      <c r="F43" s="360"/>
      <c r="G43" s="30">
        <f t="shared" si="0"/>
        <v>0</v>
      </c>
    </row>
    <row r="44" spans="2:7" ht="31.5">
      <c r="B44" s="7" t="s">
        <v>1132</v>
      </c>
      <c r="C44" s="13" t="s">
        <v>916</v>
      </c>
      <c r="F44" s="360"/>
      <c r="G44" s="30">
        <f t="shared" si="0"/>
        <v>0</v>
      </c>
    </row>
    <row r="45" spans="4:7" ht="15.75">
      <c r="D45" s="12" t="s">
        <v>1216</v>
      </c>
      <c r="E45" s="8">
        <v>2</v>
      </c>
      <c r="F45" s="360">
        <v>0</v>
      </c>
      <c r="G45" s="30">
        <f t="shared" si="0"/>
        <v>0</v>
      </c>
    </row>
    <row r="46" spans="6:7" ht="15.75">
      <c r="F46" s="360"/>
      <c r="G46" s="30">
        <f t="shared" si="0"/>
        <v>0</v>
      </c>
    </row>
    <row r="47" spans="2:7" ht="47.25">
      <c r="B47" s="7" t="s">
        <v>1133</v>
      </c>
      <c r="C47" s="13" t="s">
        <v>917</v>
      </c>
      <c r="F47" s="360"/>
      <c r="G47" s="30">
        <f t="shared" si="0"/>
        <v>0</v>
      </c>
    </row>
    <row r="48" spans="4:7" ht="15.75">
      <c r="D48" s="12" t="s">
        <v>1216</v>
      </c>
      <c r="E48" s="8">
        <v>1</v>
      </c>
      <c r="F48" s="360">
        <v>0</v>
      </c>
      <c r="G48" s="30">
        <f t="shared" si="0"/>
        <v>0</v>
      </c>
    </row>
    <row r="49" spans="6:7" ht="15.75">
      <c r="F49" s="360"/>
      <c r="G49" s="30">
        <f t="shared" si="0"/>
        <v>0</v>
      </c>
    </row>
    <row r="50" spans="2:7" ht="47.25">
      <c r="B50" s="7" t="s">
        <v>1134</v>
      </c>
      <c r="C50" s="13" t="s">
        <v>918</v>
      </c>
      <c r="F50" s="360"/>
      <c r="G50" s="30">
        <f t="shared" si="0"/>
        <v>0</v>
      </c>
    </row>
    <row r="51" spans="4:7" ht="15.75">
      <c r="D51" s="12" t="s">
        <v>1152</v>
      </c>
      <c r="E51" s="8">
        <v>78</v>
      </c>
      <c r="F51" s="360">
        <v>0</v>
      </c>
      <c r="G51" s="30">
        <f t="shared" si="0"/>
        <v>0</v>
      </c>
    </row>
    <row r="52" spans="6:7" ht="15.75">
      <c r="F52" s="360"/>
      <c r="G52" s="30">
        <f t="shared" si="0"/>
        <v>0</v>
      </c>
    </row>
    <row r="53" spans="2:7" ht="31.5">
      <c r="B53" s="7" t="s">
        <v>1135</v>
      </c>
      <c r="C53" s="25" t="s">
        <v>818</v>
      </c>
      <c r="F53" s="360"/>
      <c r="G53" s="30">
        <f t="shared" si="0"/>
        <v>0</v>
      </c>
    </row>
    <row r="54" spans="3:7" ht="15.75">
      <c r="C54" s="44"/>
      <c r="D54" s="12" t="s">
        <v>1152</v>
      </c>
      <c r="E54" s="8">
        <v>12</v>
      </c>
      <c r="F54" s="360">
        <v>0</v>
      </c>
      <c r="G54" s="30">
        <f t="shared" si="0"/>
        <v>0</v>
      </c>
    </row>
    <row r="55" spans="3:7" ht="28.5" customHeight="1">
      <c r="C55" s="44"/>
      <c r="F55" s="360"/>
      <c r="G55" s="30">
        <f t="shared" si="0"/>
        <v>0</v>
      </c>
    </row>
    <row r="56" spans="2:7" ht="31.5">
      <c r="B56" s="7" t="s">
        <v>1136</v>
      </c>
      <c r="C56" s="25" t="s">
        <v>1048</v>
      </c>
      <c r="F56" s="360"/>
      <c r="G56" s="30">
        <f t="shared" si="0"/>
        <v>0</v>
      </c>
    </row>
    <row r="57" spans="3:7" ht="15.75">
      <c r="C57" s="25"/>
      <c r="D57" s="12" t="s">
        <v>1215</v>
      </c>
      <c r="E57" s="8">
        <v>1</v>
      </c>
      <c r="F57" s="360">
        <v>0</v>
      </c>
      <c r="G57" s="30">
        <f t="shared" si="0"/>
        <v>0</v>
      </c>
    </row>
    <row r="58" spans="3:7" ht="15.75">
      <c r="C58" s="25"/>
      <c r="F58" s="360"/>
      <c r="G58" s="30">
        <f t="shared" si="0"/>
        <v>0</v>
      </c>
    </row>
    <row r="59" spans="2:7" ht="15.75">
      <c r="B59" s="7" t="s">
        <v>1137</v>
      </c>
      <c r="C59" s="25" t="s">
        <v>281</v>
      </c>
      <c r="F59" s="360"/>
      <c r="G59" s="30">
        <f t="shared" si="0"/>
        <v>0</v>
      </c>
    </row>
    <row r="60" spans="3:7" ht="15.75">
      <c r="C60" s="25"/>
      <c r="D60" s="12" t="s">
        <v>1215</v>
      </c>
      <c r="E60" s="8">
        <v>1</v>
      </c>
      <c r="F60" s="360">
        <v>0</v>
      </c>
      <c r="G60" s="30">
        <f t="shared" si="0"/>
        <v>0</v>
      </c>
    </row>
    <row r="61" spans="3:7" ht="15.75">
      <c r="C61" s="25"/>
      <c r="F61" s="360"/>
      <c r="G61" s="30">
        <f t="shared" si="0"/>
        <v>0</v>
      </c>
    </row>
    <row r="62" spans="2:7" ht="31.5">
      <c r="B62" s="7" t="s">
        <v>1274</v>
      </c>
      <c r="C62" s="25" t="s">
        <v>282</v>
      </c>
      <c r="F62" s="360"/>
      <c r="G62" s="30">
        <f t="shared" si="0"/>
        <v>0</v>
      </c>
    </row>
    <row r="63" spans="3:7" ht="15.75">
      <c r="C63" s="25"/>
      <c r="D63" s="12" t="s">
        <v>1215</v>
      </c>
      <c r="E63" s="8">
        <v>1</v>
      </c>
      <c r="F63" s="360">
        <v>0</v>
      </c>
      <c r="G63" s="30">
        <f t="shared" si="0"/>
        <v>0</v>
      </c>
    </row>
    <row r="64" spans="3:7" ht="15.75">
      <c r="C64" s="25"/>
      <c r="F64" s="360"/>
      <c r="G64" s="30">
        <f t="shared" si="0"/>
        <v>0</v>
      </c>
    </row>
    <row r="65" spans="2:7" ht="47.25">
      <c r="B65" s="7" t="s">
        <v>1275</v>
      </c>
      <c r="C65" s="25" t="s">
        <v>1044</v>
      </c>
      <c r="F65" s="360"/>
      <c r="G65" s="30">
        <f t="shared" si="0"/>
        <v>0</v>
      </c>
    </row>
    <row r="66" spans="3:7" ht="15.75">
      <c r="C66" s="25"/>
      <c r="D66" s="12" t="s">
        <v>1215</v>
      </c>
      <c r="E66" s="8">
        <v>1</v>
      </c>
      <c r="F66" s="360">
        <v>0</v>
      </c>
      <c r="G66" s="30">
        <f t="shared" si="0"/>
        <v>0</v>
      </c>
    </row>
    <row r="67" spans="3:7" ht="15.75">
      <c r="C67" s="25"/>
      <c r="F67" s="360"/>
      <c r="G67" s="30">
        <f t="shared" si="0"/>
        <v>0</v>
      </c>
    </row>
    <row r="68" spans="2:7" ht="31.5">
      <c r="B68" s="7" t="s">
        <v>1276</v>
      </c>
      <c r="C68" s="25" t="s">
        <v>1046</v>
      </c>
      <c r="F68" s="360"/>
      <c r="G68" s="30">
        <f t="shared" si="0"/>
        <v>0</v>
      </c>
    </row>
    <row r="69" spans="3:7" ht="15.75">
      <c r="C69" s="25"/>
      <c r="D69" s="12" t="s">
        <v>1152</v>
      </c>
      <c r="E69" s="8">
        <v>1</v>
      </c>
      <c r="F69" s="360">
        <v>0</v>
      </c>
      <c r="G69" s="30">
        <f t="shared" si="0"/>
        <v>0</v>
      </c>
    </row>
    <row r="70" spans="3:7" ht="15.75">
      <c r="C70" s="25"/>
      <c r="F70" s="360"/>
      <c r="G70" s="30">
        <f t="shared" si="0"/>
        <v>0</v>
      </c>
    </row>
    <row r="71" spans="2:7" ht="31.5">
      <c r="B71" s="7" t="s">
        <v>1277</v>
      </c>
      <c r="C71" s="25" t="s">
        <v>1049</v>
      </c>
      <c r="F71" s="360"/>
      <c r="G71" s="30">
        <f aca="true" t="shared" si="1" ref="G71:G134">E71*F71</f>
        <v>0</v>
      </c>
    </row>
    <row r="72" spans="3:7" ht="15.75">
      <c r="C72" s="25"/>
      <c r="D72" s="12" t="s">
        <v>1152</v>
      </c>
      <c r="E72" s="8">
        <v>1</v>
      </c>
      <c r="F72" s="360">
        <v>0</v>
      </c>
      <c r="G72" s="30">
        <f t="shared" si="1"/>
        <v>0</v>
      </c>
    </row>
    <row r="73" spans="3:7" ht="15.75">
      <c r="C73" s="44" t="s">
        <v>1241</v>
      </c>
      <c r="F73" s="360"/>
      <c r="G73" s="30">
        <f t="shared" si="1"/>
        <v>0</v>
      </c>
    </row>
    <row r="74" spans="2:7" ht="47.25">
      <c r="B74" s="7" t="s">
        <v>1278</v>
      </c>
      <c r="C74" s="13" t="s">
        <v>807</v>
      </c>
      <c r="F74" s="360"/>
      <c r="G74" s="30">
        <f t="shared" si="1"/>
        <v>0</v>
      </c>
    </row>
    <row r="75" spans="4:7" ht="15.75">
      <c r="D75" s="12" t="s">
        <v>1151</v>
      </c>
      <c r="E75" s="8">
        <v>5.2</v>
      </c>
      <c r="F75" s="360">
        <v>0</v>
      </c>
      <c r="G75" s="30">
        <f t="shared" si="1"/>
        <v>0</v>
      </c>
    </row>
    <row r="76" spans="6:7" ht="15.75">
      <c r="F76" s="360"/>
      <c r="G76" s="30">
        <f t="shared" si="1"/>
        <v>0</v>
      </c>
    </row>
    <row r="77" spans="2:7" ht="78.75">
      <c r="B77" s="7" t="s">
        <v>1279</v>
      </c>
      <c r="C77" s="13" t="s">
        <v>919</v>
      </c>
      <c r="F77" s="360"/>
      <c r="G77" s="30">
        <f t="shared" si="1"/>
        <v>0</v>
      </c>
    </row>
    <row r="78" spans="4:7" ht="15.75">
      <c r="D78" s="12" t="s">
        <v>1152</v>
      </c>
      <c r="E78" s="8">
        <v>2</v>
      </c>
      <c r="F78" s="360">
        <v>0</v>
      </c>
      <c r="G78" s="30">
        <f t="shared" si="1"/>
        <v>0</v>
      </c>
    </row>
    <row r="79" spans="6:7" ht="15.75">
      <c r="F79" s="360"/>
      <c r="G79" s="30">
        <f t="shared" si="1"/>
        <v>0</v>
      </c>
    </row>
    <row r="80" spans="2:7" ht="110.25">
      <c r="B80" s="7" t="s">
        <v>1280</v>
      </c>
      <c r="C80" s="13" t="s">
        <v>920</v>
      </c>
      <c r="F80" s="360"/>
      <c r="G80" s="30">
        <f t="shared" si="1"/>
        <v>0</v>
      </c>
    </row>
    <row r="81" spans="4:7" ht="15.75">
      <c r="D81" s="12" t="s">
        <v>1152</v>
      </c>
      <c r="E81" s="8">
        <v>2</v>
      </c>
      <c r="F81" s="360">
        <v>0</v>
      </c>
      <c r="G81" s="30">
        <f t="shared" si="1"/>
        <v>0</v>
      </c>
    </row>
    <row r="82" spans="6:7" ht="37.5" customHeight="1">
      <c r="F82" s="360"/>
      <c r="G82" s="30">
        <f t="shared" si="1"/>
        <v>0</v>
      </c>
    </row>
    <row r="83" spans="2:7" ht="63">
      <c r="B83" s="7" t="s">
        <v>1281</v>
      </c>
      <c r="C83" s="13" t="s">
        <v>921</v>
      </c>
      <c r="F83" s="360"/>
      <c r="G83" s="30">
        <f t="shared" si="1"/>
        <v>0</v>
      </c>
    </row>
    <row r="84" spans="4:7" ht="15.75">
      <c r="D84" s="12" t="s">
        <v>1152</v>
      </c>
      <c r="E84" s="8">
        <v>2</v>
      </c>
      <c r="F84" s="360">
        <v>0</v>
      </c>
      <c r="G84" s="30">
        <f t="shared" si="1"/>
        <v>0</v>
      </c>
    </row>
    <row r="85" spans="6:7" ht="15.75">
      <c r="F85" s="360"/>
      <c r="G85" s="30">
        <f t="shared" si="1"/>
        <v>0</v>
      </c>
    </row>
    <row r="86" spans="2:7" ht="47.25">
      <c r="B86" s="7" t="s">
        <v>1282</v>
      </c>
      <c r="C86" s="13" t="s">
        <v>913</v>
      </c>
      <c r="F86" s="360"/>
      <c r="G86" s="30">
        <f t="shared" si="1"/>
        <v>0</v>
      </c>
    </row>
    <row r="87" spans="4:7" ht="15.75">
      <c r="D87" s="12" t="s">
        <v>1152</v>
      </c>
      <c r="E87" s="8">
        <v>2</v>
      </c>
      <c r="F87" s="360">
        <v>0</v>
      </c>
      <c r="G87" s="30">
        <f t="shared" si="1"/>
        <v>0</v>
      </c>
    </row>
    <row r="88" spans="6:7" ht="15.75">
      <c r="F88" s="360"/>
      <c r="G88" s="30">
        <f t="shared" si="1"/>
        <v>0</v>
      </c>
    </row>
    <row r="89" spans="2:7" ht="47.25">
      <c r="B89" s="7" t="s">
        <v>1283</v>
      </c>
      <c r="C89" s="13" t="s">
        <v>808</v>
      </c>
      <c r="F89" s="360"/>
      <c r="G89" s="30">
        <f t="shared" si="1"/>
        <v>0</v>
      </c>
    </row>
    <row r="90" spans="4:7" ht="15.75">
      <c r="D90" s="12" t="s">
        <v>1152</v>
      </c>
      <c r="E90" s="8">
        <v>2</v>
      </c>
      <c r="F90" s="360">
        <v>0</v>
      </c>
      <c r="G90" s="30">
        <f t="shared" si="1"/>
        <v>0</v>
      </c>
    </row>
    <row r="91" spans="6:7" ht="15.75">
      <c r="F91" s="360"/>
      <c r="G91" s="30">
        <f t="shared" si="1"/>
        <v>0</v>
      </c>
    </row>
    <row r="92" spans="2:7" ht="47.25">
      <c r="B92" s="7" t="s">
        <v>1284</v>
      </c>
      <c r="C92" s="13" t="s">
        <v>809</v>
      </c>
      <c r="F92" s="360"/>
      <c r="G92" s="30">
        <f t="shared" si="1"/>
        <v>0</v>
      </c>
    </row>
    <row r="93" spans="4:7" ht="15.75">
      <c r="D93" s="12" t="s">
        <v>1152</v>
      </c>
      <c r="E93" s="8">
        <v>2</v>
      </c>
      <c r="F93" s="360">
        <v>0</v>
      </c>
      <c r="G93" s="30">
        <f t="shared" si="1"/>
        <v>0</v>
      </c>
    </row>
    <row r="94" spans="6:7" ht="15.75">
      <c r="F94" s="360"/>
      <c r="G94" s="30">
        <f t="shared" si="1"/>
        <v>0</v>
      </c>
    </row>
    <row r="95" spans="2:7" ht="31.5">
      <c r="B95" s="7" t="s">
        <v>1285</v>
      </c>
      <c r="C95" s="13" t="s">
        <v>810</v>
      </c>
      <c r="F95" s="360"/>
      <c r="G95" s="30">
        <f t="shared" si="1"/>
        <v>0</v>
      </c>
    </row>
    <row r="96" spans="4:7" ht="15.75">
      <c r="D96" s="12" t="s">
        <v>1152</v>
      </c>
      <c r="E96" s="8">
        <v>4</v>
      </c>
      <c r="F96" s="360">
        <v>0</v>
      </c>
      <c r="G96" s="30">
        <f t="shared" si="1"/>
        <v>0</v>
      </c>
    </row>
    <row r="97" spans="3:7" ht="15.75">
      <c r="C97" s="44"/>
      <c r="F97" s="360"/>
      <c r="G97" s="30">
        <f t="shared" si="1"/>
        <v>0</v>
      </c>
    </row>
    <row r="98" spans="2:7" ht="31.5">
      <c r="B98" s="7" t="s">
        <v>1286</v>
      </c>
      <c r="C98" s="25" t="s">
        <v>818</v>
      </c>
      <c r="F98" s="360"/>
      <c r="G98" s="30">
        <f t="shared" si="1"/>
        <v>0</v>
      </c>
    </row>
    <row r="99" spans="3:7" ht="15.75">
      <c r="C99" s="44"/>
      <c r="D99" s="12" t="s">
        <v>1152</v>
      </c>
      <c r="E99" s="8">
        <v>43</v>
      </c>
      <c r="F99" s="360">
        <v>0</v>
      </c>
      <c r="G99" s="30">
        <f t="shared" si="1"/>
        <v>0</v>
      </c>
    </row>
    <row r="100" spans="3:7" ht="15.75">
      <c r="C100" s="44"/>
      <c r="F100" s="360"/>
      <c r="G100" s="30">
        <f t="shared" si="1"/>
        <v>0</v>
      </c>
    </row>
    <row r="101" spans="2:7" ht="31.5">
      <c r="B101" s="7" t="s">
        <v>1287</v>
      </c>
      <c r="C101" s="25" t="s">
        <v>278</v>
      </c>
      <c r="F101" s="360"/>
      <c r="G101" s="30">
        <f t="shared" si="1"/>
        <v>0</v>
      </c>
    </row>
    <row r="102" spans="3:7" ht="15.75">
      <c r="C102" s="44"/>
      <c r="D102" s="12" t="s">
        <v>1124</v>
      </c>
      <c r="E102" s="8">
        <v>35</v>
      </c>
      <c r="F102" s="360">
        <v>0</v>
      </c>
      <c r="G102" s="30">
        <f t="shared" si="1"/>
        <v>0</v>
      </c>
    </row>
    <row r="103" spans="3:7" ht="15.75">
      <c r="C103" s="44"/>
      <c r="F103" s="360">
        <v>0</v>
      </c>
      <c r="G103" s="30">
        <f t="shared" si="1"/>
        <v>0</v>
      </c>
    </row>
    <row r="104" spans="2:7" ht="31.5">
      <c r="B104" s="7" t="s">
        <v>1288</v>
      </c>
      <c r="C104" s="25" t="s">
        <v>280</v>
      </c>
      <c r="F104" s="360"/>
      <c r="G104" s="30">
        <f t="shared" si="1"/>
        <v>0</v>
      </c>
    </row>
    <row r="105" spans="3:7" ht="15.75">
      <c r="C105" s="25"/>
      <c r="D105" s="12" t="s">
        <v>1215</v>
      </c>
      <c r="E105" s="8">
        <v>5</v>
      </c>
      <c r="F105" s="360">
        <v>0</v>
      </c>
      <c r="G105" s="30">
        <f t="shared" si="1"/>
        <v>0</v>
      </c>
    </row>
    <row r="106" spans="3:7" ht="15.75">
      <c r="C106" s="25"/>
      <c r="F106" s="360"/>
      <c r="G106" s="30">
        <f t="shared" si="1"/>
        <v>0</v>
      </c>
    </row>
    <row r="107" spans="2:7" ht="31.5">
      <c r="B107" s="7" t="s">
        <v>1289</v>
      </c>
      <c r="C107" s="25" t="s">
        <v>1048</v>
      </c>
      <c r="F107" s="360"/>
      <c r="G107" s="30">
        <f t="shared" si="1"/>
        <v>0</v>
      </c>
    </row>
    <row r="108" spans="3:7" ht="15.75">
      <c r="C108" s="25"/>
      <c r="D108" s="12" t="s">
        <v>1215</v>
      </c>
      <c r="E108" s="8">
        <v>3</v>
      </c>
      <c r="F108" s="360">
        <v>0</v>
      </c>
      <c r="G108" s="30">
        <f t="shared" si="1"/>
        <v>0</v>
      </c>
    </row>
    <row r="109" spans="3:7" ht="15.75">
      <c r="C109" s="25"/>
      <c r="F109" s="360"/>
      <c r="G109" s="30">
        <f t="shared" si="1"/>
        <v>0</v>
      </c>
    </row>
    <row r="110" spans="2:7" ht="15.75">
      <c r="B110" s="7" t="s">
        <v>1290</v>
      </c>
      <c r="C110" s="25" t="s">
        <v>281</v>
      </c>
      <c r="F110" s="360"/>
      <c r="G110" s="30">
        <f t="shared" si="1"/>
        <v>0</v>
      </c>
    </row>
    <row r="111" spans="3:7" ht="15.75">
      <c r="C111" s="25"/>
      <c r="D111" s="12" t="s">
        <v>1215</v>
      </c>
      <c r="E111" s="8">
        <v>5</v>
      </c>
      <c r="F111" s="360">
        <v>0</v>
      </c>
      <c r="G111" s="30">
        <f t="shared" si="1"/>
        <v>0</v>
      </c>
    </row>
    <row r="112" spans="3:7" ht="15.75">
      <c r="C112" s="25"/>
      <c r="F112" s="360"/>
      <c r="G112" s="30">
        <f t="shared" si="1"/>
        <v>0</v>
      </c>
    </row>
    <row r="113" spans="2:7" ht="31.5">
      <c r="B113" s="7" t="s">
        <v>1291</v>
      </c>
      <c r="C113" s="25" t="s">
        <v>282</v>
      </c>
      <c r="F113" s="360"/>
      <c r="G113" s="30">
        <f t="shared" si="1"/>
        <v>0</v>
      </c>
    </row>
    <row r="114" spans="3:7" ht="15.75">
      <c r="C114" s="25"/>
      <c r="D114" s="12" t="s">
        <v>1215</v>
      </c>
      <c r="E114" s="8">
        <v>5</v>
      </c>
      <c r="F114" s="360">
        <v>0</v>
      </c>
      <c r="G114" s="30">
        <f t="shared" si="1"/>
        <v>0</v>
      </c>
    </row>
    <row r="115" spans="3:7" ht="15.75">
      <c r="C115" s="25"/>
      <c r="F115" s="360"/>
      <c r="G115" s="30">
        <f t="shared" si="1"/>
        <v>0</v>
      </c>
    </row>
    <row r="116" spans="2:7" ht="47.25">
      <c r="B116" s="7" t="s">
        <v>1292</v>
      </c>
      <c r="C116" s="25" t="s">
        <v>1044</v>
      </c>
      <c r="F116" s="360"/>
      <c r="G116" s="30">
        <f t="shared" si="1"/>
        <v>0</v>
      </c>
    </row>
    <row r="117" spans="3:7" ht="15.75">
      <c r="C117" s="25"/>
      <c r="D117" s="12" t="s">
        <v>1215</v>
      </c>
      <c r="E117" s="8">
        <v>5</v>
      </c>
      <c r="F117" s="360">
        <v>0</v>
      </c>
      <c r="G117" s="30">
        <f t="shared" si="1"/>
        <v>0</v>
      </c>
    </row>
    <row r="118" spans="3:7" ht="15.75">
      <c r="C118" s="25"/>
      <c r="F118" s="360"/>
      <c r="G118" s="30">
        <f t="shared" si="1"/>
        <v>0</v>
      </c>
    </row>
    <row r="119" spans="2:7" ht="47.25">
      <c r="B119" s="7" t="s">
        <v>1293</v>
      </c>
      <c r="C119" s="25" t="s">
        <v>1045</v>
      </c>
      <c r="F119" s="360"/>
      <c r="G119" s="30">
        <f t="shared" si="1"/>
        <v>0</v>
      </c>
    </row>
    <row r="120" spans="3:7" ht="15.75">
      <c r="C120" s="25"/>
      <c r="D120" s="12" t="s">
        <v>1215</v>
      </c>
      <c r="E120" s="8">
        <v>5</v>
      </c>
      <c r="F120" s="360">
        <v>0</v>
      </c>
      <c r="G120" s="30">
        <f t="shared" si="1"/>
        <v>0</v>
      </c>
    </row>
    <row r="121" spans="3:7" ht="15.75">
      <c r="C121" s="25"/>
      <c r="F121" s="360"/>
      <c r="G121" s="30">
        <f t="shared" si="1"/>
        <v>0</v>
      </c>
    </row>
    <row r="122" spans="2:7" ht="31.5">
      <c r="B122" s="7" t="s">
        <v>1294</v>
      </c>
      <c r="C122" s="25" t="s">
        <v>1046</v>
      </c>
      <c r="F122" s="360"/>
      <c r="G122" s="30">
        <f t="shared" si="1"/>
        <v>0</v>
      </c>
    </row>
    <row r="123" spans="3:7" ht="15.75">
      <c r="C123" s="25"/>
      <c r="D123" s="12" t="s">
        <v>1152</v>
      </c>
      <c r="E123" s="8">
        <v>5</v>
      </c>
      <c r="F123" s="360">
        <v>0</v>
      </c>
      <c r="G123" s="30">
        <f t="shared" si="1"/>
        <v>0</v>
      </c>
    </row>
    <row r="124" spans="3:7" ht="15.75">
      <c r="C124" s="25"/>
      <c r="F124" s="360"/>
      <c r="G124" s="30">
        <f t="shared" si="1"/>
        <v>0</v>
      </c>
    </row>
    <row r="125" spans="2:7" ht="15.75">
      <c r="B125" s="7" t="s">
        <v>1295</v>
      </c>
      <c r="C125" s="25" t="s">
        <v>1047</v>
      </c>
      <c r="F125" s="360"/>
      <c r="G125" s="30">
        <f t="shared" si="1"/>
        <v>0</v>
      </c>
    </row>
    <row r="126" spans="3:7" ht="15.75">
      <c r="C126" s="25"/>
      <c r="D126" s="12" t="s">
        <v>1152</v>
      </c>
      <c r="E126" s="8">
        <v>5</v>
      </c>
      <c r="F126" s="360">
        <v>0</v>
      </c>
      <c r="G126" s="30">
        <f t="shared" si="1"/>
        <v>0</v>
      </c>
    </row>
    <row r="127" spans="3:7" ht="15.75">
      <c r="C127" s="25"/>
      <c r="F127" s="360"/>
      <c r="G127" s="30">
        <f t="shared" si="1"/>
        <v>0</v>
      </c>
    </row>
    <row r="128" spans="2:7" ht="31.5">
      <c r="B128" s="7" t="s">
        <v>1296</v>
      </c>
      <c r="C128" s="25" t="s">
        <v>1049</v>
      </c>
      <c r="F128" s="360"/>
      <c r="G128" s="30">
        <f t="shared" si="1"/>
        <v>0</v>
      </c>
    </row>
    <row r="129" spans="3:7" ht="15.75">
      <c r="C129" s="25"/>
      <c r="D129" s="12" t="s">
        <v>1152</v>
      </c>
      <c r="E129" s="8">
        <v>5</v>
      </c>
      <c r="F129" s="360">
        <v>0</v>
      </c>
      <c r="G129" s="30">
        <f t="shared" si="1"/>
        <v>0</v>
      </c>
    </row>
    <row r="130" spans="3:7" ht="15.75">
      <c r="C130" s="25"/>
      <c r="F130" s="360"/>
      <c r="G130" s="30">
        <f t="shared" si="1"/>
        <v>0</v>
      </c>
    </row>
    <row r="131" spans="2:7" ht="31.5">
      <c r="B131" s="7" t="s">
        <v>1297</v>
      </c>
      <c r="C131" s="25" t="s">
        <v>1050</v>
      </c>
      <c r="F131" s="360"/>
      <c r="G131" s="30">
        <f t="shared" si="1"/>
        <v>0</v>
      </c>
    </row>
    <row r="132" spans="3:7" ht="15.75">
      <c r="C132" s="44"/>
      <c r="D132" s="12" t="s">
        <v>1215</v>
      </c>
      <c r="E132" s="8">
        <v>2</v>
      </c>
      <c r="F132" s="360">
        <v>0</v>
      </c>
      <c r="G132" s="30">
        <f t="shared" si="1"/>
        <v>0</v>
      </c>
    </row>
    <row r="133" spans="3:7" ht="15.75">
      <c r="C133" s="44"/>
      <c r="F133" s="360"/>
      <c r="G133" s="30">
        <f t="shared" si="1"/>
        <v>0</v>
      </c>
    </row>
    <row r="134" spans="2:7" ht="31.5">
      <c r="B134" s="7" t="s">
        <v>1298</v>
      </c>
      <c r="C134" s="25" t="s">
        <v>1051</v>
      </c>
      <c r="F134" s="360"/>
      <c r="G134" s="30">
        <f t="shared" si="1"/>
        <v>0</v>
      </c>
    </row>
    <row r="135" spans="3:7" ht="15.75">
      <c r="C135" s="44"/>
      <c r="D135" s="12" t="s">
        <v>1216</v>
      </c>
      <c r="E135" s="8">
        <v>1</v>
      </c>
      <c r="F135" s="360">
        <v>0</v>
      </c>
      <c r="G135" s="30">
        <f aca="true" t="shared" si="2" ref="G135:G201">E135*F135</f>
        <v>0</v>
      </c>
    </row>
    <row r="136" spans="3:7" ht="15.75">
      <c r="C136" s="44"/>
      <c r="F136" s="360"/>
      <c r="G136" s="30">
        <f t="shared" si="2"/>
        <v>0</v>
      </c>
    </row>
    <row r="137" spans="2:7" ht="31.5">
      <c r="B137" s="7" t="s">
        <v>1299</v>
      </c>
      <c r="C137" s="25" t="s">
        <v>1052</v>
      </c>
      <c r="F137" s="360"/>
      <c r="G137" s="30">
        <f t="shared" si="2"/>
        <v>0</v>
      </c>
    </row>
    <row r="138" spans="3:7" ht="15.75">
      <c r="C138" s="44"/>
      <c r="D138" s="12" t="s">
        <v>1215</v>
      </c>
      <c r="E138" s="8">
        <v>1</v>
      </c>
      <c r="F138" s="360">
        <v>0</v>
      </c>
      <c r="G138" s="30">
        <f t="shared" si="2"/>
        <v>0</v>
      </c>
    </row>
    <row r="139" spans="3:7" ht="15.75">
      <c r="C139" s="44"/>
      <c r="F139" s="360"/>
      <c r="G139" s="30">
        <f t="shared" si="2"/>
        <v>0</v>
      </c>
    </row>
    <row r="140" spans="2:7" ht="31.5">
      <c r="B140" s="7" t="s">
        <v>1300</v>
      </c>
      <c r="C140" s="25" t="s">
        <v>1056</v>
      </c>
      <c r="F140" s="360"/>
      <c r="G140" s="30">
        <f t="shared" si="2"/>
        <v>0</v>
      </c>
    </row>
    <row r="141" spans="3:7" ht="15.75">
      <c r="C141" s="25"/>
      <c r="D141" s="12" t="s">
        <v>1215</v>
      </c>
      <c r="E141" s="8">
        <v>74</v>
      </c>
      <c r="F141" s="360">
        <v>0</v>
      </c>
      <c r="G141" s="30">
        <f t="shared" si="2"/>
        <v>0</v>
      </c>
    </row>
    <row r="142" spans="3:7" ht="15.75">
      <c r="C142" s="25"/>
      <c r="F142" s="360"/>
      <c r="G142" s="30">
        <f t="shared" si="2"/>
        <v>0</v>
      </c>
    </row>
    <row r="143" spans="2:7" ht="31.5">
      <c r="B143" s="7" t="s">
        <v>1301</v>
      </c>
      <c r="C143" s="25" t="s">
        <v>1057</v>
      </c>
      <c r="F143" s="360"/>
      <c r="G143" s="30">
        <f t="shared" si="2"/>
        <v>0</v>
      </c>
    </row>
    <row r="144" spans="3:7" ht="15.75">
      <c r="C144" s="25"/>
      <c r="D144" s="12" t="s">
        <v>1215</v>
      </c>
      <c r="E144" s="8">
        <v>1</v>
      </c>
      <c r="F144" s="360">
        <v>0</v>
      </c>
      <c r="G144" s="30">
        <f t="shared" si="2"/>
        <v>0</v>
      </c>
    </row>
    <row r="145" spans="3:7" ht="15.75">
      <c r="C145" s="25"/>
      <c r="F145" s="360"/>
      <c r="G145" s="30">
        <f t="shared" si="2"/>
        <v>0</v>
      </c>
    </row>
    <row r="146" spans="2:7" ht="31.5">
      <c r="B146" s="7" t="s">
        <v>1302</v>
      </c>
      <c r="C146" s="25" t="s">
        <v>1058</v>
      </c>
      <c r="F146" s="360"/>
      <c r="G146" s="30">
        <f t="shared" si="2"/>
        <v>0</v>
      </c>
    </row>
    <row r="147" spans="3:7" ht="15.75">
      <c r="C147" s="25"/>
      <c r="D147" s="12" t="s">
        <v>1215</v>
      </c>
      <c r="E147" s="8">
        <v>1</v>
      </c>
      <c r="F147" s="360">
        <v>0</v>
      </c>
      <c r="G147" s="30">
        <f t="shared" si="2"/>
        <v>0</v>
      </c>
    </row>
    <row r="148" spans="3:7" ht="15.75">
      <c r="C148" s="25"/>
      <c r="F148" s="360"/>
      <c r="G148" s="30">
        <f t="shared" si="2"/>
        <v>0</v>
      </c>
    </row>
    <row r="149" spans="2:7" ht="15.75">
      <c r="B149" s="7" t="s">
        <v>1303</v>
      </c>
      <c r="C149" s="25" t="s">
        <v>1059</v>
      </c>
      <c r="F149" s="360"/>
      <c r="G149" s="30">
        <f t="shared" si="2"/>
        <v>0</v>
      </c>
    </row>
    <row r="150" spans="3:7" ht="15.75">
      <c r="C150" s="25"/>
      <c r="D150" s="12" t="s">
        <v>1215</v>
      </c>
      <c r="E150" s="8">
        <v>1</v>
      </c>
      <c r="F150" s="360">
        <v>0</v>
      </c>
      <c r="G150" s="30">
        <f t="shared" si="2"/>
        <v>0</v>
      </c>
    </row>
    <row r="151" spans="3:7" ht="15.75">
      <c r="C151" s="25"/>
      <c r="F151" s="360"/>
      <c r="G151" s="30">
        <f t="shared" si="2"/>
        <v>0</v>
      </c>
    </row>
    <row r="152" spans="2:7" ht="31.5">
      <c r="B152" s="7" t="s">
        <v>1304</v>
      </c>
      <c r="C152" s="25" t="s">
        <v>989</v>
      </c>
      <c r="F152" s="360"/>
      <c r="G152" s="30">
        <f t="shared" si="2"/>
        <v>0</v>
      </c>
    </row>
    <row r="153" spans="3:7" ht="15.75">
      <c r="C153" s="25"/>
      <c r="D153" s="12" t="s">
        <v>1152</v>
      </c>
      <c r="E153" s="8">
        <v>1</v>
      </c>
      <c r="F153" s="360">
        <v>0</v>
      </c>
      <c r="G153" s="30">
        <f t="shared" si="2"/>
        <v>0</v>
      </c>
    </row>
    <row r="154" spans="3:7" ht="15.75">
      <c r="C154" s="25"/>
      <c r="F154" s="360"/>
      <c r="G154" s="30">
        <f t="shared" si="2"/>
        <v>0</v>
      </c>
    </row>
    <row r="155" spans="2:8" ht="110.25">
      <c r="B155" s="7" t="s">
        <v>1305</v>
      </c>
      <c r="C155" s="13" t="s">
        <v>600</v>
      </c>
      <c r="F155" s="528"/>
      <c r="G155" s="77">
        <f t="shared" si="2"/>
        <v>0</v>
      </c>
      <c r="H155" s="78"/>
    </row>
    <row r="156" spans="4:8" ht="15.75">
      <c r="D156" s="12" t="s">
        <v>1216</v>
      </c>
      <c r="E156" s="8">
        <v>1</v>
      </c>
      <c r="F156" s="528">
        <v>0</v>
      </c>
      <c r="G156" s="77">
        <f t="shared" si="2"/>
        <v>0</v>
      </c>
      <c r="H156" s="78"/>
    </row>
    <row r="157" spans="6:7" ht="15.75">
      <c r="F157" s="360"/>
      <c r="G157" s="30">
        <f t="shared" si="2"/>
        <v>0</v>
      </c>
    </row>
    <row r="158" spans="2:7" ht="63">
      <c r="B158" s="7" t="s">
        <v>1306</v>
      </c>
      <c r="C158" s="25" t="s">
        <v>1082</v>
      </c>
      <c r="F158" s="360"/>
      <c r="G158" s="30">
        <f t="shared" si="2"/>
        <v>0</v>
      </c>
    </row>
    <row r="159" spans="3:7" ht="15.75">
      <c r="C159" s="25"/>
      <c r="D159" s="12" t="s">
        <v>1216</v>
      </c>
      <c r="E159" s="8">
        <v>1</v>
      </c>
      <c r="F159" s="360">
        <v>0</v>
      </c>
      <c r="G159" s="30">
        <f t="shared" si="2"/>
        <v>0</v>
      </c>
    </row>
    <row r="160" spans="3:7" ht="18" customHeight="1">
      <c r="C160" s="25"/>
      <c r="F160" s="360"/>
      <c r="G160" s="30">
        <f t="shared" si="2"/>
        <v>0</v>
      </c>
    </row>
    <row r="161" spans="2:7" ht="47.25">
      <c r="B161" s="7" t="s">
        <v>1307</v>
      </c>
      <c r="C161" s="25" t="s">
        <v>1083</v>
      </c>
      <c r="F161" s="360"/>
      <c r="G161" s="30">
        <f t="shared" si="2"/>
        <v>0</v>
      </c>
    </row>
    <row r="162" spans="3:7" ht="15.75">
      <c r="C162" s="44"/>
      <c r="D162" s="12" t="s">
        <v>1216</v>
      </c>
      <c r="E162" s="8">
        <v>2</v>
      </c>
      <c r="F162" s="360">
        <v>0</v>
      </c>
      <c r="G162" s="30">
        <f t="shared" si="2"/>
        <v>0</v>
      </c>
    </row>
    <row r="163" spans="3:7" ht="15.75">
      <c r="C163" s="44"/>
      <c r="F163" s="360"/>
      <c r="G163" s="30">
        <f t="shared" si="2"/>
        <v>0</v>
      </c>
    </row>
    <row r="164" spans="2:7" ht="47.25">
      <c r="B164" s="7" t="s">
        <v>1308</v>
      </c>
      <c r="C164" s="25" t="s">
        <v>1084</v>
      </c>
      <c r="F164" s="360"/>
      <c r="G164" s="30">
        <f t="shared" si="2"/>
        <v>0</v>
      </c>
    </row>
    <row r="165" spans="3:7" ht="15.75">
      <c r="C165" s="25"/>
      <c r="D165" s="12" t="s">
        <v>1216</v>
      </c>
      <c r="E165" s="8">
        <v>1</v>
      </c>
      <c r="F165" s="360">
        <v>0</v>
      </c>
      <c r="G165" s="30">
        <f t="shared" si="2"/>
        <v>0</v>
      </c>
    </row>
    <row r="166" spans="3:7" ht="15.75">
      <c r="C166" s="25"/>
      <c r="F166" s="360"/>
      <c r="G166" s="30"/>
    </row>
    <row r="167" spans="2:7" ht="47.25">
      <c r="B167" s="7" t="s">
        <v>1309</v>
      </c>
      <c r="C167" s="13" t="s">
        <v>1102</v>
      </c>
      <c r="F167" s="360"/>
      <c r="G167" s="30">
        <f>E167*F167</f>
        <v>0</v>
      </c>
    </row>
    <row r="168" spans="4:7" ht="15.75">
      <c r="D168" s="12" t="s">
        <v>1152</v>
      </c>
      <c r="E168" s="8">
        <v>126</v>
      </c>
      <c r="F168" s="360">
        <v>0</v>
      </c>
      <c r="G168" s="30">
        <f>E168*F168</f>
        <v>0</v>
      </c>
    </row>
    <row r="169" spans="3:7" ht="15.75">
      <c r="C169" s="44" t="s">
        <v>1260</v>
      </c>
      <c r="F169" s="360"/>
      <c r="G169" s="30">
        <f t="shared" si="2"/>
        <v>0</v>
      </c>
    </row>
    <row r="170" spans="2:7" ht="47.25">
      <c r="B170" s="7" t="s">
        <v>1310</v>
      </c>
      <c r="C170" s="13" t="s">
        <v>807</v>
      </c>
      <c r="F170" s="360"/>
      <c r="G170" s="30">
        <f t="shared" si="2"/>
        <v>0</v>
      </c>
    </row>
    <row r="171" spans="4:7" ht="15.75">
      <c r="D171" s="12" t="s">
        <v>1151</v>
      </c>
      <c r="E171" s="8">
        <v>12.8</v>
      </c>
      <c r="F171" s="360">
        <v>0</v>
      </c>
      <c r="G171" s="30">
        <f t="shared" si="2"/>
        <v>0</v>
      </c>
    </row>
    <row r="172" spans="6:7" ht="15.75">
      <c r="F172" s="360"/>
      <c r="G172" s="30">
        <f t="shared" si="2"/>
        <v>0</v>
      </c>
    </row>
    <row r="173" spans="2:7" ht="78.75">
      <c r="B173" s="7" t="s">
        <v>1311</v>
      </c>
      <c r="C173" s="13" t="s">
        <v>272</v>
      </c>
      <c r="F173" s="360"/>
      <c r="G173" s="30">
        <f t="shared" si="2"/>
        <v>0</v>
      </c>
    </row>
    <row r="174" spans="4:7" ht="15.75">
      <c r="D174" s="12" t="s">
        <v>1152</v>
      </c>
      <c r="E174" s="8">
        <v>2</v>
      </c>
      <c r="F174" s="360">
        <v>0</v>
      </c>
      <c r="G174" s="30">
        <f t="shared" si="2"/>
        <v>0</v>
      </c>
    </row>
    <row r="175" spans="6:7" ht="15.75">
      <c r="F175" s="360"/>
      <c r="G175" s="30">
        <f t="shared" si="2"/>
        <v>0</v>
      </c>
    </row>
    <row r="176" spans="2:7" ht="78.75">
      <c r="B176" s="7" t="s">
        <v>1312</v>
      </c>
      <c r="C176" s="13" t="s">
        <v>273</v>
      </c>
      <c r="F176" s="360"/>
      <c r="G176" s="30">
        <f t="shared" si="2"/>
        <v>0</v>
      </c>
    </row>
    <row r="177" spans="4:7" ht="15.75">
      <c r="D177" s="12" t="s">
        <v>1152</v>
      </c>
      <c r="E177" s="8">
        <v>2</v>
      </c>
      <c r="F177" s="360">
        <v>0</v>
      </c>
      <c r="G177" s="30">
        <f t="shared" si="2"/>
        <v>0</v>
      </c>
    </row>
    <row r="178" spans="6:7" ht="15.75">
      <c r="F178" s="360"/>
      <c r="G178" s="30">
        <f t="shared" si="2"/>
        <v>0</v>
      </c>
    </row>
    <row r="179" spans="2:7" ht="110.25">
      <c r="B179" s="7" t="s">
        <v>1313</v>
      </c>
      <c r="C179" s="13" t="s">
        <v>274</v>
      </c>
      <c r="F179" s="360"/>
      <c r="G179" s="30">
        <f t="shared" si="2"/>
        <v>0</v>
      </c>
    </row>
    <row r="180" spans="4:7" ht="15.75">
      <c r="D180" s="12" t="s">
        <v>1152</v>
      </c>
      <c r="E180" s="8">
        <v>2</v>
      </c>
      <c r="F180" s="360">
        <v>0</v>
      </c>
      <c r="G180" s="30">
        <f t="shared" si="2"/>
        <v>0</v>
      </c>
    </row>
    <row r="181" spans="6:7" ht="15.75">
      <c r="F181" s="360"/>
      <c r="G181" s="30">
        <f t="shared" si="2"/>
        <v>0</v>
      </c>
    </row>
    <row r="182" spans="2:7" ht="110.25">
      <c r="B182" s="7" t="s">
        <v>1314</v>
      </c>
      <c r="C182" s="13" t="s">
        <v>275</v>
      </c>
      <c r="F182" s="360"/>
      <c r="G182" s="30">
        <f t="shared" si="2"/>
        <v>0</v>
      </c>
    </row>
    <row r="183" spans="4:7" ht="15.75">
      <c r="D183" s="12" t="s">
        <v>1152</v>
      </c>
      <c r="E183" s="8">
        <v>2</v>
      </c>
      <c r="F183" s="360">
        <v>0</v>
      </c>
      <c r="G183" s="30">
        <f t="shared" si="2"/>
        <v>0</v>
      </c>
    </row>
    <row r="184" spans="6:7" ht="15.75">
      <c r="F184" s="360"/>
      <c r="G184" s="30">
        <f t="shared" si="2"/>
        <v>0</v>
      </c>
    </row>
    <row r="185" spans="2:7" ht="63">
      <c r="B185" s="7" t="s">
        <v>1315</v>
      </c>
      <c r="C185" s="13" t="s">
        <v>1101</v>
      </c>
      <c r="F185" s="360"/>
      <c r="G185" s="30">
        <f t="shared" si="2"/>
        <v>0</v>
      </c>
    </row>
    <row r="186" spans="4:7" ht="15.75">
      <c r="D186" s="12" t="s">
        <v>1152</v>
      </c>
      <c r="E186" s="8">
        <v>2</v>
      </c>
      <c r="F186" s="360">
        <v>0</v>
      </c>
      <c r="G186" s="30">
        <f t="shared" si="2"/>
        <v>0</v>
      </c>
    </row>
    <row r="187" spans="6:7" ht="15.75">
      <c r="F187" s="360"/>
      <c r="G187" s="30">
        <f t="shared" si="2"/>
        <v>0</v>
      </c>
    </row>
    <row r="188" spans="2:7" ht="63">
      <c r="B188" s="7" t="s">
        <v>1316</v>
      </c>
      <c r="C188" s="13" t="s">
        <v>1100</v>
      </c>
      <c r="F188" s="360"/>
      <c r="G188" s="30">
        <f t="shared" si="2"/>
        <v>0</v>
      </c>
    </row>
    <row r="189" spans="4:7" ht="15.75">
      <c r="D189" s="12" t="s">
        <v>1152</v>
      </c>
      <c r="E189" s="8">
        <v>2</v>
      </c>
      <c r="F189" s="360">
        <v>0</v>
      </c>
      <c r="G189" s="30">
        <f t="shared" si="2"/>
        <v>0</v>
      </c>
    </row>
    <row r="190" spans="6:7" ht="15.75">
      <c r="F190" s="360"/>
      <c r="G190" s="30">
        <f t="shared" si="2"/>
        <v>0</v>
      </c>
    </row>
    <row r="191" spans="2:7" ht="63">
      <c r="B191" s="7" t="s">
        <v>1317</v>
      </c>
      <c r="C191" s="13" t="s">
        <v>1053</v>
      </c>
      <c r="F191" s="360"/>
      <c r="G191" s="30">
        <f t="shared" si="2"/>
        <v>0</v>
      </c>
    </row>
    <row r="192" spans="4:7" ht="15.75">
      <c r="D192" s="12" t="s">
        <v>1152</v>
      </c>
      <c r="E192" s="8">
        <v>2</v>
      </c>
      <c r="F192" s="360">
        <v>0</v>
      </c>
      <c r="G192" s="30">
        <f t="shared" si="2"/>
        <v>0</v>
      </c>
    </row>
    <row r="193" spans="6:7" ht="15.75">
      <c r="F193" s="360"/>
      <c r="G193" s="30">
        <f t="shared" si="2"/>
        <v>0</v>
      </c>
    </row>
    <row r="194" spans="2:7" ht="47.25">
      <c r="B194" s="7" t="s">
        <v>1318</v>
      </c>
      <c r="C194" s="13" t="s">
        <v>913</v>
      </c>
      <c r="F194" s="360"/>
      <c r="G194" s="30">
        <f t="shared" si="2"/>
        <v>0</v>
      </c>
    </row>
    <row r="195" spans="4:7" ht="15.75">
      <c r="D195" s="12" t="s">
        <v>1152</v>
      </c>
      <c r="E195" s="8">
        <v>4</v>
      </c>
      <c r="F195" s="360">
        <v>0</v>
      </c>
      <c r="G195" s="30">
        <f t="shared" si="2"/>
        <v>0</v>
      </c>
    </row>
    <row r="196" spans="6:7" ht="15.75">
      <c r="F196" s="360"/>
      <c r="G196" s="30"/>
    </row>
    <row r="197" spans="2:7" ht="47.25">
      <c r="B197" s="7" t="s">
        <v>1319</v>
      </c>
      <c r="C197" s="13" t="s">
        <v>808</v>
      </c>
      <c r="F197" s="360"/>
      <c r="G197" s="30">
        <f t="shared" si="2"/>
        <v>0</v>
      </c>
    </row>
    <row r="198" spans="4:7" ht="15.75">
      <c r="D198" s="12" t="s">
        <v>1152</v>
      </c>
      <c r="E198" s="8">
        <v>4</v>
      </c>
      <c r="F198" s="360">
        <v>0</v>
      </c>
      <c r="G198" s="30">
        <f t="shared" si="2"/>
        <v>0</v>
      </c>
    </row>
    <row r="199" spans="6:7" ht="15.75">
      <c r="F199" s="360"/>
      <c r="G199" s="30">
        <f t="shared" si="2"/>
        <v>0</v>
      </c>
    </row>
    <row r="200" spans="2:7" ht="47.25">
      <c r="B200" s="7" t="s">
        <v>1320</v>
      </c>
      <c r="C200" s="13" t="s">
        <v>809</v>
      </c>
      <c r="F200" s="360"/>
      <c r="G200" s="30">
        <f t="shared" si="2"/>
        <v>0</v>
      </c>
    </row>
    <row r="201" spans="4:7" ht="15.75">
      <c r="D201" s="12" t="s">
        <v>1152</v>
      </c>
      <c r="E201" s="8">
        <v>2</v>
      </c>
      <c r="F201" s="360">
        <v>0</v>
      </c>
      <c r="G201" s="30">
        <f t="shared" si="2"/>
        <v>0</v>
      </c>
    </row>
    <row r="202" spans="6:7" ht="15.75">
      <c r="F202" s="360"/>
      <c r="G202" s="30">
        <f aca="true" t="shared" si="3" ref="G202:G237">E202*F202</f>
        <v>0</v>
      </c>
    </row>
    <row r="203" spans="2:7" ht="31.5">
      <c r="B203" s="7" t="s">
        <v>1321</v>
      </c>
      <c r="C203" s="13" t="s">
        <v>810</v>
      </c>
      <c r="F203" s="360"/>
      <c r="G203" s="30">
        <f t="shared" si="3"/>
        <v>0</v>
      </c>
    </row>
    <row r="204" spans="4:7" ht="15.75">
      <c r="D204" s="12" t="s">
        <v>1152</v>
      </c>
      <c r="E204" s="8">
        <v>8</v>
      </c>
      <c r="F204" s="360">
        <v>0</v>
      </c>
      <c r="G204" s="30">
        <f t="shared" si="3"/>
        <v>0</v>
      </c>
    </row>
    <row r="205" spans="6:7" ht="15.75">
      <c r="F205" s="360"/>
      <c r="G205" s="30">
        <f t="shared" si="3"/>
        <v>0</v>
      </c>
    </row>
    <row r="206" spans="2:7" ht="31.5">
      <c r="B206" s="7" t="s">
        <v>1322</v>
      </c>
      <c r="C206" s="25" t="s">
        <v>818</v>
      </c>
      <c r="F206" s="360"/>
      <c r="G206" s="30">
        <f t="shared" si="3"/>
        <v>0</v>
      </c>
    </row>
    <row r="207" spans="3:7" ht="15.75">
      <c r="C207" s="44"/>
      <c r="D207" s="12" t="s">
        <v>1152</v>
      </c>
      <c r="E207" s="8">
        <v>68</v>
      </c>
      <c r="F207" s="360">
        <v>0</v>
      </c>
      <c r="G207" s="30">
        <f t="shared" si="3"/>
        <v>0</v>
      </c>
    </row>
    <row r="208" spans="3:7" ht="15.75">
      <c r="C208" s="44"/>
      <c r="F208" s="360"/>
      <c r="G208" s="30">
        <f t="shared" si="3"/>
        <v>0</v>
      </c>
    </row>
    <row r="209" spans="2:7" ht="31.5">
      <c r="B209" s="7" t="s">
        <v>1323</v>
      </c>
      <c r="C209" s="25" t="s">
        <v>278</v>
      </c>
      <c r="F209" s="360"/>
      <c r="G209" s="30">
        <f t="shared" si="3"/>
        <v>0</v>
      </c>
    </row>
    <row r="210" spans="3:7" ht="15.75">
      <c r="C210" s="44"/>
      <c r="D210" s="12" t="s">
        <v>1124</v>
      </c>
      <c r="E210" s="8">
        <v>70</v>
      </c>
      <c r="F210" s="360">
        <v>0</v>
      </c>
      <c r="G210" s="30">
        <f t="shared" si="3"/>
        <v>0</v>
      </c>
    </row>
    <row r="211" spans="3:7" ht="15.75">
      <c r="C211" s="44"/>
      <c r="F211" s="360"/>
      <c r="G211" s="30">
        <f t="shared" si="3"/>
        <v>0</v>
      </c>
    </row>
    <row r="212" spans="2:7" ht="31.5">
      <c r="B212" s="7" t="s">
        <v>1324</v>
      </c>
      <c r="C212" s="25" t="s">
        <v>280</v>
      </c>
      <c r="F212" s="360"/>
      <c r="G212" s="30">
        <f t="shared" si="3"/>
        <v>0</v>
      </c>
    </row>
    <row r="213" spans="3:7" ht="15.75">
      <c r="C213" s="25"/>
      <c r="D213" s="12" t="s">
        <v>1215</v>
      </c>
      <c r="E213" s="8">
        <v>10</v>
      </c>
      <c r="F213" s="360">
        <v>0</v>
      </c>
      <c r="G213" s="30">
        <f t="shared" si="3"/>
        <v>0</v>
      </c>
    </row>
    <row r="214" spans="3:7" ht="15.75">
      <c r="C214" s="25"/>
      <c r="F214" s="360"/>
      <c r="G214" s="30">
        <f t="shared" si="3"/>
        <v>0</v>
      </c>
    </row>
    <row r="215" spans="2:7" ht="31.5">
      <c r="B215" s="7" t="s">
        <v>1325</v>
      </c>
      <c r="C215" s="25" t="s">
        <v>1048</v>
      </c>
      <c r="F215" s="360"/>
      <c r="G215" s="30">
        <f t="shared" si="3"/>
        <v>0</v>
      </c>
    </row>
    <row r="216" spans="3:7" ht="15.75">
      <c r="C216" s="25"/>
      <c r="D216" s="12" t="s">
        <v>1215</v>
      </c>
      <c r="E216" s="8">
        <v>8</v>
      </c>
      <c r="F216" s="360">
        <v>0</v>
      </c>
      <c r="G216" s="30">
        <f t="shared" si="3"/>
        <v>0</v>
      </c>
    </row>
    <row r="217" spans="3:7" ht="15.75">
      <c r="C217" s="25"/>
      <c r="F217" s="360"/>
      <c r="G217" s="30">
        <f t="shared" si="3"/>
        <v>0</v>
      </c>
    </row>
    <row r="218" spans="2:7" ht="15.75">
      <c r="B218" s="7" t="s">
        <v>1094</v>
      </c>
      <c r="C218" s="25" t="s">
        <v>281</v>
      </c>
      <c r="F218" s="360"/>
      <c r="G218" s="30">
        <f t="shared" si="3"/>
        <v>0</v>
      </c>
    </row>
    <row r="219" spans="3:7" ht="15.75">
      <c r="C219" s="25"/>
      <c r="D219" s="12" t="s">
        <v>1215</v>
      </c>
      <c r="E219" s="8">
        <v>10</v>
      </c>
      <c r="F219" s="360">
        <v>0</v>
      </c>
      <c r="G219" s="30">
        <f t="shared" si="3"/>
        <v>0</v>
      </c>
    </row>
    <row r="220" spans="3:7" ht="15.75">
      <c r="C220" s="25"/>
      <c r="F220" s="360"/>
      <c r="G220" s="30">
        <f t="shared" si="3"/>
        <v>0</v>
      </c>
    </row>
    <row r="221" spans="2:7" ht="31.5">
      <c r="B221" s="7" t="s">
        <v>1095</v>
      </c>
      <c r="C221" s="25" t="s">
        <v>282</v>
      </c>
      <c r="F221" s="360"/>
      <c r="G221" s="30">
        <f t="shared" si="3"/>
        <v>0</v>
      </c>
    </row>
    <row r="222" spans="3:7" ht="15.75">
      <c r="C222" s="25"/>
      <c r="D222" s="12" t="s">
        <v>1215</v>
      </c>
      <c r="E222" s="8">
        <v>10</v>
      </c>
      <c r="F222" s="360">
        <v>0</v>
      </c>
      <c r="G222" s="30">
        <f t="shared" si="3"/>
        <v>0</v>
      </c>
    </row>
    <row r="223" spans="3:7" ht="15.75">
      <c r="C223" s="25"/>
      <c r="F223" s="360"/>
      <c r="G223" s="30">
        <f t="shared" si="3"/>
        <v>0</v>
      </c>
    </row>
    <row r="224" spans="2:7" ht="47.25">
      <c r="B224" s="7" t="s">
        <v>1096</v>
      </c>
      <c r="C224" s="25" t="s">
        <v>1044</v>
      </c>
      <c r="F224" s="360"/>
      <c r="G224" s="30">
        <f t="shared" si="3"/>
        <v>0</v>
      </c>
    </row>
    <row r="225" spans="3:7" ht="15.75">
      <c r="C225" s="25"/>
      <c r="D225" s="12" t="s">
        <v>1215</v>
      </c>
      <c r="E225" s="8">
        <v>10</v>
      </c>
      <c r="F225" s="360">
        <v>0</v>
      </c>
      <c r="G225" s="30">
        <f t="shared" si="3"/>
        <v>0</v>
      </c>
    </row>
    <row r="226" spans="3:7" ht="15.75">
      <c r="C226" s="25"/>
      <c r="F226" s="360"/>
      <c r="G226" s="30">
        <f t="shared" si="3"/>
        <v>0</v>
      </c>
    </row>
    <row r="227" spans="2:7" ht="47.25">
      <c r="B227" s="7" t="s">
        <v>1097</v>
      </c>
      <c r="C227" s="25" t="s">
        <v>1045</v>
      </c>
      <c r="F227" s="360"/>
      <c r="G227" s="30">
        <f t="shared" si="3"/>
        <v>0</v>
      </c>
    </row>
    <row r="228" spans="3:7" ht="15.75">
      <c r="C228" s="25"/>
      <c r="D228" s="12" t="s">
        <v>1215</v>
      </c>
      <c r="E228" s="8">
        <v>12</v>
      </c>
      <c r="F228" s="360">
        <v>0</v>
      </c>
      <c r="G228" s="30">
        <f t="shared" si="3"/>
        <v>0</v>
      </c>
    </row>
    <row r="229" spans="3:7" ht="9.75" customHeight="1">
      <c r="C229" s="25"/>
      <c r="F229" s="360"/>
      <c r="G229" s="30">
        <f t="shared" si="3"/>
        <v>0</v>
      </c>
    </row>
    <row r="230" spans="2:7" ht="31.5">
      <c r="B230" s="7" t="s">
        <v>1098</v>
      </c>
      <c r="C230" s="25" t="s">
        <v>1046</v>
      </c>
      <c r="F230" s="360"/>
      <c r="G230" s="30">
        <f t="shared" si="3"/>
        <v>0</v>
      </c>
    </row>
    <row r="231" spans="3:7" ht="15.75">
      <c r="C231" s="25"/>
      <c r="D231" s="12" t="s">
        <v>1152</v>
      </c>
      <c r="E231" s="8">
        <v>10</v>
      </c>
      <c r="F231" s="360">
        <v>0</v>
      </c>
      <c r="G231" s="30">
        <f t="shared" si="3"/>
        <v>0</v>
      </c>
    </row>
    <row r="232" spans="3:7" ht="7.5" customHeight="1">
      <c r="C232" s="25"/>
      <c r="F232" s="360"/>
      <c r="G232" s="30">
        <f t="shared" si="3"/>
        <v>0</v>
      </c>
    </row>
    <row r="233" spans="2:7" ht="15.75">
      <c r="B233" s="7" t="s">
        <v>1099</v>
      </c>
      <c r="C233" s="25" t="s">
        <v>1047</v>
      </c>
      <c r="F233" s="360"/>
      <c r="G233" s="30">
        <f t="shared" si="3"/>
        <v>0</v>
      </c>
    </row>
    <row r="234" spans="3:7" ht="15.75">
      <c r="C234" s="25"/>
      <c r="D234" s="12" t="s">
        <v>1152</v>
      </c>
      <c r="E234" s="8">
        <v>12</v>
      </c>
      <c r="F234" s="360">
        <v>0</v>
      </c>
      <c r="G234" s="30">
        <f t="shared" si="3"/>
        <v>0</v>
      </c>
    </row>
    <row r="235" spans="3:7" ht="7.5" customHeight="1">
      <c r="C235" s="25"/>
      <c r="F235" s="360"/>
      <c r="G235" s="30">
        <f t="shared" si="3"/>
        <v>0</v>
      </c>
    </row>
    <row r="236" spans="2:7" ht="31.5">
      <c r="B236" s="7" t="s">
        <v>1104</v>
      </c>
      <c r="C236" s="25" t="s">
        <v>1049</v>
      </c>
      <c r="F236" s="360"/>
      <c r="G236" s="30">
        <f t="shared" si="3"/>
        <v>0</v>
      </c>
    </row>
    <row r="237" spans="3:7" ht="15.75">
      <c r="C237" s="25"/>
      <c r="D237" s="12" t="s">
        <v>1152</v>
      </c>
      <c r="E237" s="8">
        <v>12</v>
      </c>
      <c r="F237" s="360">
        <v>0</v>
      </c>
      <c r="G237" s="30">
        <f t="shared" si="3"/>
        <v>0</v>
      </c>
    </row>
    <row r="238" spans="3:7" ht="15.75">
      <c r="C238" s="25"/>
      <c r="F238" s="360"/>
      <c r="G238" s="30"/>
    </row>
    <row r="239" spans="2:7" ht="47.25">
      <c r="B239" s="7" t="s">
        <v>1105</v>
      </c>
      <c r="C239" s="13" t="s">
        <v>1103</v>
      </c>
      <c r="F239" s="360"/>
      <c r="G239" s="30">
        <f>E239*F239</f>
        <v>0</v>
      </c>
    </row>
    <row r="240" spans="4:7" ht="15.75">
      <c r="D240" s="12" t="s">
        <v>1152</v>
      </c>
      <c r="E240" s="8">
        <v>112</v>
      </c>
      <c r="F240" s="360">
        <v>0</v>
      </c>
      <c r="G240" s="30">
        <f>E240*F240</f>
        <v>0</v>
      </c>
    </row>
    <row r="241" spans="2:7" ht="31.5">
      <c r="B241" s="7" t="s">
        <v>601</v>
      </c>
      <c r="C241" s="13" t="s">
        <v>602</v>
      </c>
      <c r="F241" s="360"/>
      <c r="G241" s="506">
        <f>E241*F241</f>
        <v>0</v>
      </c>
    </row>
    <row r="242" spans="3:7" ht="15.75">
      <c r="C242" s="13" t="s">
        <v>603</v>
      </c>
      <c r="D242" s="12" t="s">
        <v>1152</v>
      </c>
      <c r="E242" s="8">
        <v>21</v>
      </c>
      <c r="F242" s="360">
        <v>0</v>
      </c>
      <c r="G242" s="506">
        <f>E242*F242</f>
        <v>0</v>
      </c>
    </row>
    <row r="243" spans="3:7" ht="15.75">
      <c r="C243" s="13" t="s">
        <v>604</v>
      </c>
      <c r="D243" s="12" t="s">
        <v>1152</v>
      </c>
      <c r="E243" s="8">
        <v>3</v>
      </c>
      <c r="F243" s="360">
        <v>0</v>
      </c>
      <c r="G243" s="506">
        <f>E243*F243</f>
        <v>0</v>
      </c>
    </row>
    <row r="244" spans="3:6" ht="15.75">
      <c r="C244" s="25"/>
      <c r="F244" s="360"/>
    </row>
    <row r="245" spans="3:7" ht="16.5" thickBot="1">
      <c r="C245" s="17" t="s">
        <v>276</v>
      </c>
      <c r="D245" s="18"/>
      <c r="E245" s="19"/>
      <c r="F245" s="19"/>
      <c r="G245" s="19">
        <f>SUM(G4:G244)</f>
        <v>0</v>
      </c>
    </row>
    <row r="246" ht="16.5" thickTop="1"/>
  </sheetData>
  <sheetProtection password="CFDE" sheet="1"/>
  <mergeCells count="1">
    <mergeCell ref="C1:F1"/>
  </mergeCells>
  <printOptions/>
  <pageMargins left="0.9055118110236221" right="0.5118110236220472" top="0.7480314960629921" bottom="0.7480314960629921" header="0.31496062992125984" footer="0.31496062992125984"/>
  <pageSetup horizontalDpi="600" verticalDpi="600" orientation="portrait" paperSize="9" r:id="rId1"/>
  <headerFooter alignWithMargins="0">
    <oddHeader>&amp;C&amp;A</oddHeader>
    <oddFooter>&amp;CStran &amp;P od &amp;N</oddFooter>
  </headerFooter>
</worksheet>
</file>

<file path=xl/worksheets/sheet15.xml><?xml version="1.0" encoding="utf-8"?>
<worksheet xmlns="http://schemas.openxmlformats.org/spreadsheetml/2006/main" xmlns:r="http://schemas.openxmlformats.org/officeDocument/2006/relationships">
  <dimension ref="A2:I169"/>
  <sheetViews>
    <sheetView showZeros="0" workbookViewId="0" topLeftCell="A70">
      <selection activeCell="G107" sqref="G107"/>
    </sheetView>
  </sheetViews>
  <sheetFormatPr defaultColWidth="9.00390625" defaultRowHeight="12.75"/>
  <cols>
    <col min="1" max="1" width="5.75390625" style="482" customWidth="1"/>
    <col min="2" max="3" width="9.125" style="296" customWidth="1"/>
    <col min="4" max="4" width="7.625" style="476" customWidth="1"/>
    <col min="5" max="5" width="16.125" style="477" customWidth="1"/>
    <col min="6" max="6" width="14.375" style="475" customWidth="1"/>
    <col min="7" max="7" width="20.625" style="296" customWidth="1"/>
    <col min="8" max="16384" width="9.125" style="296" customWidth="1"/>
  </cols>
  <sheetData>
    <row r="2" spans="1:7" ht="18.75">
      <c r="A2" s="474"/>
      <c r="B2" s="499" t="s">
        <v>370</v>
      </c>
      <c r="C2" s="475"/>
      <c r="F2" s="478"/>
      <c r="G2" s="475"/>
    </row>
    <row r="3" spans="1:7" ht="15.75">
      <c r="A3" s="474"/>
      <c r="C3" s="475"/>
      <c r="F3" s="332"/>
      <c r="G3" s="475"/>
    </row>
    <row r="4" spans="1:7" ht="15.75">
      <c r="A4" s="474"/>
      <c r="C4" s="475"/>
      <c r="F4" s="332"/>
      <c r="G4" s="475"/>
    </row>
    <row r="5" spans="1:7" ht="15.75">
      <c r="A5" s="474"/>
      <c r="B5" s="331"/>
      <c r="C5" s="475"/>
      <c r="D5" s="493"/>
      <c r="E5" s="494"/>
      <c r="F5" s="513"/>
      <c r="G5" s="490"/>
    </row>
    <row r="6" spans="1:7" ht="15.75">
      <c r="A6" s="479" t="s">
        <v>1140</v>
      </c>
      <c r="B6" s="480" t="s">
        <v>371</v>
      </c>
      <c r="C6" s="475"/>
      <c r="D6" s="495"/>
      <c r="E6" s="494"/>
      <c r="F6" s="513"/>
      <c r="G6" s="490"/>
    </row>
    <row r="7" spans="1:7" ht="15.75">
      <c r="A7" s="479"/>
      <c r="B7" s="480" t="s">
        <v>372</v>
      </c>
      <c r="C7" s="475"/>
      <c r="D7" s="495"/>
      <c r="E7" s="494"/>
      <c r="F7" s="513"/>
      <c r="G7" s="490"/>
    </row>
    <row r="8" spans="1:7" ht="15.75">
      <c r="A8" s="479"/>
      <c r="B8" s="475"/>
      <c r="C8" s="475"/>
      <c r="D8" s="495"/>
      <c r="E8" s="494"/>
      <c r="F8" s="513"/>
      <c r="G8" s="490"/>
    </row>
    <row r="9" spans="1:7" ht="15.75">
      <c r="A9" s="479"/>
      <c r="B9" s="480"/>
      <c r="D9" s="495" t="s">
        <v>373</v>
      </c>
      <c r="E9" s="494">
        <v>107</v>
      </c>
      <c r="F9" s="513">
        <v>0</v>
      </c>
      <c r="G9" s="496">
        <f>E9*F9</f>
        <v>0</v>
      </c>
    </row>
    <row r="10" spans="1:7" ht="15.75">
      <c r="A10" s="479"/>
      <c r="B10" s="475"/>
      <c r="C10" s="475"/>
      <c r="D10" s="493"/>
      <c r="E10" s="494"/>
      <c r="F10" s="513"/>
      <c r="G10" s="496">
        <f aca="true" t="shared" si="0" ref="G10:G73">E10*F10</f>
        <v>0</v>
      </c>
    </row>
    <row r="11" spans="1:7" ht="15.75">
      <c r="A11" s="479" t="s">
        <v>1141</v>
      </c>
      <c r="B11" s="480" t="s">
        <v>374</v>
      </c>
      <c r="C11" s="475"/>
      <c r="D11" s="493"/>
      <c r="E11" s="494"/>
      <c r="F11" s="513"/>
      <c r="G11" s="496">
        <f t="shared" si="0"/>
        <v>0</v>
      </c>
    </row>
    <row r="12" spans="2:7" ht="15.75">
      <c r="B12" s="480" t="s">
        <v>375</v>
      </c>
      <c r="C12" s="475"/>
      <c r="D12" s="493"/>
      <c r="E12" s="494"/>
      <c r="F12" s="513"/>
      <c r="G12" s="496">
        <f t="shared" si="0"/>
        <v>0</v>
      </c>
    </row>
    <row r="13" spans="1:7" ht="15.75">
      <c r="A13" s="479"/>
      <c r="B13" s="480" t="s">
        <v>376</v>
      </c>
      <c r="C13" s="475"/>
      <c r="D13" s="493"/>
      <c r="E13" s="494"/>
      <c r="F13" s="513"/>
      <c r="G13" s="496">
        <f t="shared" si="0"/>
        <v>0</v>
      </c>
    </row>
    <row r="14" spans="1:7" ht="15.75">
      <c r="A14" s="479"/>
      <c r="B14" s="480" t="s">
        <v>377</v>
      </c>
      <c r="C14" s="475"/>
      <c r="D14" s="493"/>
      <c r="E14" s="494"/>
      <c r="F14" s="513"/>
      <c r="G14" s="496">
        <f t="shared" si="0"/>
        <v>0</v>
      </c>
    </row>
    <row r="15" spans="1:7" ht="15.75">
      <c r="A15" s="479"/>
      <c r="B15" s="429"/>
      <c r="C15" s="475"/>
      <c r="D15" s="495" t="s">
        <v>1150</v>
      </c>
      <c r="E15" s="494">
        <v>83</v>
      </c>
      <c r="F15" s="513">
        <v>0</v>
      </c>
      <c r="G15" s="496">
        <f t="shared" si="0"/>
        <v>0</v>
      </c>
    </row>
    <row r="16" spans="1:7" ht="12.75" customHeight="1">
      <c r="A16" s="479"/>
      <c r="B16" s="429"/>
      <c r="C16" s="475"/>
      <c r="D16" s="495"/>
      <c r="E16" s="494"/>
      <c r="F16" s="513"/>
      <c r="G16" s="496">
        <f t="shared" si="0"/>
        <v>0</v>
      </c>
    </row>
    <row r="17" spans="1:7" ht="15.75">
      <c r="A17" s="479" t="s">
        <v>1142</v>
      </c>
      <c r="B17" s="480" t="s">
        <v>378</v>
      </c>
      <c r="C17" s="475"/>
      <c r="D17" s="493"/>
      <c r="E17" s="483"/>
      <c r="F17" s="558"/>
      <c r="G17" s="496">
        <f t="shared" si="0"/>
        <v>0</v>
      </c>
    </row>
    <row r="18" spans="1:7" ht="15.75">
      <c r="A18" s="479"/>
      <c r="B18" s="480" t="s">
        <v>379</v>
      </c>
      <c r="C18" s="475"/>
      <c r="D18" s="493"/>
      <c r="E18" s="484"/>
      <c r="F18" s="558"/>
      <c r="G18" s="496">
        <f t="shared" si="0"/>
        <v>0</v>
      </c>
    </row>
    <row r="19" spans="1:7" ht="15.75">
      <c r="A19" s="479"/>
      <c r="B19" s="480"/>
      <c r="C19" s="475"/>
      <c r="D19" s="493"/>
      <c r="E19" s="484"/>
      <c r="F19" s="558"/>
      <c r="G19" s="496">
        <f t="shared" si="0"/>
        <v>0</v>
      </c>
    </row>
    <row r="20" spans="1:7" ht="15.75">
      <c r="A20" s="479"/>
      <c r="B20" s="429"/>
      <c r="D20" s="497" t="s">
        <v>1151</v>
      </c>
      <c r="E20" s="498">
        <v>75</v>
      </c>
      <c r="F20" s="513">
        <v>0</v>
      </c>
      <c r="G20" s="496">
        <f t="shared" si="0"/>
        <v>0</v>
      </c>
    </row>
    <row r="21" spans="1:7" ht="6" customHeight="1">
      <c r="A21" s="479"/>
      <c r="B21" s="429"/>
      <c r="D21" s="497"/>
      <c r="E21" s="498"/>
      <c r="F21" s="513"/>
      <c r="G21" s="496">
        <f t="shared" si="0"/>
        <v>0</v>
      </c>
    </row>
    <row r="22" spans="1:7" ht="15.75">
      <c r="A22" s="479" t="s">
        <v>1143</v>
      </c>
      <c r="B22" s="480" t="s">
        <v>380</v>
      </c>
      <c r="C22" s="480"/>
      <c r="D22" s="497"/>
      <c r="E22" s="498"/>
      <c r="F22" s="559"/>
      <c r="G22" s="496">
        <f t="shared" si="0"/>
        <v>0</v>
      </c>
    </row>
    <row r="23" spans="2:7" ht="15.75">
      <c r="B23" s="480" t="s">
        <v>381</v>
      </c>
      <c r="C23" s="480"/>
      <c r="D23" s="497"/>
      <c r="E23" s="498"/>
      <c r="F23" s="559"/>
      <c r="G23" s="496">
        <f t="shared" si="0"/>
        <v>0</v>
      </c>
    </row>
    <row r="24" spans="2:7" ht="15.75">
      <c r="B24" s="480" t="s">
        <v>382</v>
      </c>
      <c r="C24" s="480"/>
      <c r="D24" s="497"/>
      <c r="E24" s="498"/>
      <c r="F24" s="559"/>
      <c r="G24" s="496">
        <f t="shared" si="0"/>
        <v>0</v>
      </c>
    </row>
    <row r="25" spans="1:7" ht="15.75">
      <c r="A25" s="479"/>
      <c r="B25" s="480" t="s">
        <v>383</v>
      </c>
      <c r="C25" s="480"/>
      <c r="D25" s="497"/>
      <c r="E25" s="498"/>
      <c r="F25" s="559"/>
      <c r="G25" s="496">
        <f t="shared" si="0"/>
        <v>0</v>
      </c>
    </row>
    <row r="26" spans="2:7" ht="15.75">
      <c r="B26" s="480"/>
      <c r="C26" s="480"/>
      <c r="D26" s="497" t="s">
        <v>1150</v>
      </c>
      <c r="E26" s="498">
        <v>15</v>
      </c>
      <c r="F26" s="514">
        <v>0</v>
      </c>
      <c r="G26" s="496">
        <f t="shared" si="0"/>
        <v>0</v>
      </c>
    </row>
    <row r="27" spans="1:7" ht="15.75">
      <c r="A27" s="479"/>
      <c r="B27" s="480"/>
      <c r="C27" s="480"/>
      <c r="D27" s="497"/>
      <c r="E27" s="498"/>
      <c r="F27" s="514"/>
      <c r="G27" s="496">
        <f t="shared" si="0"/>
        <v>0</v>
      </c>
    </row>
    <row r="28" spans="1:7" ht="15.75">
      <c r="A28" s="479" t="s">
        <v>1144</v>
      </c>
      <c r="B28" s="480" t="s">
        <v>384</v>
      </c>
      <c r="C28" s="475"/>
      <c r="D28" s="493"/>
      <c r="E28" s="494"/>
      <c r="F28" s="513"/>
      <c r="G28" s="496">
        <f t="shared" si="0"/>
        <v>0</v>
      </c>
    </row>
    <row r="29" spans="1:7" ht="15.75">
      <c r="A29" s="479"/>
      <c r="B29" s="480" t="s">
        <v>385</v>
      </c>
      <c r="C29" s="475"/>
      <c r="D29" s="493"/>
      <c r="E29" s="494"/>
      <c r="F29" s="513"/>
      <c r="G29" s="496">
        <f t="shared" si="0"/>
        <v>0</v>
      </c>
    </row>
    <row r="30" spans="1:7" ht="15.75">
      <c r="A30" s="479"/>
      <c r="B30" s="480" t="s">
        <v>386</v>
      </c>
      <c r="C30" s="475"/>
      <c r="D30" s="493"/>
      <c r="E30" s="494"/>
      <c r="F30" s="513"/>
      <c r="G30" s="496">
        <f t="shared" si="0"/>
        <v>0</v>
      </c>
    </row>
    <row r="31" spans="1:7" ht="15.75">
      <c r="A31" s="479"/>
      <c r="B31" s="480" t="s">
        <v>387</v>
      </c>
      <c r="C31" s="475"/>
      <c r="D31" s="493"/>
      <c r="E31" s="494"/>
      <c r="F31" s="513"/>
      <c r="G31" s="496">
        <f t="shared" si="0"/>
        <v>0</v>
      </c>
    </row>
    <row r="32" spans="1:7" ht="15.75">
      <c r="A32" s="479"/>
      <c r="B32" s="480"/>
      <c r="C32" s="475"/>
      <c r="D32" s="493"/>
      <c r="E32" s="494"/>
      <c r="F32" s="513"/>
      <c r="G32" s="496">
        <f t="shared" si="0"/>
        <v>0</v>
      </c>
    </row>
    <row r="33" spans="1:7" ht="15.75">
      <c r="A33" s="479"/>
      <c r="B33" s="480"/>
      <c r="C33" s="475"/>
      <c r="D33" s="497" t="s">
        <v>1150</v>
      </c>
      <c r="E33" s="498">
        <v>68</v>
      </c>
      <c r="F33" s="514">
        <v>0</v>
      </c>
      <c r="G33" s="496">
        <f t="shared" si="0"/>
        <v>0</v>
      </c>
    </row>
    <row r="34" spans="1:7" ht="15.75">
      <c r="A34" s="479"/>
      <c r="B34" s="480"/>
      <c r="C34" s="475"/>
      <c r="D34" s="497"/>
      <c r="E34" s="498"/>
      <c r="F34" s="514"/>
      <c r="G34" s="496">
        <f t="shared" si="0"/>
        <v>0</v>
      </c>
    </row>
    <row r="35" spans="1:7" ht="15.75">
      <c r="A35" s="479" t="s">
        <v>1145</v>
      </c>
      <c r="B35" s="480" t="s">
        <v>388</v>
      </c>
      <c r="C35" s="475"/>
      <c r="D35" s="497"/>
      <c r="E35" s="498"/>
      <c r="F35" s="514"/>
      <c r="G35" s="496">
        <f t="shared" si="0"/>
        <v>0</v>
      </c>
    </row>
    <row r="36" spans="1:7" ht="15.75">
      <c r="A36" s="479"/>
      <c r="B36" s="480" t="s">
        <v>389</v>
      </c>
      <c r="C36" s="475"/>
      <c r="D36" s="497"/>
      <c r="E36" s="498"/>
      <c r="F36" s="514"/>
      <c r="G36" s="496">
        <f t="shared" si="0"/>
        <v>0</v>
      </c>
    </row>
    <row r="37" spans="1:7" ht="15.75">
      <c r="A37" s="479"/>
      <c r="B37" s="480" t="s">
        <v>390</v>
      </c>
      <c r="C37" s="475"/>
      <c r="D37" s="497"/>
      <c r="E37" s="498"/>
      <c r="F37" s="514"/>
      <c r="G37" s="496">
        <f t="shared" si="0"/>
        <v>0</v>
      </c>
    </row>
    <row r="38" spans="1:7" ht="15.75">
      <c r="A38" s="479"/>
      <c r="B38" s="480" t="s">
        <v>391</v>
      </c>
      <c r="C38" s="475"/>
      <c r="D38" s="497"/>
      <c r="E38" s="498"/>
      <c r="F38" s="514"/>
      <c r="G38" s="496">
        <f t="shared" si="0"/>
        <v>0</v>
      </c>
    </row>
    <row r="39" spans="1:7" ht="15.75">
      <c r="A39" s="479"/>
      <c r="B39" s="480"/>
      <c r="C39" s="475"/>
      <c r="D39" s="497"/>
      <c r="E39" s="498"/>
      <c r="F39" s="514"/>
      <c r="G39" s="496">
        <f t="shared" si="0"/>
        <v>0</v>
      </c>
    </row>
    <row r="40" spans="1:7" ht="15.75">
      <c r="A40" s="479"/>
      <c r="B40" s="480"/>
      <c r="C40" s="475"/>
      <c r="D40" s="497" t="s">
        <v>1151</v>
      </c>
      <c r="E40" s="498">
        <v>25</v>
      </c>
      <c r="F40" s="514">
        <v>0</v>
      </c>
      <c r="G40" s="496">
        <f t="shared" si="0"/>
        <v>0</v>
      </c>
    </row>
    <row r="41" spans="1:7" ht="15.75">
      <c r="A41" s="479"/>
      <c r="B41" s="480"/>
      <c r="C41" s="475"/>
      <c r="D41" s="497"/>
      <c r="E41" s="498"/>
      <c r="F41" s="514"/>
      <c r="G41" s="496">
        <f t="shared" si="0"/>
        <v>0</v>
      </c>
    </row>
    <row r="42" spans="1:7" ht="15.75">
      <c r="A42" s="479" t="s">
        <v>1146</v>
      </c>
      <c r="B42" s="480" t="s">
        <v>392</v>
      </c>
      <c r="C42" s="475"/>
      <c r="D42" s="493"/>
      <c r="E42" s="494"/>
      <c r="F42" s="513"/>
      <c r="G42" s="496">
        <f t="shared" si="0"/>
        <v>0</v>
      </c>
    </row>
    <row r="43" spans="1:7" ht="15.75">
      <c r="A43" s="479"/>
      <c r="B43" s="480" t="s">
        <v>393</v>
      </c>
      <c r="C43" s="475"/>
      <c r="D43" s="493"/>
      <c r="E43" s="494"/>
      <c r="F43" s="513"/>
      <c r="G43" s="496">
        <f t="shared" si="0"/>
        <v>0</v>
      </c>
    </row>
    <row r="44" spans="1:7" ht="15.75">
      <c r="A44" s="479"/>
      <c r="B44" s="296" t="s">
        <v>394</v>
      </c>
      <c r="C44" s="475"/>
      <c r="D44" s="493"/>
      <c r="E44" s="494"/>
      <c r="F44" s="513"/>
      <c r="G44" s="496">
        <f t="shared" si="0"/>
        <v>0</v>
      </c>
    </row>
    <row r="45" spans="1:7" ht="15.75">
      <c r="A45" s="479"/>
      <c r="C45" s="475"/>
      <c r="D45" s="493"/>
      <c r="E45" s="494"/>
      <c r="F45" s="513"/>
      <c r="G45" s="496">
        <f t="shared" si="0"/>
        <v>0</v>
      </c>
    </row>
    <row r="46" spans="1:7" ht="15.75">
      <c r="A46" s="479"/>
      <c r="B46" s="296" t="s">
        <v>395</v>
      </c>
      <c r="C46" s="475"/>
      <c r="D46" s="493" t="s">
        <v>373</v>
      </c>
      <c r="E46" s="494">
        <v>15</v>
      </c>
      <c r="F46" s="513">
        <v>0</v>
      </c>
      <c r="G46" s="496">
        <f t="shared" si="0"/>
        <v>0</v>
      </c>
    </row>
    <row r="47" spans="1:7" ht="15.75">
      <c r="A47" s="479"/>
      <c r="B47" s="296" t="s">
        <v>396</v>
      </c>
      <c r="C47" s="475"/>
      <c r="D47" s="493" t="s">
        <v>373</v>
      </c>
      <c r="E47" s="494">
        <v>12</v>
      </c>
      <c r="F47" s="513">
        <v>0</v>
      </c>
      <c r="G47" s="496">
        <f t="shared" si="0"/>
        <v>0</v>
      </c>
    </row>
    <row r="48" spans="1:7" ht="15.75">
      <c r="A48" s="479"/>
      <c r="B48" s="296" t="s">
        <v>397</v>
      </c>
      <c r="C48" s="475"/>
      <c r="D48" s="493" t="s">
        <v>373</v>
      </c>
      <c r="E48" s="494">
        <v>10</v>
      </c>
      <c r="F48" s="513">
        <v>0</v>
      </c>
      <c r="G48" s="496">
        <f t="shared" si="0"/>
        <v>0</v>
      </c>
    </row>
    <row r="49" spans="1:7" ht="15.75">
      <c r="A49" s="479"/>
      <c r="B49" s="475" t="s">
        <v>398</v>
      </c>
      <c r="C49" s="475"/>
      <c r="D49" s="497" t="s">
        <v>373</v>
      </c>
      <c r="E49" s="498">
        <v>70</v>
      </c>
      <c r="F49" s="513">
        <v>0</v>
      </c>
      <c r="G49" s="496">
        <f t="shared" si="0"/>
        <v>0</v>
      </c>
    </row>
    <row r="50" spans="1:7" ht="15.75">
      <c r="A50" s="479"/>
      <c r="B50" s="475"/>
      <c r="C50" s="475"/>
      <c r="D50" s="497"/>
      <c r="E50" s="498"/>
      <c r="F50" s="513"/>
      <c r="G50" s="496">
        <f t="shared" si="0"/>
        <v>0</v>
      </c>
    </row>
    <row r="51" spans="1:7" ht="15.75">
      <c r="A51" s="479" t="s">
        <v>1147</v>
      </c>
      <c r="B51" s="475" t="s">
        <v>399</v>
      </c>
      <c r="C51" s="475"/>
      <c r="D51" s="497"/>
      <c r="E51" s="498"/>
      <c r="F51" s="513"/>
      <c r="G51" s="496">
        <f t="shared" si="0"/>
        <v>0</v>
      </c>
    </row>
    <row r="52" spans="1:7" ht="15.75">
      <c r="A52" s="479"/>
      <c r="B52" s="475" t="s">
        <v>400</v>
      </c>
      <c r="C52" s="475"/>
      <c r="D52" s="497"/>
      <c r="E52" s="498"/>
      <c r="F52" s="513"/>
      <c r="G52" s="496">
        <f t="shared" si="0"/>
        <v>0</v>
      </c>
    </row>
    <row r="53" spans="1:7" ht="15.75">
      <c r="A53" s="479"/>
      <c r="B53" s="475" t="s">
        <v>401</v>
      </c>
      <c r="C53" s="475"/>
      <c r="D53" s="497"/>
      <c r="E53" s="498"/>
      <c r="F53" s="513"/>
      <c r="G53" s="496">
        <f t="shared" si="0"/>
        <v>0</v>
      </c>
    </row>
    <row r="54" spans="1:7" ht="15.75">
      <c r="A54" s="479"/>
      <c r="B54" s="475"/>
      <c r="C54" s="475"/>
      <c r="D54" s="497"/>
      <c r="E54" s="498"/>
      <c r="F54" s="513"/>
      <c r="G54" s="496">
        <f t="shared" si="0"/>
        <v>0</v>
      </c>
    </row>
    <row r="55" spans="1:7" ht="15.75">
      <c r="A55" s="479"/>
      <c r="B55" s="475" t="s">
        <v>402</v>
      </c>
      <c r="C55" s="475"/>
      <c r="D55" s="497" t="s">
        <v>1215</v>
      </c>
      <c r="E55" s="498">
        <v>2</v>
      </c>
      <c r="F55" s="513">
        <v>0</v>
      </c>
      <c r="G55" s="496">
        <f t="shared" si="0"/>
        <v>0</v>
      </c>
    </row>
    <row r="56" spans="1:7" ht="15.75">
      <c r="A56" s="479"/>
      <c r="B56" s="475"/>
      <c r="C56" s="475"/>
      <c r="D56" s="497"/>
      <c r="E56" s="498"/>
      <c r="F56" s="513"/>
      <c r="G56" s="496">
        <f t="shared" si="0"/>
        <v>0</v>
      </c>
    </row>
    <row r="57" spans="1:7" ht="15.75">
      <c r="A57" s="479"/>
      <c r="B57" s="475"/>
      <c r="C57" s="475"/>
      <c r="D57" s="497"/>
      <c r="E57" s="498"/>
      <c r="F57" s="513"/>
      <c r="G57" s="496">
        <f t="shared" si="0"/>
        <v>0</v>
      </c>
    </row>
    <row r="58" spans="1:7" ht="15.75">
      <c r="A58" s="479"/>
      <c r="B58" s="475"/>
      <c r="C58" s="475"/>
      <c r="D58" s="497"/>
      <c r="E58" s="498"/>
      <c r="F58" s="513"/>
      <c r="G58" s="496">
        <f t="shared" si="0"/>
        <v>0</v>
      </c>
    </row>
    <row r="59" spans="1:7" ht="15.75">
      <c r="A59" s="479"/>
      <c r="B59" s="475"/>
      <c r="C59" s="475"/>
      <c r="D59" s="497"/>
      <c r="E59" s="498"/>
      <c r="F59" s="513"/>
      <c r="G59" s="496">
        <f t="shared" si="0"/>
        <v>0</v>
      </c>
    </row>
    <row r="60" spans="1:7" ht="15.75">
      <c r="A60" s="479" t="s">
        <v>1148</v>
      </c>
      <c r="B60" s="475" t="s">
        <v>403</v>
      </c>
      <c r="C60" s="475"/>
      <c r="D60" s="497"/>
      <c r="E60" s="498"/>
      <c r="F60" s="513"/>
      <c r="G60" s="496">
        <f t="shared" si="0"/>
        <v>0</v>
      </c>
    </row>
    <row r="61" spans="1:7" ht="15.75">
      <c r="A61" s="479"/>
      <c r="B61" s="475" t="s">
        <v>404</v>
      </c>
      <c r="C61" s="475"/>
      <c r="D61" s="497"/>
      <c r="E61" s="498"/>
      <c r="F61" s="513"/>
      <c r="G61" s="496">
        <f t="shared" si="0"/>
        <v>0</v>
      </c>
    </row>
    <row r="62" spans="1:7" ht="15.75">
      <c r="A62" s="479"/>
      <c r="B62" s="475"/>
      <c r="C62" s="475"/>
      <c r="D62" s="497"/>
      <c r="E62" s="498"/>
      <c r="F62" s="513"/>
      <c r="G62" s="496">
        <f t="shared" si="0"/>
        <v>0</v>
      </c>
    </row>
    <row r="63" spans="1:7" ht="15.75">
      <c r="A63" s="479"/>
      <c r="B63" s="475" t="s">
        <v>405</v>
      </c>
      <c r="C63" s="475"/>
      <c r="D63" s="497" t="s">
        <v>1215</v>
      </c>
      <c r="E63" s="498">
        <v>2</v>
      </c>
      <c r="F63" s="513">
        <v>0</v>
      </c>
      <c r="G63" s="496">
        <f t="shared" si="0"/>
        <v>0</v>
      </c>
    </row>
    <row r="64" spans="1:7" ht="15.75">
      <c r="A64" s="479"/>
      <c r="B64" s="475"/>
      <c r="C64" s="475"/>
      <c r="D64" s="497"/>
      <c r="E64" s="498"/>
      <c r="F64" s="513"/>
      <c r="G64" s="496">
        <f t="shared" si="0"/>
        <v>0</v>
      </c>
    </row>
    <row r="65" spans="1:7" ht="15.75">
      <c r="A65" s="479" t="s">
        <v>1128</v>
      </c>
      <c r="B65" s="475" t="s">
        <v>406</v>
      </c>
      <c r="C65" s="475"/>
      <c r="D65" s="497"/>
      <c r="E65" s="498"/>
      <c r="F65" s="513"/>
      <c r="G65" s="496">
        <f t="shared" si="0"/>
        <v>0</v>
      </c>
    </row>
    <row r="66" spans="1:7" ht="15.75">
      <c r="A66" s="479"/>
      <c r="B66" s="475" t="s">
        <v>407</v>
      </c>
      <c r="C66" s="475"/>
      <c r="D66" s="497"/>
      <c r="E66" s="498"/>
      <c r="F66" s="513"/>
      <c r="G66" s="496">
        <f t="shared" si="0"/>
        <v>0</v>
      </c>
    </row>
    <row r="67" spans="1:7" ht="15.75">
      <c r="A67" s="479"/>
      <c r="B67" s="475" t="s">
        <v>408</v>
      </c>
      <c r="C67" s="475"/>
      <c r="D67" s="497"/>
      <c r="E67" s="498"/>
      <c r="F67" s="513"/>
      <c r="G67" s="496">
        <f t="shared" si="0"/>
        <v>0</v>
      </c>
    </row>
    <row r="68" spans="1:7" ht="15.75">
      <c r="A68" s="479"/>
      <c r="B68" s="475" t="s">
        <v>409</v>
      </c>
      <c r="C68" s="475"/>
      <c r="D68" s="497"/>
      <c r="E68" s="498"/>
      <c r="F68" s="513"/>
      <c r="G68" s="496">
        <f t="shared" si="0"/>
        <v>0</v>
      </c>
    </row>
    <row r="69" spans="1:7" ht="15.75">
      <c r="A69" s="479"/>
      <c r="B69" s="475" t="s">
        <v>410</v>
      </c>
      <c r="C69" s="475"/>
      <c r="D69" s="497"/>
      <c r="E69" s="498"/>
      <c r="F69" s="513"/>
      <c r="G69" s="496">
        <f t="shared" si="0"/>
        <v>0</v>
      </c>
    </row>
    <row r="70" spans="1:7" ht="15.75">
      <c r="A70" s="479"/>
      <c r="B70" s="475"/>
      <c r="C70" s="475"/>
      <c r="D70" s="497" t="s">
        <v>1215</v>
      </c>
      <c r="E70" s="498">
        <v>2</v>
      </c>
      <c r="F70" s="513">
        <v>0</v>
      </c>
      <c r="G70" s="496">
        <f t="shared" si="0"/>
        <v>0</v>
      </c>
    </row>
    <row r="71" spans="1:7" ht="15.75">
      <c r="A71" s="479"/>
      <c r="B71" s="475"/>
      <c r="C71" s="475"/>
      <c r="D71" s="497"/>
      <c r="E71" s="498"/>
      <c r="F71" s="513"/>
      <c r="G71" s="496">
        <f t="shared" si="0"/>
        <v>0</v>
      </c>
    </row>
    <row r="72" spans="1:7" ht="15.75">
      <c r="A72" s="479" t="s">
        <v>1129</v>
      </c>
      <c r="B72" s="475" t="s">
        <v>411</v>
      </c>
      <c r="C72" s="475"/>
      <c r="D72" s="497"/>
      <c r="E72" s="498"/>
      <c r="F72" s="513"/>
      <c r="G72" s="496">
        <f t="shared" si="0"/>
        <v>0</v>
      </c>
    </row>
    <row r="73" spans="1:7" ht="15.75">
      <c r="A73" s="479"/>
      <c r="B73" s="475" t="s">
        <v>412</v>
      </c>
      <c r="C73" s="475"/>
      <c r="D73" s="497"/>
      <c r="E73" s="498"/>
      <c r="F73" s="513"/>
      <c r="G73" s="496">
        <f t="shared" si="0"/>
        <v>0</v>
      </c>
    </row>
    <row r="74" spans="1:7" ht="15.75">
      <c r="A74" s="479"/>
      <c r="B74" s="475" t="s">
        <v>413</v>
      </c>
      <c r="C74" s="475"/>
      <c r="D74" s="497"/>
      <c r="E74" s="498"/>
      <c r="F74" s="513"/>
      <c r="G74" s="496">
        <f aca="true" t="shared" si="1" ref="G74:G109">E74*F74</f>
        <v>0</v>
      </c>
    </row>
    <row r="75" spans="1:7" ht="15.75">
      <c r="A75" s="479"/>
      <c r="B75" s="475"/>
      <c r="C75" s="475"/>
      <c r="D75" s="497"/>
      <c r="E75" s="498"/>
      <c r="F75" s="513"/>
      <c r="G75" s="496">
        <f t="shared" si="1"/>
        <v>0</v>
      </c>
    </row>
    <row r="76" spans="1:7" ht="15.75">
      <c r="A76" s="479"/>
      <c r="B76" s="475"/>
      <c r="C76" s="475"/>
      <c r="D76" s="497" t="s">
        <v>1215</v>
      </c>
      <c r="E76" s="498">
        <v>2</v>
      </c>
      <c r="F76" s="513">
        <v>0</v>
      </c>
      <c r="G76" s="496">
        <f t="shared" si="1"/>
        <v>0</v>
      </c>
    </row>
    <row r="77" spans="1:7" ht="15.75">
      <c r="A77" s="479"/>
      <c r="B77" s="475"/>
      <c r="C77" s="475"/>
      <c r="D77" s="497"/>
      <c r="E77" s="498"/>
      <c r="F77" s="513"/>
      <c r="G77" s="496">
        <f t="shared" si="1"/>
        <v>0</v>
      </c>
    </row>
    <row r="78" spans="1:7" ht="15.75">
      <c r="A78" s="479" t="s">
        <v>1130</v>
      </c>
      <c r="B78" s="475" t="s">
        <v>414</v>
      </c>
      <c r="C78" s="475"/>
      <c r="D78" s="497"/>
      <c r="E78" s="498"/>
      <c r="F78" s="513"/>
      <c r="G78" s="496">
        <f t="shared" si="1"/>
        <v>0</v>
      </c>
    </row>
    <row r="79" spans="1:7" ht="15.75">
      <c r="A79" s="479"/>
      <c r="B79" s="475" t="s">
        <v>415</v>
      </c>
      <c r="C79" s="475"/>
      <c r="D79" s="497"/>
      <c r="E79" s="498"/>
      <c r="F79" s="513"/>
      <c r="G79" s="496">
        <f t="shared" si="1"/>
        <v>0</v>
      </c>
    </row>
    <row r="80" spans="1:7" ht="15.75">
      <c r="A80" s="479"/>
      <c r="B80" s="475" t="s">
        <v>416</v>
      </c>
      <c r="C80" s="475"/>
      <c r="D80" s="497"/>
      <c r="E80" s="498"/>
      <c r="F80" s="513"/>
      <c r="G80" s="496">
        <f t="shared" si="1"/>
        <v>0</v>
      </c>
    </row>
    <row r="81" spans="1:7" ht="15.75">
      <c r="A81" s="479"/>
      <c r="B81" s="475"/>
      <c r="C81" s="475"/>
      <c r="D81" s="497"/>
      <c r="E81" s="498"/>
      <c r="F81" s="513"/>
      <c r="G81" s="496">
        <f t="shared" si="1"/>
        <v>0</v>
      </c>
    </row>
    <row r="82" spans="1:7" ht="15.75">
      <c r="A82" s="479"/>
      <c r="B82" s="475" t="s">
        <v>417</v>
      </c>
      <c r="C82" s="475"/>
      <c r="D82" s="497" t="s">
        <v>1216</v>
      </c>
      <c r="E82" s="498">
        <v>1</v>
      </c>
      <c r="F82" s="513">
        <v>0</v>
      </c>
      <c r="G82" s="496">
        <f t="shared" si="1"/>
        <v>0</v>
      </c>
    </row>
    <row r="83" spans="1:7" ht="15.75">
      <c r="A83" s="479"/>
      <c r="B83" s="475"/>
      <c r="C83" s="475"/>
      <c r="D83" s="497"/>
      <c r="E83" s="498"/>
      <c r="F83" s="513"/>
      <c r="G83" s="496">
        <f t="shared" si="1"/>
        <v>0</v>
      </c>
    </row>
    <row r="84" spans="1:7" ht="15.75">
      <c r="A84" s="482" t="s">
        <v>1131</v>
      </c>
      <c r="B84" s="480" t="s">
        <v>418</v>
      </c>
      <c r="D84" s="493"/>
      <c r="E84" s="494"/>
      <c r="F84" s="513"/>
      <c r="G84" s="496">
        <f t="shared" si="1"/>
        <v>0</v>
      </c>
    </row>
    <row r="85" spans="2:7" ht="15.75">
      <c r="B85" s="480" t="s">
        <v>419</v>
      </c>
      <c r="D85" s="493"/>
      <c r="E85" s="494"/>
      <c r="F85" s="513"/>
      <c r="G85" s="496">
        <f t="shared" si="1"/>
        <v>0</v>
      </c>
    </row>
    <row r="86" spans="1:7" ht="15.75">
      <c r="A86" s="479"/>
      <c r="B86" s="475"/>
      <c r="D86" s="495" t="s">
        <v>373</v>
      </c>
      <c r="E86" s="494">
        <v>107</v>
      </c>
      <c r="F86" s="513">
        <v>0</v>
      </c>
      <c r="G86" s="496">
        <f t="shared" si="1"/>
        <v>0</v>
      </c>
    </row>
    <row r="87" spans="1:7" ht="9" customHeight="1">
      <c r="A87" s="479"/>
      <c r="B87" s="475"/>
      <c r="D87" s="495"/>
      <c r="E87" s="494"/>
      <c r="F87" s="513"/>
      <c r="G87" s="496">
        <f t="shared" si="1"/>
        <v>0</v>
      </c>
    </row>
    <row r="88" spans="1:7" ht="15.75">
      <c r="A88" s="482" t="s">
        <v>1132</v>
      </c>
      <c r="B88" s="475" t="s">
        <v>420</v>
      </c>
      <c r="D88" s="495"/>
      <c r="E88" s="494"/>
      <c r="F88" s="513"/>
      <c r="G88" s="496">
        <f t="shared" si="1"/>
        <v>0</v>
      </c>
    </row>
    <row r="89" spans="2:7" ht="15.75">
      <c r="B89" s="475" t="s">
        <v>421</v>
      </c>
      <c r="D89" s="495"/>
      <c r="E89" s="494"/>
      <c r="F89" s="513"/>
      <c r="G89" s="496">
        <f t="shared" si="1"/>
        <v>0</v>
      </c>
    </row>
    <row r="90" spans="2:7" ht="15.75">
      <c r="B90" s="475"/>
      <c r="D90" s="495"/>
      <c r="E90" s="494"/>
      <c r="F90" s="513"/>
      <c r="G90" s="496">
        <f t="shared" si="1"/>
        <v>0</v>
      </c>
    </row>
    <row r="91" spans="2:7" ht="15.75">
      <c r="B91" s="475" t="s">
        <v>405</v>
      </c>
      <c r="D91" s="495" t="s">
        <v>1215</v>
      </c>
      <c r="E91" s="494">
        <v>1</v>
      </c>
      <c r="F91" s="513">
        <v>0</v>
      </c>
      <c r="G91" s="496">
        <f t="shared" si="1"/>
        <v>0</v>
      </c>
    </row>
    <row r="92" spans="2:7" ht="15.75">
      <c r="B92" s="475"/>
      <c r="D92" s="495"/>
      <c r="E92" s="494"/>
      <c r="F92" s="513"/>
      <c r="G92" s="496">
        <f t="shared" si="1"/>
        <v>0</v>
      </c>
    </row>
    <row r="93" spans="1:7" ht="15.75">
      <c r="A93" s="482" t="s">
        <v>1133</v>
      </c>
      <c r="B93" s="475" t="s">
        <v>422</v>
      </c>
      <c r="D93" s="495"/>
      <c r="E93" s="494"/>
      <c r="F93" s="513"/>
      <c r="G93" s="496">
        <f t="shared" si="1"/>
        <v>0</v>
      </c>
    </row>
    <row r="94" spans="2:7" ht="15.75">
      <c r="B94" s="475" t="s">
        <v>423</v>
      </c>
      <c r="D94" s="495"/>
      <c r="E94" s="494"/>
      <c r="F94" s="513"/>
      <c r="G94" s="496">
        <f t="shared" si="1"/>
        <v>0</v>
      </c>
    </row>
    <row r="95" spans="2:7" ht="15.75">
      <c r="B95" s="475"/>
      <c r="D95" s="495"/>
      <c r="E95" s="494"/>
      <c r="F95" s="513"/>
      <c r="G95" s="496">
        <f t="shared" si="1"/>
        <v>0</v>
      </c>
    </row>
    <row r="96" spans="2:7" ht="15.75">
      <c r="B96" s="475"/>
      <c r="D96" s="495" t="s">
        <v>1152</v>
      </c>
      <c r="E96" s="494">
        <v>2</v>
      </c>
      <c r="F96" s="513">
        <v>0</v>
      </c>
      <c r="G96" s="496">
        <f t="shared" si="1"/>
        <v>0</v>
      </c>
    </row>
    <row r="97" spans="2:7" ht="15.75">
      <c r="B97" s="475"/>
      <c r="D97" s="495"/>
      <c r="E97" s="494"/>
      <c r="F97" s="513"/>
      <c r="G97" s="496">
        <f t="shared" si="1"/>
        <v>0</v>
      </c>
    </row>
    <row r="98" spans="1:7" ht="15.75">
      <c r="A98" s="482" t="s">
        <v>1134</v>
      </c>
      <c r="B98" s="475" t="s">
        <v>424</v>
      </c>
      <c r="D98" s="495"/>
      <c r="E98" s="494"/>
      <c r="F98" s="513"/>
      <c r="G98" s="496">
        <f t="shared" si="1"/>
        <v>0</v>
      </c>
    </row>
    <row r="99" spans="2:7" ht="15.75">
      <c r="B99" s="475" t="s">
        <v>425</v>
      </c>
      <c r="D99" s="495"/>
      <c r="E99" s="494"/>
      <c r="F99" s="513"/>
      <c r="G99" s="496">
        <f t="shared" si="1"/>
        <v>0</v>
      </c>
    </row>
    <row r="100" spans="2:7" ht="15.75">
      <c r="B100" s="475" t="s">
        <v>426</v>
      </c>
      <c r="D100" s="495"/>
      <c r="E100" s="494"/>
      <c r="F100" s="513"/>
      <c r="G100" s="496">
        <f t="shared" si="1"/>
        <v>0</v>
      </c>
    </row>
    <row r="101" spans="2:7" ht="15.75">
      <c r="B101" s="475"/>
      <c r="D101" s="495"/>
      <c r="E101" s="494"/>
      <c r="F101" s="513"/>
      <c r="G101" s="496">
        <f t="shared" si="1"/>
        <v>0</v>
      </c>
    </row>
    <row r="102" spans="2:7" ht="15.75">
      <c r="B102" s="475" t="s">
        <v>405</v>
      </c>
      <c r="D102" s="495" t="s">
        <v>1215</v>
      </c>
      <c r="E102" s="494">
        <v>1</v>
      </c>
      <c r="F102" s="513">
        <v>0</v>
      </c>
      <c r="G102" s="496">
        <f t="shared" si="1"/>
        <v>0</v>
      </c>
    </row>
    <row r="103" spans="2:7" ht="15.75">
      <c r="B103" s="475"/>
      <c r="D103" s="495"/>
      <c r="E103" s="494"/>
      <c r="F103" s="513"/>
      <c r="G103" s="496">
        <f t="shared" si="1"/>
        <v>0</v>
      </c>
    </row>
    <row r="104" spans="1:7" ht="15.75">
      <c r="A104" s="486" t="s">
        <v>1135</v>
      </c>
      <c r="B104" s="480" t="s">
        <v>427</v>
      </c>
      <c r="C104" s="475"/>
      <c r="D104" s="493"/>
      <c r="E104" s="494"/>
      <c r="F104" s="513"/>
      <c r="G104" s="496">
        <f t="shared" si="1"/>
        <v>0</v>
      </c>
    </row>
    <row r="105" spans="2:7" ht="15.75">
      <c r="B105" s="480" t="s">
        <v>428</v>
      </c>
      <c r="C105" s="475"/>
      <c r="D105" s="493"/>
      <c r="E105" s="494"/>
      <c r="F105" s="513"/>
      <c r="G105" s="496">
        <f t="shared" si="1"/>
        <v>0</v>
      </c>
    </row>
    <row r="106" spans="1:7" ht="15.75">
      <c r="A106" s="479"/>
      <c r="B106" s="480" t="s">
        <v>429</v>
      </c>
      <c r="D106" s="493"/>
      <c r="E106" s="494"/>
      <c r="F106" s="513"/>
      <c r="G106" s="496">
        <f t="shared" si="1"/>
        <v>0</v>
      </c>
    </row>
    <row r="107" spans="2:7" ht="15.75">
      <c r="B107" s="480" t="s">
        <v>430</v>
      </c>
      <c r="C107" s="475"/>
      <c r="D107" s="493"/>
      <c r="E107" s="494"/>
      <c r="F107" s="513"/>
      <c r="G107" s="496">
        <f t="shared" si="1"/>
        <v>0</v>
      </c>
    </row>
    <row r="108" spans="1:7" ht="15.75">
      <c r="A108" s="479"/>
      <c r="B108" s="480" t="s">
        <v>431</v>
      </c>
      <c r="D108" s="493"/>
      <c r="E108" s="494"/>
      <c r="F108" s="513"/>
      <c r="G108" s="496">
        <f t="shared" si="1"/>
        <v>0</v>
      </c>
    </row>
    <row r="109" spans="2:7" ht="16.5" customHeight="1">
      <c r="B109" s="480"/>
      <c r="D109" s="493" t="s">
        <v>1154</v>
      </c>
      <c r="E109" s="494">
        <v>0.15</v>
      </c>
      <c r="F109" s="513">
        <v>0</v>
      </c>
      <c r="G109" s="496">
        <f t="shared" si="1"/>
        <v>0</v>
      </c>
    </row>
    <row r="110" spans="2:7" ht="16.5" customHeight="1">
      <c r="B110" s="480"/>
      <c r="D110" s="493"/>
      <c r="E110" s="494"/>
      <c r="F110" s="513"/>
      <c r="G110" s="496"/>
    </row>
    <row r="111" spans="2:7" ht="17.25" customHeight="1" thickBot="1">
      <c r="B111" s="500" t="s">
        <v>746</v>
      </c>
      <c r="C111" s="501"/>
      <c r="D111" s="502"/>
      <c r="E111" s="503"/>
      <c r="F111" s="504"/>
      <c r="G111" s="505">
        <f>ROUND(SUM(G9:G109),2)</f>
        <v>0</v>
      </c>
    </row>
    <row r="112" spans="1:7" ht="16.5" thickTop="1">
      <c r="A112" s="479"/>
      <c r="B112" s="480"/>
      <c r="C112" s="475"/>
      <c r="F112" s="515"/>
      <c r="G112" s="421"/>
    </row>
    <row r="113" spans="1:7" ht="15.75">
      <c r="A113" s="479"/>
      <c r="B113" s="480"/>
      <c r="C113" s="475"/>
      <c r="F113" s="515"/>
      <c r="G113" s="421"/>
    </row>
    <row r="114" spans="1:7" ht="15.75">
      <c r="A114" s="479"/>
      <c r="B114" s="480"/>
      <c r="C114" s="475"/>
      <c r="F114" s="515"/>
      <c r="G114" s="421"/>
    </row>
    <row r="115" spans="1:7" ht="15.75">
      <c r="A115" s="479"/>
      <c r="B115" s="480"/>
      <c r="C115" s="475"/>
      <c r="F115" s="515"/>
      <c r="G115" s="421"/>
    </row>
    <row r="116" spans="1:7" ht="15.75">
      <c r="A116" s="479"/>
      <c r="B116" s="480"/>
      <c r="C116" s="475"/>
      <c r="F116" s="515"/>
      <c r="G116" s="421"/>
    </row>
    <row r="117" spans="1:7" ht="15.75">
      <c r="A117" s="479"/>
      <c r="B117" s="480"/>
      <c r="C117" s="475"/>
      <c r="D117" s="481"/>
      <c r="F117" s="515"/>
      <c r="G117" s="421"/>
    </row>
    <row r="118" spans="1:7" ht="15.75">
      <c r="A118" s="479"/>
      <c r="B118" s="480"/>
      <c r="C118" s="475"/>
      <c r="F118" s="515"/>
      <c r="G118" s="421"/>
    </row>
    <row r="119" spans="1:7" ht="15.75">
      <c r="A119" s="479"/>
      <c r="B119" s="480"/>
      <c r="C119" s="475"/>
      <c r="F119" s="515"/>
      <c r="G119" s="421"/>
    </row>
    <row r="120" spans="1:7" ht="15.75">
      <c r="A120" s="479"/>
      <c r="B120" s="480"/>
      <c r="C120" s="475"/>
      <c r="F120" s="515"/>
      <c r="G120" s="421"/>
    </row>
    <row r="121" spans="1:7" ht="15.75">
      <c r="A121" s="479"/>
      <c r="B121" s="480"/>
      <c r="C121" s="475"/>
      <c r="F121" s="515"/>
      <c r="G121" s="421"/>
    </row>
    <row r="122" spans="1:7" ht="15.75">
      <c r="A122" s="479"/>
      <c r="B122" s="480"/>
      <c r="C122" s="475"/>
      <c r="D122" s="481"/>
      <c r="F122" s="515"/>
      <c r="G122" s="421"/>
    </row>
    <row r="123" spans="1:7" ht="15.75">
      <c r="A123" s="479"/>
      <c r="B123" s="480"/>
      <c r="C123" s="475"/>
      <c r="F123" s="515"/>
      <c r="G123" s="421"/>
    </row>
    <row r="124" spans="1:7" ht="15.75">
      <c r="A124" s="479"/>
      <c r="B124" s="480"/>
      <c r="C124" s="475"/>
      <c r="F124" s="515"/>
      <c r="G124" s="421"/>
    </row>
    <row r="125" spans="1:7" ht="15.75">
      <c r="A125" s="479"/>
      <c r="B125" s="480"/>
      <c r="C125" s="475"/>
      <c r="F125" s="515"/>
      <c r="G125" s="421"/>
    </row>
    <row r="126" spans="1:7" ht="15.75">
      <c r="A126" s="479"/>
      <c r="B126" s="480"/>
      <c r="C126" s="475"/>
      <c r="F126" s="515"/>
      <c r="G126" s="421"/>
    </row>
    <row r="127" spans="1:7" ht="15.75">
      <c r="A127" s="479"/>
      <c r="B127" s="480"/>
      <c r="C127" s="475"/>
      <c r="D127" s="481"/>
      <c r="F127" s="515"/>
      <c r="G127" s="421"/>
    </row>
    <row r="128" spans="1:7" ht="15.75">
      <c r="A128" s="479"/>
      <c r="B128" s="480"/>
      <c r="C128" s="475"/>
      <c r="F128" s="515"/>
      <c r="G128" s="421"/>
    </row>
    <row r="129" spans="1:7" ht="15.75">
      <c r="A129" s="479"/>
      <c r="B129" s="480"/>
      <c r="C129" s="475"/>
      <c r="F129" s="515"/>
      <c r="G129" s="421"/>
    </row>
    <row r="130" spans="2:7" ht="15.75">
      <c r="B130" s="480"/>
      <c r="C130" s="475"/>
      <c r="F130" s="515"/>
      <c r="G130" s="421"/>
    </row>
    <row r="131" spans="2:7" ht="15.75">
      <c r="B131" s="480"/>
      <c r="C131" s="475"/>
      <c r="F131" s="515"/>
      <c r="G131" s="421"/>
    </row>
    <row r="132" spans="2:7" ht="15.75">
      <c r="B132" s="480"/>
      <c r="C132" s="475"/>
      <c r="F132" s="515"/>
      <c r="G132" s="421"/>
    </row>
    <row r="133" spans="2:7" ht="15.75">
      <c r="B133" s="480"/>
      <c r="C133" s="475"/>
      <c r="F133" s="515"/>
      <c r="G133" s="421"/>
    </row>
    <row r="134" spans="2:7" ht="15.75">
      <c r="B134" s="480"/>
      <c r="C134" s="475"/>
      <c r="D134" s="481"/>
      <c r="F134" s="515"/>
      <c r="G134" s="421"/>
    </row>
    <row r="135" spans="2:7" ht="15.75">
      <c r="B135" s="480"/>
      <c r="C135" s="475"/>
      <c r="F135" s="515"/>
      <c r="G135" s="421"/>
    </row>
    <row r="136" spans="1:7" ht="15.75">
      <c r="A136" s="479"/>
      <c r="B136" s="480"/>
      <c r="C136" s="475"/>
      <c r="F136" s="515"/>
      <c r="G136" s="421"/>
    </row>
    <row r="137" spans="1:7" ht="15.75">
      <c r="A137" s="479"/>
      <c r="B137" s="480"/>
      <c r="C137" s="475"/>
      <c r="F137" s="478"/>
      <c r="G137" s="421"/>
    </row>
    <row r="138" spans="1:7" ht="15.75">
      <c r="A138" s="479"/>
      <c r="B138" s="480"/>
      <c r="C138" s="475"/>
      <c r="F138" s="478"/>
      <c r="G138" s="421"/>
    </row>
    <row r="139" spans="1:7" ht="15.75">
      <c r="A139" s="479"/>
      <c r="B139" s="480"/>
      <c r="C139" s="475"/>
      <c r="D139" s="481"/>
      <c r="F139" s="478"/>
      <c r="G139" s="421"/>
    </row>
    <row r="140" spans="1:7" ht="15.75">
      <c r="A140" s="479"/>
      <c r="B140" s="480"/>
      <c r="C140" s="475"/>
      <c r="F140" s="478"/>
      <c r="G140" s="421"/>
    </row>
    <row r="141" spans="2:7" ht="15.75">
      <c r="B141" s="480"/>
      <c r="F141" s="478"/>
      <c r="G141" s="475"/>
    </row>
    <row r="142" spans="2:7" ht="15.75">
      <c r="B142" s="480"/>
      <c r="F142" s="478"/>
      <c r="G142" s="475"/>
    </row>
    <row r="143" spans="6:7" ht="15.75">
      <c r="F143" s="478"/>
      <c r="G143" s="475"/>
    </row>
    <row r="144" spans="1:7" ht="15.75">
      <c r="A144" s="479"/>
      <c r="B144" s="475"/>
      <c r="D144" s="481"/>
      <c r="F144" s="478"/>
      <c r="G144" s="421"/>
    </row>
    <row r="145" spans="2:7" ht="15.75">
      <c r="B145" s="475"/>
      <c r="C145" s="475"/>
      <c r="F145" s="478"/>
      <c r="G145" s="475"/>
    </row>
    <row r="146" spans="2:7" ht="15.75">
      <c r="B146" s="480"/>
      <c r="C146" s="475"/>
      <c r="F146" s="478"/>
      <c r="G146" s="475"/>
    </row>
    <row r="147" spans="2:7" ht="15.75">
      <c r="B147" s="480"/>
      <c r="C147" s="475"/>
      <c r="F147" s="478"/>
      <c r="G147" s="475"/>
    </row>
    <row r="148" spans="2:7" ht="15.75">
      <c r="B148" s="480"/>
      <c r="C148" s="475"/>
      <c r="F148" s="478"/>
      <c r="G148" s="475"/>
    </row>
    <row r="149" spans="2:7" ht="15.75">
      <c r="B149" s="475"/>
      <c r="C149" s="475"/>
      <c r="F149" s="478"/>
      <c r="G149" s="475"/>
    </row>
    <row r="150" spans="2:7" ht="15.75">
      <c r="B150" s="475"/>
      <c r="D150" s="481"/>
      <c r="F150" s="485"/>
      <c r="G150" s="421"/>
    </row>
    <row r="151" spans="2:7" ht="15.75">
      <c r="B151" s="475"/>
      <c r="D151" s="481"/>
      <c r="F151" s="485"/>
      <c r="G151" s="421"/>
    </row>
    <row r="152" spans="2:7" ht="15.75">
      <c r="B152" s="480"/>
      <c r="C152" s="475"/>
      <c r="F152" s="478"/>
      <c r="G152" s="475"/>
    </row>
    <row r="153" spans="2:7" ht="15.75">
      <c r="B153" s="480"/>
      <c r="C153" s="475"/>
      <c r="F153" s="478"/>
      <c r="G153" s="475"/>
    </row>
    <row r="154" spans="2:7" ht="15.75">
      <c r="B154" s="475"/>
      <c r="D154" s="481"/>
      <c r="F154" s="485"/>
      <c r="G154" s="421"/>
    </row>
    <row r="155" spans="6:7" ht="15.75">
      <c r="F155" s="478"/>
      <c r="G155" s="475"/>
    </row>
    <row r="156" spans="2:7" ht="15.75">
      <c r="B156" s="480"/>
      <c r="C156" s="475"/>
      <c r="F156" s="478"/>
      <c r="G156" s="475"/>
    </row>
    <row r="157" spans="2:7" ht="15.75">
      <c r="B157" s="480"/>
      <c r="C157" s="475"/>
      <c r="F157" s="478"/>
      <c r="G157" s="475"/>
    </row>
    <row r="158" spans="1:7" ht="15.75">
      <c r="A158" s="479"/>
      <c r="B158" s="480"/>
      <c r="F158" s="478"/>
      <c r="G158" s="475"/>
    </row>
    <row r="159" spans="2:7" ht="15.75">
      <c r="B159" s="480"/>
      <c r="C159" s="475"/>
      <c r="F159" s="478"/>
      <c r="G159" s="475"/>
    </row>
    <row r="160" spans="1:7" ht="15.75">
      <c r="A160" s="479"/>
      <c r="B160" s="480"/>
      <c r="F160" s="478"/>
      <c r="G160" s="487"/>
    </row>
    <row r="161" spans="2:7" ht="15.75">
      <c r="B161" s="480"/>
      <c r="F161" s="489"/>
      <c r="G161" s="490"/>
    </row>
    <row r="162" spans="2:7" ht="15.75">
      <c r="B162" s="480"/>
      <c r="C162" s="488"/>
      <c r="E162" s="135"/>
      <c r="F162" s="491"/>
      <c r="G162" s="492"/>
    </row>
    <row r="169" ht="15.75">
      <c r="I169" s="330"/>
    </row>
  </sheetData>
  <sheetProtection password="CFDE" sheet="1"/>
  <printOptions/>
  <pageMargins left="0.9055118110236221" right="0.5118110236220472" top="0.7480314960629921" bottom="0.7480314960629921" header="0.31496062992125984" footer="0.31496062992125984"/>
  <pageSetup horizontalDpi="600" verticalDpi="600" orientation="portrait" paperSize="9" r:id="rId1"/>
  <headerFooter alignWithMargins="0">
    <oddHeader>&amp;C&amp;A</oddHeader>
    <oddFooter>&amp;CStran &amp;P od &amp;N</oddFooter>
  </headerFooter>
</worksheet>
</file>

<file path=xl/worksheets/sheet16.xml><?xml version="1.0" encoding="utf-8"?>
<worksheet xmlns="http://schemas.openxmlformats.org/spreadsheetml/2006/main" xmlns:r="http://schemas.openxmlformats.org/officeDocument/2006/relationships">
  <dimension ref="A1:I686"/>
  <sheetViews>
    <sheetView showZeros="0" workbookViewId="0" topLeftCell="A691">
      <selection activeCell="F650" sqref="F650"/>
    </sheetView>
  </sheetViews>
  <sheetFormatPr defaultColWidth="9.00390625" defaultRowHeight="12.75"/>
  <cols>
    <col min="1" max="1" width="5.375" style="384" customWidth="1"/>
    <col min="2" max="2" width="44.25390625" style="408" customWidth="1"/>
    <col min="3" max="3" width="5.75390625" style="310" bestFit="1" customWidth="1"/>
    <col min="4" max="4" width="9.375" style="428" customWidth="1"/>
    <col min="5" max="5" width="10.375" style="132" customWidth="1"/>
    <col min="6" max="6" width="15.625" style="132" bestFit="1" customWidth="1"/>
    <col min="7" max="16384" width="9.125" style="170" customWidth="1"/>
  </cols>
  <sheetData>
    <row r="1" spans="1:6" s="286" customFormat="1" ht="18.75">
      <c r="A1" s="378"/>
      <c r="B1" s="422" t="s">
        <v>742</v>
      </c>
      <c r="C1" s="284"/>
      <c r="D1" s="423"/>
      <c r="E1" s="285" t="s">
        <v>99</v>
      </c>
      <c r="F1" s="423"/>
    </row>
    <row r="2" spans="1:6" s="286" customFormat="1" ht="15.75">
      <c r="A2" s="379"/>
      <c r="B2" s="401"/>
      <c r="C2" s="284"/>
      <c r="D2" s="423"/>
      <c r="E2" s="285"/>
      <c r="F2" s="423"/>
    </row>
    <row r="3" spans="1:6" s="286" customFormat="1" ht="15.75">
      <c r="A3" s="379" t="s">
        <v>432</v>
      </c>
      <c r="B3" s="401" t="s">
        <v>433</v>
      </c>
      <c r="C3" s="284"/>
      <c r="D3" s="423"/>
      <c r="E3" s="285"/>
      <c r="F3" s="423"/>
    </row>
    <row r="4" spans="1:6" s="289" customFormat="1" ht="15.75">
      <c r="A4" s="380"/>
      <c r="B4" s="402"/>
      <c r="C4" s="287"/>
      <c r="D4" s="424"/>
      <c r="E4" s="288"/>
      <c r="F4" s="424"/>
    </row>
    <row r="5" spans="1:6" s="289" customFormat="1" ht="31.5">
      <c r="A5" s="381">
        <v>1</v>
      </c>
      <c r="B5" s="402" t="s">
        <v>434</v>
      </c>
      <c r="C5" s="287"/>
      <c r="D5" s="424"/>
      <c r="E5" s="288"/>
      <c r="F5" s="424"/>
    </row>
    <row r="6" spans="1:6" s="289" customFormat="1" ht="31.5">
      <c r="A6" s="381"/>
      <c r="B6" s="402" t="s">
        <v>435</v>
      </c>
      <c r="C6" s="287"/>
      <c r="D6" s="424"/>
      <c r="E6" s="288"/>
      <c r="F6" s="424"/>
    </row>
    <row r="7" spans="1:6" s="289" customFormat="1" ht="31.5">
      <c r="A7" s="381"/>
      <c r="B7" s="402" t="s">
        <v>436</v>
      </c>
      <c r="C7" s="287"/>
      <c r="D7" s="424"/>
      <c r="E7" s="288"/>
      <c r="F7" s="424"/>
    </row>
    <row r="8" spans="1:6" s="289" customFormat="1" ht="15.75">
      <c r="A8" s="381"/>
      <c r="B8" s="402"/>
      <c r="C8" s="287"/>
      <c r="D8" s="424"/>
      <c r="E8" s="285"/>
      <c r="F8" s="424"/>
    </row>
    <row r="9" spans="1:6" s="289" customFormat="1" ht="15.75">
      <c r="A9" s="380"/>
      <c r="B9" s="402" t="s">
        <v>437</v>
      </c>
      <c r="C9" s="287" t="s">
        <v>1149</v>
      </c>
      <c r="D9" s="424">
        <v>500</v>
      </c>
      <c r="E9" s="288">
        <v>0</v>
      </c>
      <c r="F9" s="424">
        <f>D9*E9</f>
        <v>0</v>
      </c>
    </row>
    <row r="10" spans="1:6" s="289" customFormat="1" ht="15.75">
      <c r="A10" s="380"/>
      <c r="B10" s="402" t="s">
        <v>438</v>
      </c>
      <c r="C10" s="287" t="s">
        <v>1149</v>
      </c>
      <c r="D10" s="424">
        <v>6200</v>
      </c>
      <c r="E10" s="288">
        <v>0</v>
      </c>
      <c r="F10" s="424">
        <f aca="true" t="shared" si="0" ref="F10:F15">D10*E10</f>
        <v>0</v>
      </c>
    </row>
    <row r="11" spans="1:6" s="289" customFormat="1" ht="15.75">
      <c r="A11" s="380"/>
      <c r="B11" s="402" t="s">
        <v>439</v>
      </c>
      <c r="C11" s="287" t="s">
        <v>1149</v>
      </c>
      <c r="D11" s="424">
        <v>450</v>
      </c>
      <c r="E11" s="288">
        <v>0</v>
      </c>
      <c r="F11" s="424">
        <f t="shared" si="0"/>
        <v>0</v>
      </c>
    </row>
    <row r="12" spans="1:6" s="289" customFormat="1" ht="15.75">
      <c r="A12" s="380"/>
      <c r="B12" s="402" t="s">
        <v>440</v>
      </c>
      <c r="C12" s="287" t="s">
        <v>1149</v>
      </c>
      <c r="D12" s="424">
        <v>200</v>
      </c>
      <c r="E12" s="288">
        <v>0</v>
      </c>
      <c r="F12" s="424">
        <f>D12*E12</f>
        <v>0</v>
      </c>
    </row>
    <row r="13" spans="1:6" s="289" customFormat="1" ht="15.75">
      <c r="A13" s="380"/>
      <c r="B13" s="402" t="s">
        <v>441</v>
      </c>
      <c r="C13" s="287" t="s">
        <v>1149</v>
      </c>
      <c r="D13" s="424">
        <v>6700</v>
      </c>
      <c r="E13" s="288">
        <v>0</v>
      </c>
      <c r="F13" s="424">
        <f t="shared" si="0"/>
        <v>0</v>
      </c>
    </row>
    <row r="14" spans="1:6" s="289" customFormat="1" ht="15.75">
      <c r="A14" s="380"/>
      <c r="B14" s="402" t="s">
        <v>442</v>
      </c>
      <c r="C14" s="287" t="s">
        <v>1149</v>
      </c>
      <c r="D14" s="424">
        <v>320</v>
      </c>
      <c r="E14" s="288">
        <v>0</v>
      </c>
      <c r="F14" s="424">
        <f t="shared" si="0"/>
        <v>0</v>
      </c>
    </row>
    <row r="15" spans="1:6" s="289" customFormat="1" ht="15.75">
      <c r="A15" s="380"/>
      <c r="B15" s="402" t="s">
        <v>443</v>
      </c>
      <c r="C15" s="287" t="s">
        <v>1149</v>
      </c>
      <c r="D15" s="424">
        <v>30</v>
      </c>
      <c r="E15" s="288">
        <v>0</v>
      </c>
      <c r="F15" s="424">
        <f t="shared" si="0"/>
        <v>0</v>
      </c>
    </row>
    <row r="16" spans="1:6" s="289" customFormat="1" ht="15.75">
      <c r="A16" s="380"/>
      <c r="B16" s="402" t="s">
        <v>444</v>
      </c>
      <c r="C16" s="287" t="s">
        <v>1149</v>
      </c>
      <c r="D16" s="424">
        <v>80</v>
      </c>
      <c r="E16" s="288">
        <v>0</v>
      </c>
      <c r="F16" s="424">
        <f>D16*E16</f>
        <v>0</v>
      </c>
    </row>
    <row r="17" spans="1:6" s="289" customFormat="1" ht="15.75">
      <c r="A17" s="380"/>
      <c r="B17" s="402" t="s">
        <v>445</v>
      </c>
      <c r="C17" s="287" t="s">
        <v>1149</v>
      </c>
      <c r="D17" s="424">
        <v>10</v>
      </c>
      <c r="E17" s="288">
        <v>0</v>
      </c>
      <c r="F17" s="424">
        <f>D17*E17</f>
        <v>0</v>
      </c>
    </row>
    <row r="18" spans="1:6" s="289" customFormat="1" ht="15.75">
      <c r="A18" s="380"/>
      <c r="B18" s="402"/>
      <c r="C18" s="287"/>
      <c r="D18" s="424"/>
      <c r="E18" s="288"/>
      <c r="F18" s="424"/>
    </row>
    <row r="19" spans="1:6" s="289" customFormat="1" ht="31.5">
      <c r="A19" s="380"/>
      <c r="B19" s="402" t="s">
        <v>446</v>
      </c>
      <c r="C19" s="287"/>
      <c r="D19" s="424"/>
      <c r="E19" s="288"/>
      <c r="F19" s="424"/>
    </row>
    <row r="20" spans="1:6" s="289" customFormat="1" ht="15.75">
      <c r="A20" s="380"/>
      <c r="B20" s="402" t="s">
        <v>447</v>
      </c>
      <c r="C20" s="287" t="s">
        <v>1149</v>
      </c>
      <c r="D20" s="424">
        <v>600</v>
      </c>
      <c r="E20" s="288">
        <v>0</v>
      </c>
      <c r="F20" s="424">
        <f>D20*E20</f>
        <v>0</v>
      </c>
    </row>
    <row r="21" spans="1:6" s="289" customFormat="1" ht="15.75">
      <c r="A21" s="380"/>
      <c r="B21" s="402" t="s">
        <v>448</v>
      </c>
      <c r="C21" s="287" t="s">
        <v>1149</v>
      </c>
      <c r="D21" s="424">
        <v>80</v>
      </c>
      <c r="E21" s="288">
        <v>0</v>
      </c>
      <c r="F21" s="424">
        <f>D21*E21</f>
        <v>0</v>
      </c>
    </row>
    <row r="22" spans="1:6" s="289" customFormat="1" ht="15.75">
      <c r="A22" s="380"/>
      <c r="B22" s="402"/>
      <c r="C22" s="287"/>
      <c r="D22" s="424"/>
      <c r="E22" s="288"/>
      <c r="F22" s="424"/>
    </row>
    <row r="23" spans="1:6" s="289" customFormat="1" ht="31.5">
      <c r="A23" s="380">
        <v>2</v>
      </c>
      <c r="B23" s="402" t="s">
        <v>449</v>
      </c>
      <c r="C23" s="287"/>
      <c r="D23" s="424"/>
      <c r="E23" s="288"/>
      <c r="F23" s="424"/>
    </row>
    <row r="24" spans="1:6" s="289" customFormat="1" ht="31.5">
      <c r="A24" s="380"/>
      <c r="B24" s="402" t="s">
        <v>1166</v>
      </c>
      <c r="C24" s="287"/>
      <c r="D24" s="424"/>
      <c r="E24" s="288"/>
      <c r="F24" s="424"/>
    </row>
    <row r="25" spans="1:6" s="289" customFormat="1" ht="15.75">
      <c r="A25" s="380"/>
      <c r="B25" s="403" t="s">
        <v>1167</v>
      </c>
      <c r="C25" s="287" t="s">
        <v>1149</v>
      </c>
      <c r="D25" s="424">
        <v>55</v>
      </c>
      <c r="E25" s="288">
        <v>0</v>
      </c>
      <c r="F25" s="424">
        <f>D25*E25</f>
        <v>0</v>
      </c>
    </row>
    <row r="26" spans="1:6" s="289" customFormat="1" ht="15.75">
      <c r="A26" s="380"/>
      <c r="B26" s="403" t="s">
        <v>1168</v>
      </c>
      <c r="C26" s="287" t="s">
        <v>1149</v>
      </c>
      <c r="D26" s="424">
        <v>45</v>
      </c>
      <c r="E26" s="288">
        <v>0</v>
      </c>
      <c r="F26" s="424">
        <f>D26*E26</f>
        <v>0</v>
      </c>
    </row>
    <row r="27" spans="1:6" s="289" customFormat="1" ht="15.75">
      <c r="A27" s="380"/>
      <c r="B27" s="403" t="s">
        <v>1169</v>
      </c>
      <c r="C27" s="287" t="s">
        <v>1149</v>
      </c>
      <c r="D27" s="424">
        <v>130</v>
      </c>
      <c r="E27" s="288">
        <v>0</v>
      </c>
      <c r="F27" s="424">
        <f>D27*E27</f>
        <v>0</v>
      </c>
    </row>
    <row r="28" spans="1:6" s="289" customFormat="1" ht="15.75">
      <c r="A28" s="380"/>
      <c r="B28" s="403" t="s">
        <v>1170</v>
      </c>
      <c r="C28" s="287" t="s">
        <v>1149</v>
      </c>
      <c r="D28" s="424">
        <v>25</v>
      </c>
      <c r="E28" s="288">
        <v>0</v>
      </c>
      <c r="F28" s="424">
        <f>D28*E28</f>
        <v>0</v>
      </c>
    </row>
    <row r="29" spans="1:6" s="289" customFormat="1" ht="31.5">
      <c r="A29" s="380"/>
      <c r="B29" s="403" t="s">
        <v>1171</v>
      </c>
      <c r="C29" s="287" t="s">
        <v>1149</v>
      </c>
      <c r="D29" s="424">
        <v>10</v>
      </c>
      <c r="E29" s="288">
        <v>0</v>
      </c>
      <c r="F29" s="424">
        <f>D29*E29</f>
        <v>0</v>
      </c>
    </row>
    <row r="30" spans="1:6" s="289" customFormat="1" ht="15.75">
      <c r="A30" s="380"/>
      <c r="B30" s="403"/>
      <c r="C30" s="287"/>
      <c r="D30" s="424"/>
      <c r="E30" s="288"/>
      <c r="F30" s="424"/>
    </row>
    <row r="31" spans="1:6" s="289" customFormat="1" ht="31.5">
      <c r="A31" s="380">
        <v>3</v>
      </c>
      <c r="B31" s="402" t="s">
        <v>1172</v>
      </c>
      <c r="C31" s="287"/>
      <c r="D31" s="424"/>
      <c r="E31" s="288"/>
      <c r="F31" s="424"/>
    </row>
    <row r="32" spans="1:6" s="289" customFormat="1" ht="31.5">
      <c r="A32" s="380"/>
      <c r="B32" s="402" t="s">
        <v>1173</v>
      </c>
      <c r="C32" s="287" t="s">
        <v>1215</v>
      </c>
      <c r="D32" s="424">
        <v>8</v>
      </c>
      <c r="E32" s="288">
        <v>0</v>
      </c>
      <c r="F32" s="424">
        <f>D32*E32</f>
        <v>0</v>
      </c>
    </row>
    <row r="33" spans="1:6" s="289" customFormat="1" ht="15.75">
      <c r="A33" s="380"/>
      <c r="B33" s="402"/>
      <c r="C33" s="287"/>
      <c r="D33" s="424"/>
      <c r="E33" s="288"/>
      <c r="F33" s="424"/>
    </row>
    <row r="34" spans="1:6" s="289" customFormat="1" ht="31.5">
      <c r="A34" s="380">
        <v>4</v>
      </c>
      <c r="B34" s="402" t="s">
        <v>1172</v>
      </c>
      <c r="C34" s="287"/>
      <c r="D34" s="424"/>
      <c r="E34" s="288"/>
      <c r="F34" s="424"/>
    </row>
    <row r="35" spans="1:6" s="289" customFormat="1" ht="31.5">
      <c r="A35" s="380"/>
      <c r="B35" s="402" t="s">
        <v>1174</v>
      </c>
      <c r="C35" s="287" t="s">
        <v>1215</v>
      </c>
      <c r="D35" s="424">
        <v>8</v>
      </c>
      <c r="E35" s="288">
        <v>0</v>
      </c>
      <c r="F35" s="424">
        <f>D35*E35</f>
        <v>0</v>
      </c>
    </row>
    <row r="36" spans="1:6" s="289" customFormat="1" ht="15.75">
      <c r="A36" s="380"/>
      <c r="B36" s="402"/>
      <c r="C36" s="287"/>
      <c r="D36" s="424"/>
      <c r="E36" s="288"/>
      <c r="F36" s="424"/>
    </row>
    <row r="37" spans="1:6" s="289" customFormat="1" ht="31.5">
      <c r="A37" s="380">
        <v>5</v>
      </c>
      <c r="B37" s="402" t="s">
        <v>1175</v>
      </c>
      <c r="C37" s="287"/>
      <c r="D37" s="424"/>
      <c r="E37" s="288"/>
      <c r="F37" s="424"/>
    </row>
    <row r="38" spans="1:6" s="289" customFormat="1" ht="31.5">
      <c r="A38" s="380"/>
      <c r="B38" s="402" t="s">
        <v>1174</v>
      </c>
      <c r="C38" s="287" t="s">
        <v>1215</v>
      </c>
      <c r="D38" s="424">
        <v>8</v>
      </c>
      <c r="E38" s="288">
        <v>0</v>
      </c>
      <c r="F38" s="424">
        <f>D38*E38</f>
        <v>0</v>
      </c>
    </row>
    <row r="39" spans="1:6" s="289" customFormat="1" ht="15.75">
      <c r="A39" s="380"/>
      <c r="B39" s="402"/>
      <c r="C39" s="287"/>
      <c r="D39" s="424"/>
      <c r="E39" s="288"/>
      <c r="F39" s="424"/>
    </row>
    <row r="40" spans="1:6" s="289" customFormat="1" ht="47.25">
      <c r="A40" s="380">
        <v>6</v>
      </c>
      <c r="B40" s="402" t="s">
        <v>1176</v>
      </c>
      <c r="C40" s="287"/>
      <c r="D40" s="424"/>
      <c r="E40" s="288"/>
      <c r="F40" s="424"/>
    </row>
    <row r="41" spans="1:6" s="289" customFormat="1" ht="47.25">
      <c r="A41" s="380"/>
      <c r="B41" s="402" t="s">
        <v>1177</v>
      </c>
      <c r="C41" s="287"/>
      <c r="D41" s="424"/>
      <c r="E41" s="288"/>
      <c r="F41" s="424"/>
    </row>
    <row r="42" spans="1:6" s="289" customFormat="1" ht="15.75">
      <c r="A42" s="380"/>
      <c r="B42" s="402" t="s">
        <v>1178</v>
      </c>
      <c r="C42" s="287"/>
      <c r="D42" s="424"/>
      <c r="E42" s="288"/>
      <c r="F42" s="424"/>
    </row>
    <row r="43" spans="1:6" s="289" customFormat="1" ht="31.5">
      <c r="A43" s="380"/>
      <c r="B43" s="402" t="s">
        <v>758</v>
      </c>
      <c r="C43" s="287" t="s">
        <v>1149</v>
      </c>
      <c r="D43" s="424">
        <v>200</v>
      </c>
      <c r="E43" s="288">
        <v>0</v>
      </c>
      <c r="F43" s="424">
        <f>D43*E43</f>
        <v>0</v>
      </c>
    </row>
    <row r="44" spans="1:6" s="289" customFormat="1" ht="31.5">
      <c r="A44" s="380"/>
      <c r="B44" s="402" t="s">
        <v>759</v>
      </c>
      <c r="C44" s="287" t="s">
        <v>1149</v>
      </c>
      <c r="D44" s="424">
        <v>5900</v>
      </c>
      <c r="E44" s="288">
        <v>0</v>
      </c>
      <c r="F44" s="424">
        <f>D44*E44</f>
        <v>0</v>
      </c>
    </row>
    <row r="45" spans="1:6" s="289" customFormat="1" ht="31.5">
      <c r="A45" s="380"/>
      <c r="B45" s="402" t="s">
        <v>760</v>
      </c>
      <c r="C45" s="287" t="s">
        <v>1149</v>
      </c>
      <c r="D45" s="424">
        <v>30</v>
      </c>
      <c r="E45" s="288">
        <v>0</v>
      </c>
      <c r="F45" s="424">
        <f>D45*E45</f>
        <v>0</v>
      </c>
    </row>
    <row r="46" spans="1:6" s="289" customFormat="1" ht="31.5">
      <c r="A46" s="380"/>
      <c r="B46" s="402" t="s">
        <v>761</v>
      </c>
      <c r="C46" s="287" t="s">
        <v>1149</v>
      </c>
      <c r="D46" s="424">
        <v>30</v>
      </c>
      <c r="E46" s="288">
        <v>0</v>
      </c>
      <c r="F46" s="424">
        <f>D46*E46</f>
        <v>0</v>
      </c>
    </row>
    <row r="47" spans="1:6" s="289" customFormat="1" ht="15.75">
      <c r="A47" s="380"/>
      <c r="B47" s="402"/>
      <c r="C47" s="287"/>
      <c r="D47" s="424"/>
      <c r="E47" s="288"/>
      <c r="F47" s="424"/>
    </row>
    <row r="48" spans="1:6" s="292" customFormat="1" ht="31.5">
      <c r="A48" s="382" t="s">
        <v>762</v>
      </c>
      <c r="B48" s="404" t="s">
        <v>763</v>
      </c>
      <c r="C48" s="290"/>
      <c r="D48" s="425"/>
      <c r="E48" s="291"/>
      <c r="F48" s="290"/>
    </row>
    <row r="49" spans="1:6" s="292" customFormat="1" ht="15.75">
      <c r="A49" s="382"/>
      <c r="B49" s="404" t="s">
        <v>764</v>
      </c>
      <c r="C49" s="293" t="s">
        <v>1149</v>
      </c>
      <c r="D49" s="424">
        <v>320</v>
      </c>
      <c r="E49" s="288">
        <v>0</v>
      </c>
      <c r="F49" s="424">
        <f>D49*E49</f>
        <v>0</v>
      </c>
    </row>
    <row r="50" spans="1:6" s="292" customFormat="1" ht="15.75">
      <c r="A50" s="382"/>
      <c r="B50" s="405"/>
      <c r="C50" s="293"/>
      <c r="D50" s="425"/>
      <c r="E50" s="291"/>
      <c r="F50" s="290"/>
    </row>
    <row r="51" spans="1:6" s="296" customFormat="1" ht="31.5">
      <c r="A51" s="383">
        <v>8</v>
      </c>
      <c r="B51" s="406" t="s">
        <v>765</v>
      </c>
      <c r="C51" s="294" t="s">
        <v>1149</v>
      </c>
      <c r="D51" s="426">
        <v>40</v>
      </c>
      <c r="E51" s="295">
        <v>0</v>
      </c>
      <c r="F51" s="426">
        <f>D51*E51</f>
        <v>0</v>
      </c>
    </row>
    <row r="52" spans="1:6" s="296" customFormat="1" ht="15.75">
      <c r="A52" s="383"/>
      <c r="B52" s="407"/>
      <c r="C52" s="294"/>
      <c r="D52" s="426"/>
      <c r="E52" s="295"/>
      <c r="F52" s="426"/>
    </row>
    <row r="53" spans="1:9" s="302" customFormat="1" ht="31.5">
      <c r="A53" s="297" t="s">
        <v>766</v>
      </c>
      <c r="B53" s="298" t="s">
        <v>767</v>
      </c>
      <c r="C53" s="299" t="s">
        <v>1216</v>
      </c>
      <c r="D53" s="426">
        <v>1</v>
      </c>
      <c r="E53" s="300">
        <v>0</v>
      </c>
      <c r="F53" s="425">
        <f>D53*E53</f>
        <v>0</v>
      </c>
      <c r="I53" s="292"/>
    </row>
    <row r="54" spans="1:6" s="307" customFormat="1" ht="15.75">
      <c r="A54" s="303"/>
      <c r="B54" s="304"/>
      <c r="C54" s="305"/>
      <c r="D54" s="427"/>
      <c r="E54" s="306"/>
      <c r="F54" s="427"/>
    </row>
    <row r="55" spans="1:9" s="302" customFormat="1" ht="31.5">
      <c r="A55" s="297" t="s">
        <v>768</v>
      </c>
      <c r="B55" s="298" t="s">
        <v>769</v>
      </c>
      <c r="C55" s="308"/>
      <c r="D55" s="426"/>
      <c r="E55" s="309"/>
      <c r="F55" s="308"/>
      <c r="I55" s="292"/>
    </row>
    <row r="56" spans="1:6" s="307" customFormat="1" ht="31.5">
      <c r="A56" s="303"/>
      <c r="B56" s="304" t="s">
        <v>770</v>
      </c>
      <c r="C56" s="299" t="s">
        <v>1216</v>
      </c>
      <c r="D56" s="426">
        <v>1</v>
      </c>
      <c r="E56" s="300">
        <v>0</v>
      </c>
      <c r="F56" s="425">
        <f>D56*E56</f>
        <v>0</v>
      </c>
    </row>
    <row r="57" spans="1:6" s="307" customFormat="1" ht="15.75">
      <c r="A57" s="303"/>
      <c r="B57" s="304"/>
      <c r="C57" s="305"/>
      <c r="D57" s="427"/>
      <c r="E57" s="306"/>
      <c r="F57" s="427"/>
    </row>
    <row r="58" spans="1:6" s="289" customFormat="1" ht="31.5">
      <c r="A58" s="380">
        <v>11</v>
      </c>
      <c r="B58" s="402" t="s">
        <v>771</v>
      </c>
      <c r="C58" s="287"/>
      <c r="D58" s="424"/>
      <c r="E58" s="288"/>
      <c r="F58" s="424"/>
    </row>
    <row r="59" spans="2:6" ht="31.5">
      <c r="B59" s="408" t="s">
        <v>772</v>
      </c>
      <c r="F59" s="428"/>
    </row>
    <row r="60" spans="2:6" ht="15.75">
      <c r="B60" s="408" t="s">
        <v>773</v>
      </c>
      <c r="C60" s="310" t="s">
        <v>1149</v>
      </c>
      <c r="D60" s="428">
        <v>3</v>
      </c>
      <c r="E60" s="132">
        <v>0</v>
      </c>
      <c r="F60" s="428">
        <f>D60*E60</f>
        <v>0</v>
      </c>
    </row>
    <row r="61" spans="1:6" ht="31.5" customHeight="1">
      <c r="A61" s="384">
        <v>12</v>
      </c>
      <c r="B61" s="408" t="s">
        <v>774</v>
      </c>
      <c r="F61" s="428"/>
    </row>
    <row r="62" spans="2:6" ht="47.25">
      <c r="B62" s="409" t="s">
        <v>775</v>
      </c>
      <c r="F62" s="428"/>
    </row>
    <row r="63" spans="2:6" ht="15.75">
      <c r="B63" s="408" t="s">
        <v>776</v>
      </c>
      <c r="C63" s="310" t="s">
        <v>1215</v>
      </c>
      <c r="D63" s="428">
        <v>10</v>
      </c>
      <c r="E63" s="132">
        <v>0</v>
      </c>
      <c r="F63" s="428">
        <f>D63*E63</f>
        <v>0</v>
      </c>
    </row>
    <row r="64" spans="2:6" ht="15.75">
      <c r="B64" s="408" t="s">
        <v>777</v>
      </c>
      <c r="C64" s="310" t="s">
        <v>1215</v>
      </c>
      <c r="D64" s="428">
        <v>1</v>
      </c>
      <c r="E64" s="132">
        <v>0</v>
      </c>
      <c r="F64" s="428">
        <f>D64*E64</f>
        <v>0</v>
      </c>
    </row>
    <row r="65" ht="15.75">
      <c r="F65" s="428"/>
    </row>
    <row r="66" spans="1:6" ht="31.5">
      <c r="A66" s="384">
        <v>13</v>
      </c>
      <c r="B66" s="408" t="s">
        <v>778</v>
      </c>
      <c r="F66" s="428"/>
    </row>
    <row r="67" spans="2:6" ht="47.25">
      <c r="B67" s="408" t="s">
        <v>779</v>
      </c>
      <c r="C67" s="310" t="s">
        <v>1216</v>
      </c>
      <c r="D67" s="428">
        <v>1</v>
      </c>
      <c r="E67" s="132">
        <v>0</v>
      </c>
      <c r="F67" s="428">
        <f>D67*E67</f>
        <v>0</v>
      </c>
    </row>
    <row r="68" ht="15.75">
      <c r="F68" s="428"/>
    </row>
    <row r="69" spans="1:6" s="289" customFormat="1" ht="31.5">
      <c r="A69" s="380">
        <v>14</v>
      </c>
      <c r="B69" s="402" t="s">
        <v>780</v>
      </c>
      <c r="C69" s="287"/>
      <c r="D69" s="424"/>
      <c r="E69" s="311"/>
      <c r="F69" s="561"/>
    </row>
    <row r="70" spans="1:6" s="289" customFormat="1" ht="31.5">
      <c r="A70" s="380"/>
      <c r="B70" s="402" t="s">
        <v>781</v>
      </c>
      <c r="C70" s="287" t="s">
        <v>1215</v>
      </c>
      <c r="D70" s="424">
        <v>634</v>
      </c>
      <c r="E70" s="288">
        <v>0</v>
      </c>
      <c r="F70" s="424">
        <f>D70*E70</f>
        <v>0</v>
      </c>
    </row>
    <row r="71" spans="1:6" s="289" customFormat="1" ht="15.75">
      <c r="A71" s="380"/>
      <c r="B71" s="402"/>
      <c r="C71" s="287"/>
      <c r="D71" s="424"/>
      <c r="E71" s="288"/>
      <c r="F71" s="424"/>
    </row>
    <row r="72" spans="1:6" s="289" customFormat="1" ht="31.5">
      <c r="A72" s="385">
        <v>15</v>
      </c>
      <c r="B72" s="402" t="s">
        <v>782</v>
      </c>
      <c r="C72" s="287"/>
      <c r="D72" s="424"/>
      <c r="E72" s="312"/>
      <c r="F72" s="562"/>
    </row>
    <row r="73" spans="1:6" s="289" customFormat="1" ht="31.5">
      <c r="A73" s="385"/>
      <c r="B73" s="402" t="s">
        <v>783</v>
      </c>
      <c r="C73" s="287"/>
      <c r="D73" s="424"/>
      <c r="E73" s="312"/>
      <c r="F73" s="562"/>
    </row>
    <row r="74" spans="1:6" s="289" customFormat="1" ht="15.75">
      <c r="A74" s="385"/>
      <c r="B74" s="402" t="s">
        <v>784</v>
      </c>
      <c r="C74" s="287" t="s">
        <v>1215</v>
      </c>
      <c r="D74" s="424">
        <v>5</v>
      </c>
      <c r="E74" s="312">
        <v>0</v>
      </c>
      <c r="F74" s="562">
        <f>+D74*E74</f>
        <v>0</v>
      </c>
    </row>
    <row r="75" spans="1:6" s="289" customFormat="1" ht="15.75">
      <c r="A75" s="385"/>
      <c r="B75" s="402"/>
      <c r="C75" s="287"/>
      <c r="D75" s="424"/>
      <c r="E75" s="312"/>
      <c r="F75" s="562"/>
    </row>
    <row r="76" spans="1:6" s="314" customFormat="1" ht="31.5">
      <c r="A76" s="313">
        <v>16</v>
      </c>
      <c r="B76" s="377" t="s">
        <v>785</v>
      </c>
      <c r="C76" s="310"/>
      <c r="D76" s="428"/>
      <c r="E76" s="295"/>
      <c r="F76" s="426"/>
    </row>
    <row r="77" spans="1:6" s="314" customFormat="1" ht="15.75">
      <c r="A77" s="313"/>
      <c r="B77" s="377" t="s">
        <v>0</v>
      </c>
      <c r="C77" s="310" t="s">
        <v>1215</v>
      </c>
      <c r="D77" s="428">
        <v>13</v>
      </c>
      <c r="E77" s="295">
        <v>0</v>
      </c>
      <c r="F77" s="426">
        <f>D77*E77</f>
        <v>0</v>
      </c>
    </row>
    <row r="78" spans="1:6" s="292" customFormat="1" ht="15.75">
      <c r="A78" s="386"/>
      <c r="B78" s="405"/>
      <c r="C78" s="293"/>
      <c r="D78" s="425"/>
      <c r="E78" s="315"/>
      <c r="F78" s="425"/>
    </row>
    <row r="79" spans="1:6" s="292" customFormat="1" ht="31.5">
      <c r="A79" s="386">
        <v>17</v>
      </c>
      <c r="B79" s="404" t="s">
        <v>1</v>
      </c>
      <c r="C79" s="293"/>
      <c r="D79" s="425"/>
      <c r="E79" s="315"/>
      <c r="F79" s="425"/>
    </row>
    <row r="80" spans="1:6" s="292" customFormat="1" ht="31.5">
      <c r="A80" s="386"/>
      <c r="B80" s="404" t="s">
        <v>2</v>
      </c>
      <c r="C80" s="293"/>
      <c r="D80" s="425"/>
      <c r="E80" s="315"/>
      <c r="F80" s="425"/>
    </row>
    <row r="81" spans="1:6" s="292" customFormat="1" ht="15.75">
      <c r="A81" s="386"/>
      <c r="B81" s="404" t="s">
        <v>3</v>
      </c>
      <c r="C81" s="293" t="s">
        <v>1215</v>
      </c>
      <c r="D81" s="425">
        <v>10</v>
      </c>
      <c r="E81" s="315">
        <v>0</v>
      </c>
      <c r="F81" s="425">
        <f>D81*E81</f>
        <v>0</v>
      </c>
    </row>
    <row r="82" spans="1:6" s="292" customFormat="1" ht="15.75">
      <c r="A82" s="386"/>
      <c r="B82" s="404"/>
      <c r="C82" s="293"/>
      <c r="D82" s="425"/>
      <c r="E82" s="315"/>
      <c r="F82" s="425"/>
    </row>
    <row r="83" spans="1:6" s="296" customFormat="1" ht="31.5">
      <c r="A83" s="342">
        <v>18</v>
      </c>
      <c r="B83" s="343" t="s">
        <v>4</v>
      </c>
      <c r="C83" s="316"/>
      <c r="D83" s="429"/>
      <c r="E83" s="317"/>
      <c r="F83" s="429"/>
    </row>
    <row r="84" spans="1:6" s="296" customFormat="1" ht="31.5">
      <c r="A84" s="342"/>
      <c r="B84" s="343" t="s">
        <v>5</v>
      </c>
      <c r="C84" s="318"/>
      <c r="D84" s="430"/>
      <c r="E84" s="319"/>
      <c r="F84" s="563"/>
    </row>
    <row r="85" spans="1:6" s="296" customFormat="1" ht="31.5">
      <c r="A85" s="342"/>
      <c r="B85" s="343" t="s">
        <v>6</v>
      </c>
      <c r="C85" s="294" t="s">
        <v>1215</v>
      </c>
      <c r="D85" s="426">
        <v>6</v>
      </c>
      <c r="E85" s="295">
        <v>0</v>
      </c>
      <c r="F85" s="426">
        <f>D85*E85</f>
        <v>0</v>
      </c>
    </row>
    <row r="86" spans="1:6" s="296" customFormat="1" ht="31.5">
      <c r="A86" s="342"/>
      <c r="B86" s="343" t="s">
        <v>7</v>
      </c>
      <c r="C86" s="294" t="s">
        <v>1215</v>
      </c>
      <c r="D86" s="426">
        <v>3</v>
      </c>
      <c r="E86" s="295">
        <v>0</v>
      </c>
      <c r="F86" s="426">
        <f>D86*E86</f>
        <v>0</v>
      </c>
    </row>
    <row r="87" spans="1:6" s="296" customFormat="1" ht="15.75">
      <c r="A87" s="342"/>
      <c r="B87" s="343"/>
      <c r="C87" s="294"/>
      <c r="D87" s="426"/>
      <c r="E87" s="295"/>
      <c r="F87" s="426"/>
    </row>
    <row r="88" spans="1:6" s="296" customFormat="1" ht="31.5">
      <c r="A88" s="342">
        <v>19</v>
      </c>
      <c r="B88" s="343" t="s">
        <v>8</v>
      </c>
      <c r="C88" s="293"/>
      <c r="D88" s="429"/>
      <c r="E88" s="320"/>
      <c r="F88" s="564"/>
    </row>
    <row r="89" spans="1:6" s="296" customFormat="1" ht="31.5">
      <c r="A89" s="342"/>
      <c r="B89" s="343" t="s">
        <v>9</v>
      </c>
      <c r="C89" s="293" t="s">
        <v>1126</v>
      </c>
      <c r="D89" s="426">
        <v>30</v>
      </c>
      <c r="E89" s="317">
        <v>0</v>
      </c>
      <c r="F89" s="429">
        <f>D89*E89</f>
        <v>0</v>
      </c>
    </row>
    <row r="90" spans="1:6" s="296" customFormat="1" ht="15.75">
      <c r="A90" s="342"/>
      <c r="B90" s="343"/>
      <c r="C90" s="293"/>
      <c r="D90" s="426"/>
      <c r="E90" s="317"/>
      <c r="F90" s="429"/>
    </row>
    <row r="91" spans="1:6" s="302" customFormat="1" ht="31.5">
      <c r="A91" s="383">
        <v>20</v>
      </c>
      <c r="B91" s="347" t="s">
        <v>10</v>
      </c>
      <c r="C91" s="294"/>
      <c r="D91" s="426"/>
      <c r="E91" s="295"/>
      <c r="F91" s="426"/>
    </row>
    <row r="92" spans="1:6" s="302" customFormat="1" ht="15.75">
      <c r="A92" s="383"/>
      <c r="B92" s="347" t="s">
        <v>11</v>
      </c>
      <c r="C92" s="294" t="s">
        <v>1215</v>
      </c>
      <c r="D92" s="426">
        <v>10</v>
      </c>
      <c r="E92" s="295">
        <v>0</v>
      </c>
      <c r="F92" s="426">
        <f>D92*E92</f>
        <v>0</v>
      </c>
    </row>
    <row r="93" spans="1:6" s="302" customFormat="1" ht="27" customHeight="1">
      <c r="A93" s="383"/>
      <c r="B93" s="347"/>
      <c r="C93" s="294"/>
      <c r="D93" s="426"/>
      <c r="E93" s="295"/>
      <c r="F93" s="426"/>
    </row>
    <row r="94" spans="1:6" s="292" customFormat="1" ht="31.5">
      <c r="A94" s="386">
        <v>21</v>
      </c>
      <c r="B94" s="404" t="s">
        <v>12</v>
      </c>
      <c r="C94" s="293"/>
      <c r="D94" s="425"/>
      <c r="E94" s="295"/>
      <c r="F94" s="425"/>
    </row>
    <row r="95" spans="1:6" s="292" customFormat="1" ht="15.75">
      <c r="A95" s="386"/>
      <c r="B95" s="404" t="s">
        <v>13</v>
      </c>
      <c r="C95" s="293" t="s">
        <v>1216</v>
      </c>
      <c r="D95" s="425">
        <v>1</v>
      </c>
      <c r="E95" s="295">
        <v>0</v>
      </c>
      <c r="F95" s="425">
        <f>D95*E95</f>
        <v>0</v>
      </c>
    </row>
    <row r="96" spans="1:6" s="292" customFormat="1" ht="15.75">
      <c r="A96" s="386"/>
      <c r="B96" s="404"/>
      <c r="C96" s="293"/>
      <c r="D96" s="425"/>
      <c r="E96" s="295"/>
      <c r="F96" s="425"/>
    </row>
    <row r="97" spans="1:6" s="292" customFormat="1" ht="31.5">
      <c r="A97" s="386">
        <v>22</v>
      </c>
      <c r="B97" s="404" t="s">
        <v>14</v>
      </c>
      <c r="C97" s="293"/>
      <c r="D97" s="425"/>
      <c r="E97" s="295"/>
      <c r="F97" s="425"/>
    </row>
    <row r="98" spans="1:6" s="292" customFormat="1" ht="31.5">
      <c r="A98" s="386"/>
      <c r="B98" s="404" t="s">
        <v>15</v>
      </c>
      <c r="C98" s="293" t="s">
        <v>1216</v>
      </c>
      <c r="D98" s="425">
        <v>1</v>
      </c>
      <c r="E98" s="295">
        <v>0</v>
      </c>
      <c r="F98" s="425">
        <f>D98*E98</f>
        <v>0</v>
      </c>
    </row>
    <row r="99" spans="1:6" s="292" customFormat="1" ht="15.75">
      <c r="A99" s="386"/>
      <c r="B99" s="404"/>
      <c r="C99" s="293"/>
      <c r="D99" s="425"/>
      <c r="E99" s="295"/>
      <c r="F99" s="425"/>
    </row>
    <row r="100" spans="1:6" s="321" customFormat="1" ht="31.5">
      <c r="A100" s="386">
        <v>23</v>
      </c>
      <c r="B100" s="404" t="s">
        <v>16</v>
      </c>
      <c r="C100" s="293" t="s">
        <v>1216</v>
      </c>
      <c r="D100" s="425">
        <v>1</v>
      </c>
      <c r="E100" s="295">
        <v>0</v>
      </c>
      <c r="F100" s="425">
        <f>D100*E100</f>
        <v>0</v>
      </c>
    </row>
    <row r="101" spans="1:6" s="321" customFormat="1" ht="15.75">
      <c r="A101" s="386"/>
      <c r="B101" s="404"/>
      <c r="C101" s="293"/>
      <c r="D101" s="425"/>
      <c r="E101" s="322"/>
      <c r="F101" s="565"/>
    </row>
    <row r="102" spans="1:6" s="321" customFormat="1" ht="31.5">
      <c r="A102" s="386">
        <v>24</v>
      </c>
      <c r="B102" s="404" t="s">
        <v>17</v>
      </c>
      <c r="C102" s="293" t="s">
        <v>1216</v>
      </c>
      <c r="D102" s="425">
        <v>1</v>
      </c>
      <c r="E102" s="295">
        <v>0</v>
      </c>
      <c r="F102" s="425">
        <f>D102*E102</f>
        <v>0</v>
      </c>
    </row>
    <row r="103" spans="1:6" s="321" customFormat="1" ht="15.75">
      <c r="A103" s="386"/>
      <c r="B103" s="404"/>
      <c r="C103" s="293"/>
      <c r="D103" s="425"/>
      <c r="E103" s="295"/>
      <c r="F103" s="425"/>
    </row>
    <row r="104" spans="1:6" s="302" customFormat="1" ht="31.5">
      <c r="A104" s="383">
        <v>25</v>
      </c>
      <c r="B104" s="347" t="s">
        <v>18</v>
      </c>
      <c r="C104" s="294"/>
      <c r="D104" s="426"/>
      <c r="E104" s="295"/>
      <c r="F104" s="426"/>
    </row>
    <row r="105" spans="1:6" s="302" customFormat="1" ht="15.75">
      <c r="A105" s="383"/>
      <c r="B105" s="347" t="s">
        <v>19</v>
      </c>
      <c r="C105" s="294" t="s">
        <v>1216</v>
      </c>
      <c r="D105" s="426">
        <v>1</v>
      </c>
      <c r="E105" s="295">
        <v>0</v>
      </c>
      <c r="F105" s="426">
        <f>D105*E105</f>
        <v>0</v>
      </c>
    </row>
    <row r="106" spans="1:6" s="302" customFormat="1" ht="15.75">
      <c r="A106" s="383"/>
      <c r="B106" s="347"/>
      <c r="C106" s="294"/>
      <c r="D106" s="426"/>
      <c r="E106" s="295"/>
      <c r="F106" s="426"/>
    </row>
    <row r="107" spans="1:6" s="302" customFormat="1" ht="31.5">
      <c r="A107" s="383">
        <v>26</v>
      </c>
      <c r="B107" s="347" t="s">
        <v>20</v>
      </c>
      <c r="C107" s="294" t="s">
        <v>1216</v>
      </c>
      <c r="D107" s="426">
        <v>1</v>
      </c>
      <c r="E107" s="295">
        <v>0</v>
      </c>
      <c r="F107" s="426">
        <f>D107*E107</f>
        <v>0</v>
      </c>
    </row>
    <row r="108" spans="1:6" s="302" customFormat="1" ht="15.75">
      <c r="A108" s="383"/>
      <c r="B108" s="347"/>
      <c r="C108" s="294"/>
      <c r="D108" s="426"/>
      <c r="E108" s="295"/>
      <c r="F108" s="426"/>
    </row>
    <row r="109" spans="1:6" s="302" customFormat="1" ht="31.5">
      <c r="A109" s="383">
        <v>27</v>
      </c>
      <c r="B109" s="347" t="s">
        <v>21</v>
      </c>
      <c r="C109" s="294"/>
      <c r="D109" s="426"/>
      <c r="E109" s="295"/>
      <c r="F109" s="426"/>
    </row>
    <row r="110" spans="1:6" s="302" customFormat="1" ht="31.5">
      <c r="A110" s="383"/>
      <c r="B110" s="347" t="s">
        <v>22</v>
      </c>
      <c r="C110" s="294"/>
      <c r="D110" s="426"/>
      <c r="E110" s="295"/>
      <c r="F110" s="426"/>
    </row>
    <row r="111" spans="1:6" s="302" customFormat="1" ht="15.75">
      <c r="A111" s="383"/>
      <c r="B111" s="347" t="s">
        <v>23</v>
      </c>
      <c r="C111" s="293" t="s">
        <v>1216</v>
      </c>
      <c r="D111" s="424">
        <v>1</v>
      </c>
      <c r="E111" s="300">
        <v>0</v>
      </c>
      <c r="F111" s="429">
        <f>+D111*E111</f>
        <v>0</v>
      </c>
    </row>
    <row r="112" spans="1:6" s="302" customFormat="1" ht="15.75">
      <c r="A112" s="383"/>
      <c r="B112" s="347"/>
      <c r="C112" s="294"/>
      <c r="D112" s="426"/>
      <c r="E112" s="295"/>
      <c r="F112" s="426"/>
    </row>
    <row r="113" spans="1:6" s="302" customFormat="1" ht="15.75">
      <c r="A113" s="383">
        <v>28</v>
      </c>
      <c r="B113" s="347" t="s">
        <v>24</v>
      </c>
      <c r="C113" s="294" t="s">
        <v>1216</v>
      </c>
      <c r="D113" s="426">
        <v>1</v>
      </c>
      <c r="E113" s="295">
        <v>0</v>
      </c>
      <c r="F113" s="426">
        <f>D113*E113</f>
        <v>0</v>
      </c>
    </row>
    <row r="114" spans="1:6" s="302" customFormat="1" ht="15.75">
      <c r="A114" s="383"/>
      <c r="B114" s="347"/>
      <c r="C114" s="294"/>
      <c r="D114" s="426"/>
      <c r="E114" s="295">
        <v>0</v>
      </c>
      <c r="F114" s="426"/>
    </row>
    <row r="115" spans="1:6" ht="31.5">
      <c r="A115" s="384">
        <v>29</v>
      </c>
      <c r="B115" s="408" t="s">
        <v>25</v>
      </c>
      <c r="C115" s="310" t="s">
        <v>1216</v>
      </c>
      <c r="D115" s="428">
        <v>1</v>
      </c>
      <c r="E115" s="132">
        <v>0</v>
      </c>
      <c r="F115" s="428">
        <f>D115*E115</f>
        <v>0</v>
      </c>
    </row>
    <row r="116" ht="15.75">
      <c r="F116" s="428"/>
    </row>
    <row r="117" spans="1:6" ht="31.5">
      <c r="A117" s="384">
        <v>30</v>
      </c>
      <c r="B117" s="408" t="s">
        <v>26</v>
      </c>
      <c r="C117" s="310" t="s">
        <v>1216</v>
      </c>
      <c r="D117" s="428">
        <v>1</v>
      </c>
      <c r="E117" s="132">
        <v>0</v>
      </c>
      <c r="F117" s="428">
        <f>D117*E117</f>
        <v>0</v>
      </c>
    </row>
    <row r="118" ht="15.75">
      <c r="F118" s="428"/>
    </row>
    <row r="119" spans="1:6" s="325" customFormat="1" ht="16.5" thickBot="1">
      <c r="A119" s="444" t="s">
        <v>432</v>
      </c>
      <c r="B119" s="445" t="s">
        <v>27</v>
      </c>
      <c r="C119" s="446"/>
      <c r="D119" s="447"/>
      <c r="E119" s="448" t="s">
        <v>594</v>
      </c>
      <c r="F119" s="447">
        <f>+SUM(F3:F118)</f>
        <v>0</v>
      </c>
    </row>
    <row r="120" spans="1:6" s="325" customFormat="1" ht="16.5" thickTop="1">
      <c r="A120" s="387"/>
      <c r="B120" s="410"/>
      <c r="C120" s="323"/>
      <c r="D120" s="431"/>
      <c r="E120" s="324"/>
      <c r="F120" s="431"/>
    </row>
    <row r="121" spans="1:6" s="325" customFormat="1" ht="15.75">
      <c r="A121" s="387"/>
      <c r="B121" s="410"/>
      <c r="C121" s="323"/>
      <c r="D121" s="431"/>
      <c r="E121" s="324"/>
      <c r="F121" s="431"/>
    </row>
    <row r="122" spans="1:6" s="325" customFormat="1" ht="15.75">
      <c r="A122" s="387"/>
      <c r="B122" s="410"/>
      <c r="C122" s="323"/>
      <c r="D122" s="431"/>
      <c r="E122" s="324"/>
      <c r="F122" s="431"/>
    </row>
    <row r="123" spans="1:6" s="325" customFormat="1" ht="15.75">
      <c r="A123" s="387"/>
      <c r="B123" s="410"/>
      <c r="C123" s="323"/>
      <c r="D123" s="431"/>
      <c r="E123" s="324"/>
      <c r="F123" s="431"/>
    </row>
    <row r="124" spans="1:6" s="325" customFormat="1" ht="15.75">
      <c r="A124" s="387"/>
      <c r="B124" s="410"/>
      <c r="C124" s="323"/>
      <c r="D124" s="431"/>
      <c r="E124" s="324"/>
      <c r="F124" s="431"/>
    </row>
    <row r="125" spans="1:6" s="325" customFormat="1" ht="15.75">
      <c r="A125" s="387"/>
      <c r="B125" s="410"/>
      <c r="C125" s="323"/>
      <c r="D125" s="431"/>
      <c r="E125" s="324"/>
      <c r="F125" s="431"/>
    </row>
    <row r="126" spans="1:6" s="325" customFormat="1" ht="15.75">
      <c r="A126" s="387"/>
      <c r="B126" s="410"/>
      <c r="C126" s="323"/>
      <c r="D126" s="431"/>
      <c r="E126" s="324"/>
      <c r="F126" s="431"/>
    </row>
    <row r="127" spans="1:6" s="325" customFormat="1" ht="15.75">
      <c r="A127" s="387"/>
      <c r="B127" s="410"/>
      <c r="C127" s="323"/>
      <c r="D127" s="431"/>
      <c r="E127" s="324"/>
      <c r="F127" s="431"/>
    </row>
    <row r="128" spans="1:6" s="325" customFormat="1" ht="15.75">
      <c r="A128" s="387"/>
      <c r="B128" s="410"/>
      <c r="C128" s="323"/>
      <c r="D128" s="431"/>
      <c r="E128" s="324"/>
      <c r="F128" s="431"/>
    </row>
    <row r="129" spans="1:6" s="325" customFormat="1" ht="15.75">
      <c r="A129" s="387"/>
      <c r="B129" s="410"/>
      <c r="C129" s="323"/>
      <c r="D129" s="431"/>
      <c r="E129" s="324"/>
      <c r="F129" s="431"/>
    </row>
    <row r="130" spans="1:6" s="325" customFormat="1" ht="15.75">
      <c r="A130" s="387"/>
      <c r="B130" s="410"/>
      <c r="C130" s="323"/>
      <c r="D130" s="431"/>
      <c r="E130" s="324"/>
      <c r="F130" s="431"/>
    </row>
    <row r="131" spans="1:6" s="328" customFormat="1" ht="15.75">
      <c r="A131" s="388" t="s">
        <v>28</v>
      </c>
      <c r="B131" s="411" t="s">
        <v>29</v>
      </c>
      <c r="C131" s="326"/>
      <c r="D131" s="432"/>
      <c r="E131" s="327"/>
      <c r="F131" s="432"/>
    </row>
    <row r="132" spans="1:6" s="328" customFormat="1" ht="15.75">
      <c r="A132" s="388"/>
      <c r="B132" s="411"/>
      <c r="C132" s="326"/>
      <c r="D132" s="432"/>
      <c r="E132" s="327"/>
      <c r="F132" s="432"/>
    </row>
    <row r="133" spans="1:6" s="296" customFormat="1" ht="47.25">
      <c r="A133" s="342"/>
      <c r="B133" s="343" t="s">
        <v>30</v>
      </c>
      <c r="C133" s="316"/>
      <c r="D133" s="429"/>
      <c r="E133" s="317"/>
      <c r="F133" s="429"/>
    </row>
    <row r="134" spans="1:6" s="296" customFormat="1" ht="31.5">
      <c r="A134" s="342"/>
      <c r="B134" s="343" t="s">
        <v>31</v>
      </c>
      <c r="C134" s="316"/>
      <c r="D134" s="429"/>
      <c r="E134" s="317"/>
      <c r="F134" s="429"/>
    </row>
    <row r="135" spans="1:6" s="296" customFormat="1" ht="31.5">
      <c r="A135" s="342"/>
      <c r="B135" s="343" t="s">
        <v>32</v>
      </c>
      <c r="C135" s="316"/>
      <c r="D135" s="429"/>
      <c r="E135" s="317"/>
      <c r="F135" s="429"/>
    </row>
    <row r="136" spans="1:6" s="296" customFormat="1" ht="31.5">
      <c r="A136" s="342"/>
      <c r="B136" s="343" t="s">
        <v>1198</v>
      </c>
      <c r="C136" s="316"/>
      <c r="D136" s="429"/>
      <c r="E136" s="317"/>
      <c r="F136" s="429"/>
    </row>
    <row r="137" spans="1:6" s="296" customFormat="1" ht="15.75">
      <c r="A137" s="342"/>
      <c r="B137" s="343"/>
      <c r="C137" s="316"/>
      <c r="D137" s="429"/>
      <c r="E137" s="317"/>
      <c r="F137" s="429"/>
    </row>
    <row r="138" spans="1:6" s="296" customFormat="1" ht="31.5">
      <c r="A138" s="342">
        <v>1</v>
      </c>
      <c r="B138" s="343" t="s">
        <v>1199</v>
      </c>
      <c r="C138" s="316"/>
      <c r="D138" s="429"/>
      <c r="E138" s="317"/>
      <c r="F138" s="429"/>
    </row>
    <row r="139" spans="1:6" s="296" customFormat="1" ht="15.75">
      <c r="A139" s="342"/>
      <c r="B139" s="343" t="s">
        <v>1200</v>
      </c>
      <c r="C139" s="316" t="s">
        <v>1215</v>
      </c>
      <c r="D139" s="429">
        <v>83</v>
      </c>
      <c r="E139" s="317">
        <v>0</v>
      </c>
      <c r="F139" s="429">
        <f>+D139*E139</f>
        <v>0</v>
      </c>
    </row>
    <row r="140" spans="1:6" s="296" customFormat="1" ht="15.75">
      <c r="A140" s="342"/>
      <c r="B140" s="343"/>
      <c r="C140" s="316"/>
      <c r="D140" s="429"/>
      <c r="E140" s="317"/>
      <c r="F140" s="429"/>
    </row>
    <row r="141" spans="1:6" s="296" customFormat="1" ht="31.5">
      <c r="A141" s="342">
        <v>2</v>
      </c>
      <c r="B141" s="343" t="s">
        <v>1201</v>
      </c>
      <c r="C141" s="316"/>
      <c r="D141" s="429"/>
      <c r="E141" s="317"/>
      <c r="F141" s="429"/>
    </row>
    <row r="142" spans="1:6" s="296" customFormat="1" ht="15.75">
      <c r="A142" s="342"/>
      <c r="B142" s="343" t="s">
        <v>1200</v>
      </c>
      <c r="C142" s="316" t="s">
        <v>1215</v>
      </c>
      <c r="D142" s="429">
        <v>27</v>
      </c>
      <c r="E142" s="317">
        <v>0</v>
      </c>
      <c r="F142" s="429">
        <f>+D142*E142</f>
        <v>0</v>
      </c>
    </row>
    <row r="143" spans="1:6" s="296" customFormat="1" ht="15.75">
      <c r="A143" s="342"/>
      <c r="B143" s="343"/>
      <c r="C143" s="316"/>
      <c r="D143" s="429"/>
      <c r="E143" s="317"/>
      <c r="F143" s="429"/>
    </row>
    <row r="144" spans="1:6" s="296" customFormat="1" ht="31.5">
      <c r="A144" s="342">
        <v>3</v>
      </c>
      <c r="B144" s="343" t="s">
        <v>1202</v>
      </c>
      <c r="C144" s="316"/>
      <c r="D144" s="429"/>
      <c r="E144" s="317"/>
      <c r="F144" s="429"/>
    </row>
    <row r="145" spans="1:6" s="296" customFormat="1" ht="15.75">
      <c r="A145" s="342"/>
      <c r="B145" s="343" t="s">
        <v>1200</v>
      </c>
      <c r="C145" s="316" t="s">
        <v>1215</v>
      </c>
      <c r="D145" s="429">
        <v>2</v>
      </c>
      <c r="E145" s="317">
        <v>0</v>
      </c>
      <c r="F145" s="429">
        <f>+D145*E145</f>
        <v>0</v>
      </c>
    </row>
    <row r="146" spans="1:6" s="296" customFormat="1" ht="15.75">
      <c r="A146" s="342"/>
      <c r="B146" s="343"/>
      <c r="C146" s="316"/>
      <c r="D146" s="429"/>
      <c r="E146" s="317"/>
      <c r="F146" s="429"/>
    </row>
    <row r="147" spans="1:6" s="296" customFormat="1" ht="31.5">
      <c r="A147" s="342">
        <v>4</v>
      </c>
      <c r="B147" s="343" t="s">
        <v>1203</v>
      </c>
      <c r="C147" s="316"/>
      <c r="D147" s="429"/>
      <c r="E147" s="317"/>
      <c r="F147" s="429"/>
    </row>
    <row r="148" spans="1:6" s="296" customFormat="1" ht="15.75">
      <c r="A148" s="342"/>
      <c r="B148" s="343" t="s">
        <v>1204</v>
      </c>
      <c r="C148" s="316" t="s">
        <v>1215</v>
      </c>
      <c r="D148" s="429">
        <v>146</v>
      </c>
      <c r="E148" s="317">
        <v>0</v>
      </c>
      <c r="F148" s="429">
        <f>+D148*E148</f>
        <v>0</v>
      </c>
    </row>
    <row r="149" spans="1:6" s="296" customFormat="1" ht="15.75">
      <c r="A149" s="342"/>
      <c r="B149" s="343"/>
      <c r="C149" s="316"/>
      <c r="D149" s="429"/>
      <c r="E149" s="317"/>
      <c r="F149" s="429"/>
    </row>
    <row r="150" spans="1:6" s="296" customFormat="1" ht="31.5">
      <c r="A150" s="342">
        <v>5</v>
      </c>
      <c r="B150" s="343" t="s">
        <v>1205</v>
      </c>
      <c r="C150" s="316"/>
      <c r="D150" s="429"/>
      <c r="E150" s="317"/>
      <c r="F150" s="429"/>
    </row>
    <row r="151" spans="1:6" s="296" customFormat="1" ht="31.5">
      <c r="A151" s="342"/>
      <c r="B151" s="343" t="s">
        <v>1206</v>
      </c>
      <c r="C151" s="316" t="s">
        <v>1215</v>
      </c>
      <c r="D151" s="429">
        <v>22</v>
      </c>
      <c r="E151" s="317">
        <v>0</v>
      </c>
      <c r="F151" s="429">
        <f>+D151*E151</f>
        <v>0</v>
      </c>
    </row>
    <row r="152" spans="1:6" s="296" customFormat="1" ht="15.75">
      <c r="A152" s="342"/>
      <c r="B152" s="343"/>
      <c r="C152" s="316"/>
      <c r="D152" s="429"/>
      <c r="E152" s="317"/>
      <c r="F152" s="429"/>
    </row>
    <row r="153" spans="1:6" s="296" customFormat="1" ht="31.5">
      <c r="A153" s="342">
        <v>6</v>
      </c>
      <c r="B153" s="343" t="s">
        <v>1207</v>
      </c>
      <c r="C153" s="316"/>
      <c r="D153" s="429"/>
      <c r="E153" s="317"/>
      <c r="F153" s="429"/>
    </row>
    <row r="154" spans="1:6" s="296" customFormat="1" ht="15.75">
      <c r="A154" s="342"/>
      <c r="B154" s="343" t="s">
        <v>1208</v>
      </c>
      <c r="C154" s="316" t="s">
        <v>1215</v>
      </c>
      <c r="D154" s="429">
        <v>72</v>
      </c>
      <c r="E154" s="317">
        <v>0</v>
      </c>
      <c r="F154" s="429">
        <f>+D154*E154</f>
        <v>0</v>
      </c>
    </row>
    <row r="155" spans="1:6" s="296" customFormat="1" ht="15.75">
      <c r="A155" s="342"/>
      <c r="B155" s="343"/>
      <c r="C155" s="316"/>
      <c r="D155" s="429"/>
      <c r="E155" s="317"/>
      <c r="F155" s="429"/>
    </row>
    <row r="156" spans="1:6" s="296" customFormat="1" ht="47.25">
      <c r="A156" s="342">
        <v>7</v>
      </c>
      <c r="B156" s="343" t="s">
        <v>1209</v>
      </c>
      <c r="C156" s="316"/>
      <c r="D156" s="429"/>
      <c r="E156" s="317"/>
      <c r="F156" s="429"/>
    </row>
    <row r="157" spans="1:6" s="296" customFormat="1" ht="15.75">
      <c r="A157" s="342"/>
      <c r="B157" s="343" t="s">
        <v>1200</v>
      </c>
      <c r="C157" s="316" t="s">
        <v>1215</v>
      </c>
      <c r="D157" s="429">
        <v>75</v>
      </c>
      <c r="E157" s="317">
        <v>0</v>
      </c>
      <c r="F157" s="429">
        <f>+D157*E157</f>
        <v>0</v>
      </c>
    </row>
    <row r="158" spans="1:6" s="296" customFormat="1" ht="15.75">
      <c r="A158" s="342"/>
      <c r="B158" s="343"/>
      <c r="C158" s="316"/>
      <c r="D158" s="429"/>
      <c r="E158" s="317"/>
      <c r="F158" s="429"/>
    </row>
    <row r="159" spans="1:6" s="296" customFormat="1" ht="31.5">
      <c r="A159" s="342">
        <v>8</v>
      </c>
      <c r="B159" s="343" t="s">
        <v>1210</v>
      </c>
      <c r="C159" s="316"/>
      <c r="D159" s="429"/>
      <c r="E159" s="317"/>
      <c r="F159" s="429"/>
    </row>
    <row r="160" spans="1:6" s="296" customFormat="1" ht="31.5">
      <c r="A160" s="342"/>
      <c r="B160" s="343" t="s">
        <v>498</v>
      </c>
      <c r="C160" s="316" t="s">
        <v>1215</v>
      </c>
      <c r="D160" s="429">
        <v>7</v>
      </c>
      <c r="E160" s="317">
        <v>0</v>
      </c>
      <c r="F160" s="429">
        <f>+D160*E160</f>
        <v>0</v>
      </c>
    </row>
    <row r="161" spans="1:6" s="296" customFormat="1" ht="31.5">
      <c r="A161" s="342">
        <v>9</v>
      </c>
      <c r="B161" s="343" t="s">
        <v>499</v>
      </c>
      <c r="C161" s="316" t="s">
        <v>1215</v>
      </c>
      <c r="D161" s="429">
        <v>14</v>
      </c>
      <c r="E161" s="317">
        <v>0</v>
      </c>
      <c r="F161" s="429">
        <f>+D161*E161</f>
        <v>0</v>
      </c>
    </row>
    <row r="162" spans="1:6" s="296" customFormat="1" ht="15.75">
      <c r="A162" s="342"/>
      <c r="B162" s="343"/>
      <c r="C162" s="316"/>
      <c r="D162" s="429"/>
      <c r="E162" s="317"/>
      <c r="F162" s="429"/>
    </row>
    <row r="163" spans="1:6" s="296" customFormat="1" ht="31.5">
      <c r="A163" s="342">
        <v>10</v>
      </c>
      <c r="B163" s="343" t="s">
        <v>500</v>
      </c>
      <c r="C163" s="316" t="s">
        <v>1215</v>
      </c>
      <c r="D163" s="429">
        <v>4</v>
      </c>
      <c r="E163" s="317">
        <v>0</v>
      </c>
      <c r="F163" s="429">
        <f>+D163*E163</f>
        <v>0</v>
      </c>
    </row>
    <row r="164" spans="1:6" s="296" customFormat="1" ht="15.75">
      <c r="A164" s="342"/>
      <c r="B164" s="343"/>
      <c r="C164" s="316"/>
      <c r="D164" s="429"/>
      <c r="E164" s="317"/>
      <c r="F164" s="429"/>
    </row>
    <row r="165" spans="1:6" s="296" customFormat="1" ht="31.5">
      <c r="A165" s="342">
        <v>11</v>
      </c>
      <c r="B165" s="343" t="s">
        <v>501</v>
      </c>
      <c r="C165" s="316" t="s">
        <v>1215</v>
      </c>
      <c r="D165" s="429">
        <v>42</v>
      </c>
      <c r="E165" s="317">
        <v>0</v>
      </c>
      <c r="F165" s="429">
        <f>+D165*E165</f>
        <v>0</v>
      </c>
    </row>
    <row r="166" spans="1:6" s="296" customFormat="1" ht="15.75">
      <c r="A166" s="342"/>
      <c r="B166" s="343"/>
      <c r="C166" s="316"/>
      <c r="D166" s="429"/>
      <c r="E166" s="317"/>
      <c r="F166" s="429"/>
    </row>
    <row r="167" spans="1:6" s="296" customFormat="1" ht="31.5">
      <c r="A167" s="342">
        <v>12</v>
      </c>
      <c r="B167" s="343" t="s">
        <v>502</v>
      </c>
      <c r="C167" s="316" t="s">
        <v>1215</v>
      </c>
      <c r="D167" s="429">
        <v>1</v>
      </c>
      <c r="E167" s="317">
        <v>0</v>
      </c>
      <c r="F167" s="429">
        <f>+D167*E167</f>
        <v>0</v>
      </c>
    </row>
    <row r="168" spans="1:6" s="296" customFormat="1" ht="15.75">
      <c r="A168" s="342"/>
      <c r="B168" s="343"/>
      <c r="C168" s="316"/>
      <c r="D168" s="429"/>
      <c r="E168" s="317"/>
      <c r="F168" s="429"/>
    </row>
    <row r="169" spans="1:6" s="296" customFormat="1" ht="47.25">
      <c r="A169" s="342">
        <v>13</v>
      </c>
      <c r="B169" s="343" t="s">
        <v>503</v>
      </c>
      <c r="C169" s="329"/>
      <c r="D169" s="429"/>
      <c r="E169" s="330"/>
      <c r="F169" s="329"/>
    </row>
    <row r="170" spans="1:6" s="296" customFormat="1" ht="15.75">
      <c r="A170" s="342"/>
      <c r="B170" s="343" t="s">
        <v>504</v>
      </c>
      <c r="C170" s="316" t="s">
        <v>1215</v>
      </c>
      <c r="D170" s="429">
        <v>2</v>
      </c>
      <c r="E170" s="317">
        <v>0</v>
      </c>
      <c r="F170" s="429">
        <f>+D170*E170</f>
        <v>0</v>
      </c>
    </row>
    <row r="171" spans="1:6" s="296" customFormat="1" ht="15.75">
      <c r="A171" s="342"/>
      <c r="B171" s="343"/>
      <c r="C171" s="316"/>
      <c r="D171" s="429"/>
      <c r="E171" s="317"/>
      <c r="F171" s="429"/>
    </row>
    <row r="172" spans="1:6" s="296" customFormat="1" ht="15.75">
      <c r="A172" s="342"/>
      <c r="B172" s="102" t="s">
        <v>505</v>
      </c>
      <c r="C172" s="316"/>
      <c r="D172" s="429"/>
      <c r="E172" s="317"/>
      <c r="F172" s="429"/>
    </row>
    <row r="173" spans="1:6" s="296" customFormat="1" ht="15.75">
      <c r="A173" s="342"/>
      <c r="B173" s="343"/>
      <c r="C173" s="316"/>
      <c r="D173" s="429"/>
      <c r="E173" s="317"/>
      <c r="F173" s="429"/>
    </row>
    <row r="174" spans="1:6" s="331" customFormat="1" ht="47.25">
      <c r="A174" s="342">
        <v>14</v>
      </c>
      <c r="B174" s="343" t="s">
        <v>506</v>
      </c>
      <c r="C174" s="316"/>
      <c r="D174" s="429"/>
      <c r="E174" s="132"/>
      <c r="F174" s="429"/>
    </row>
    <row r="175" spans="1:6" s="331" customFormat="1" ht="31.5">
      <c r="A175" s="342"/>
      <c r="B175" s="343" t="s">
        <v>507</v>
      </c>
      <c r="C175" s="316"/>
      <c r="D175" s="429"/>
      <c r="E175" s="132"/>
      <c r="F175" s="429"/>
    </row>
    <row r="176" spans="1:6" s="331" customFormat="1" ht="31.5">
      <c r="A176" s="342"/>
      <c r="B176" s="343" t="s">
        <v>508</v>
      </c>
      <c r="C176" s="316"/>
      <c r="D176" s="429"/>
      <c r="E176" s="132"/>
      <c r="F176" s="429"/>
    </row>
    <row r="177" spans="1:6" s="331" customFormat="1" ht="31.5">
      <c r="A177" s="342"/>
      <c r="B177" s="343" t="s">
        <v>509</v>
      </c>
      <c r="C177" s="316"/>
      <c r="D177" s="429"/>
      <c r="E177" s="132"/>
      <c r="F177" s="429"/>
    </row>
    <row r="178" spans="1:6" s="296" customFormat="1" ht="31.5">
      <c r="A178" s="342"/>
      <c r="B178" s="343" t="s">
        <v>738</v>
      </c>
      <c r="C178" s="316" t="s">
        <v>1215</v>
      </c>
      <c r="D178" s="429">
        <v>71</v>
      </c>
      <c r="E178" s="132">
        <v>0</v>
      </c>
      <c r="F178" s="429">
        <f>+D178*E178</f>
        <v>0</v>
      </c>
    </row>
    <row r="179" spans="1:6" s="296" customFormat="1" ht="15.75">
      <c r="A179" s="342"/>
      <c r="B179" s="343"/>
      <c r="C179" s="316"/>
      <c r="D179" s="429"/>
      <c r="E179" s="132"/>
      <c r="F179" s="429"/>
    </row>
    <row r="180" spans="1:6" s="331" customFormat="1" ht="47.25">
      <c r="A180" s="342">
        <v>15</v>
      </c>
      <c r="B180" s="343" t="s">
        <v>506</v>
      </c>
      <c r="C180" s="316"/>
      <c r="D180" s="429"/>
      <c r="E180" s="132"/>
      <c r="F180" s="429"/>
    </row>
    <row r="181" spans="1:6" s="331" customFormat="1" ht="31.5">
      <c r="A181" s="342"/>
      <c r="B181" s="343" t="s">
        <v>507</v>
      </c>
      <c r="C181" s="316"/>
      <c r="D181" s="429"/>
      <c r="E181" s="132"/>
      <c r="F181" s="429"/>
    </row>
    <row r="182" spans="1:6" s="331" customFormat="1" ht="31.5">
      <c r="A182" s="342"/>
      <c r="B182" s="343" t="s">
        <v>508</v>
      </c>
      <c r="C182" s="316"/>
      <c r="D182" s="429"/>
      <c r="E182" s="132"/>
      <c r="F182" s="429"/>
    </row>
    <row r="183" spans="1:6" s="331" customFormat="1" ht="31.5">
      <c r="A183" s="342"/>
      <c r="B183" s="343" t="s">
        <v>510</v>
      </c>
      <c r="C183" s="316"/>
      <c r="D183" s="429"/>
      <c r="E183" s="132"/>
      <c r="F183" s="429"/>
    </row>
    <row r="184" spans="1:6" s="296" customFormat="1" ht="31.5">
      <c r="A184" s="342"/>
      <c r="B184" s="343" t="s">
        <v>739</v>
      </c>
      <c r="C184" s="316" t="s">
        <v>1215</v>
      </c>
      <c r="D184" s="429">
        <v>2</v>
      </c>
      <c r="E184" s="132">
        <v>0</v>
      </c>
      <c r="F184" s="429">
        <f>+D184*E184</f>
        <v>0</v>
      </c>
    </row>
    <row r="185" spans="1:6" s="296" customFormat="1" ht="31.5">
      <c r="A185" s="389">
        <v>16</v>
      </c>
      <c r="B185" s="412" t="s">
        <v>511</v>
      </c>
      <c r="C185" s="316" t="s">
        <v>1215</v>
      </c>
      <c r="D185" s="429">
        <v>73</v>
      </c>
      <c r="E185" s="132">
        <v>0</v>
      </c>
      <c r="F185" s="429">
        <f>+D185*E185</f>
        <v>0</v>
      </c>
    </row>
    <row r="186" spans="1:6" s="296" customFormat="1" ht="15.75">
      <c r="A186" s="389"/>
      <c r="B186" s="412"/>
      <c r="C186" s="316"/>
      <c r="D186" s="429"/>
      <c r="E186" s="132"/>
      <c r="F186" s="429"/>
    </row>
    <row r="187" spans="1:6" s="333" customFormat="1" ht="15.75">
      <c r="A187" s="390"/>
      <c r="B187" s="413" t="s">
        <v>512</v>
      </c>
      <c r="C187" s="316"/>
      <c r="D187" s="429"/>
      <c r="E187" s="132"/>
      <c r="F187" s="485"/>
    </row>
    <row r="188" spans="1:6" s="333" customFormat="1" ht="15.75">
      <c r="A188" s="390"/>
      <c r="B188" s="587" t="s">
        <v>513</v>
      </c>
      <c r="C188" s="587"/>
      <c r="D188" s="587"/>
      <c r="E188" s="587"/>
      <c r="F188" s="587"/>
    </row>
    <row r="189" spans="1:6" s="333" customFormat="1" ht="15.75">
      <c r="A189" s="390"/>
      <c r="B189" s="412"/>
      <c r="C189" s="316"/>
      <c r="D189" s="429"/>
      <c r="E189" s="132"/>
      <c r="F189" s="485"/>
    </row>
    <row r="190" spans="1:6" s="331" customFormat="1" ht="16.5" thickBot="1">
      <c r="A190" s="449" t="s">
        <v>28</v>
      </c>
      <c r="B190" s="450" t="s">
        <v>514</v>
      </c>
      <c r="C190" s="451"/>
      <c r="D190" s="452"/>
      <c r="E190" s="448" t="s">
        <v>594</v>
      </c>
      <c r="F190" s="452">
        <f>SUM(F139:F185)</f>
        <v>0</v>
      </c>
    </row>
    <row r="191" spans="1:6" s="331" customFormat="1" ht="16.5" thickTop="1">
      <c r="A191" s="391"/>
      <c r="B191" s="102"/>
      <c r="C191" s="334"/>
      <c r="D191" s="433"/>
      <c r="E191" s="327"/>
      <c r="F191" s="433"/>
    </row>
    <row r="192" spans="1:6" s="286" customFormat="1" ht="15.75">
      <c r="A192" s="379" t="s">
        <v>515</v>
      </c>
      <c r="B192" s="401" t="s">
        <v>516</v>
      </c>
      <c r="C192" s="284"/>
      <c r="D192" s="423"/>
      <c r="E192" s="285"/>
      <c r="F192" s="423"/>
    </row>
    <row r="193" spans="1:6" s="289" customFormat="1" ht="15.75">
      <c r="A193" s="380"/>
      <c r="B193" s="402"/>
      <c r="C193" s="287"/>
      <c r="D193" s="424"/>
      <c r="E193" s="288"/>
      <c r="F193" s="424"/>
    </row>
    <row r="194" spans="1:6" s="289" customFormat="1" ht="31.5">
      <c r="A194" s="380"/>
      <c r="B194" s="402" t="s">
        <v>517</v>
      </c>
      <c r="C194" s="287"/>
      <c r="D194" s="424"/>
      <c r="E194" s="288"/>
      <c r="F194" s="424"/>
    </row>
    <row r="195" spans="1:6" s="289" customFormat="1" ht="15.75">
      <c r="A195" s="380"/>
      <c r="B195" s="402" t="s">
        <v>518</v>
      </c>
      <c r="C195" s="287"/>
      <c r="D195" s="424"/>
      <c r="E195" s="288"/>
      <c r="F195" s="424"/>
    </row>
    <row r="196" spans="1:6" s="289" customFormat="1" ht="15.75">
      <c r="A196" s="380"/>
      <c r="B196" s="402"/>
      <c r="C196" s="287"/>
      <c r="D196" s="424"/>
      <c r="E196" s="288"/>
      <c r="F196" s="424"/>
    </row>
    <row r="197" spans="1:6" s="289" customFormat="1" ht="31.5">
      <c r="A197" s="380">
        <v>1</v>
      </c>
      <c r="B197" s="402" t="s">
        <v>519</v>
      </c>
      <c r="C197" s="287"/>
      <c r="D197" s="424"/>
      <c r="E197" s="288"/>
      <c r="F197" s="424"/>
    </row>
    <row r="198" spans="1:6" s="289" customFormat="1" ht="31.5">
      <c r="A198" s="380"/>
      <c r="B198" s="402" t="s">
        <v>520</v>
      </c>
      <c r="C198" s="287"/>
      <c r="D198" s="424"/>
      <c r="E198" s="288"/>
      <c r="F198" s="424"/>
    </row>
    <row r="199" spans="1:6" s="289" customFormat="1" ht="15.75">
      <c r="A199" s="380"/>
      <c r="B199" s="402" t="s">
        <v>521</v>
      </c>
      <c r="C199" s="287" t="s">
        <v>1215</v>
      </c>
      <c r="D199" s="424">
        <v>100</v>
      </c>
      <c r="E199" s="288">
        <v>0</v>
      </c>
      <c r="F199" s="424">
        <f>+D199*E199</f>
        <v>0</v>
      </c>
    </row>
    <row r="200" spans="1:6" s="289" customFormat="1" ht="15.75">
      <c r="A200" s="380"/>
      <c r="B200" s="402" t="s">
        <v>522</v>
      </c>
      <c r="C200" s="287" t="s">
        <v>1215</v>
      </c>
      <c r="D200" s="424">
        <v>24</v>
      </c>
      <c r="E200" s="288">
        <v>0</v>
      </c>
      <c r="F200" s="424">
        <f>+D200*E200</f>
        <v>0</v>
      </c>
    </row>
    <row r="201" spans="1:6" s="289" customFormat="1" ht="15.75">
      <c r="A201" s="380"/>
      <c r="B201" s="402" t="s">
        <v>523</v>
      </c>
      <c r="C201" s="287" t="s">
        <v>1215</v>
      </c>
      <c r="D201" s="424">
        <v>142</v>
      </c>
      <c r="E201" s="288">
        <v>0</v>
      </c>
      <c r="F201" s="424">
        <f>+D201*E201</f>
        <v>0</v>
      </c>
    </row>
    <row r="202" spans="1:6" s="289" customFormat="1" ht="15.75">
      <c r="A202" s="380"/>
      <c r="B202" s="402" t="s">
        <v>524</v>
      </c>
      <c r="C202" s="287" t="s">
        <v>1215</v>
      </c>
      <c r="D202" s="424">
        <v>11</v>
      </c>
      <c r="E202" s="288">
        <v>0</v>
      </c>
      <c r="F202" s="424">
        <f>+D202*E202</f>
        <v>0</v>
      </c>
    </row>
    <row r="203" spans="1:6" s="289" customFormat="1" ht="15.75">
      <c r="A203" s="380"/>
      <c r="B203" s="402"/>
      <c r="C203" s="287"/>
      <c r="D203" s="424"/>
      <c r="E203" s="288"/>
      <c r="F203" s="424"/>
    </row>
    <row r="204" spans="1:6" s="289" customFormat="1" ht="31.5">
      <c r="A204" s="380">
        <v>2</v>
      </c>
      <c r="B204" s="402" t="s">
        <v>740</v>
      </c>
      <c r="C204" s="287"/>
      <c r="D204" s="424"/>
      <c r="E204" s="288"/>
      <c r="F204" s="424"/>
    </row>
    <row r="205" spans="1:6" s="289" customFormat="1" ht="15.75">
      <c r="A205" s="380"/>
      <c r="B205" s="402" t="s">
        <v>525</v>
      </c>
      <c r="C205" s="287" t="s">
        <v>1215</v>
      </c>
      <c r="D205" s="424">
        <v>72</v>
      </c>
      <c r="E205" s="288">
        <v>0</v>
      </c>
      <c r="F205" s="424">
        <f>+D205*E205</f>
        <v>0</v>
      </c>
    </row>
    <row r="206" spans="1:6" s="289" customFormat="1" ht="15.75">
      <c r="A206" s="380"/>
      <c r="B206" s="402"/>
      <c r="C206" s="287"/>
      <c r="D206" s="424"/>
      <c r="E206" s="288"/>
      <c r="F206" s="424"/>
    </row>
    <row r="207" spans="1:6" s="289" customFormat="1" ht="31.5">
      <c r="A207" s="380">
        <v>3</v>
      </c>
      <c r="B207" s="402" t="s">
        <v>741</v>
      </c>
      <c r="C207" s="287"/>
      <c r="D207" s="424"/>
      <c r="E207" s="288"/>
      <c r="F207" s="424"/>
    </row>
    <row r="208" spans="1:6" s="289" customFormat="1" ht="15.75">
      <c r="A208" s="380"/>
      <c r="B208" s="402" t="s">
        <v>525</v>
      </c>
      <c r="C208" s="287" t="s">
        <v>1215</v>
      </c>
      <c r="D208" s="424">
        <v>1</v>
      </c>
      <c r="E208" s="288">
        <v>0</v>
      </c>
      <c r="F208" s="424">
        <f>+D208*E208</f>
        <v>0</v>
      </c>
    </row>
    <row r="209" spans="1:6" s="289" customFormat="1" ht="15.75">
      <c r="A209" s="380"/>
      <c r="B209" s="402"/>
      <c r="C209" s="287"/>
      <c r="D209" s="424"/>
      <c r="E209" s="288"/>
      <c r="F209" s="424"/>
    </row>
    <row r="210" spans="1:6" s="336" customFormat="1" ht="16.5" thickBot="1">
      <c r="A210" s="453" t="s">
        <v>515</v>
      </c>
      <c r="B210" s="454" t="s">
        <v>526</v>
      </c>
      <c r="C210" s="455"/>
      <c r="D210" s="456"/>
      <c r="E210" s="457" t="s">
        <v>594</v>
      </c>
      <c r="F210" s="456">
        <f>SUM(F198:F209)</f>
        <v>0</v>
      </c>
    </row>
    <row r="211" spans="1:6" s="336" customFormat="1" ht="16.5" thickTop="1">
      <c r="A211" s="392"/>
      <c r="B211" s="414"/>
      <c r="C211" s="335"/>
      <c r="D211" s="434"/>
      <c r="E211" s="285"/>
      <c r="F211" s="434"/>
    </row>
    <row r="212" spans="1:6" s="336" customFormat="1" ht="15.75">
      <c r="A212" s="392"/>
      <c r="B212" s="414"/>
      <c r="C212" s="335"/>
      <c r="D212" s="434"/>
      <c r="E212" s="285"/>
      <c r="F212" s="434"/>
    </row>
    <row r="213" spans="1:6" s="336" customFormat="1" ht="15.75">
      <c r="A213" s="392"/>
      <c r="B213" s="414"/>
      <c r="C213" s="335"/>
      <c r="D213" s="434"/>
      <c r="E213" s="285"/>
      <c r="F213" s="434"/>
    </row>
    <row r="214" spans="1:6" s="286" customFormat="1" ht="15.75">
      <c r="A214" s="379" t="s">
        <v>527</v>
      </c>
      <c r="B214" s="401" t="s">
        <v>528</v>
      </c>
      <c r="C214" s="284"/>
      <c r="D214" s="423"/>
      <c r="E214" s="285"/>
      <c r="F214" s="423"/>
    </row>
    <row r="215" spans="1:6" s="286" customFormat="1" ht="15.75">
      <c r="A215" s="379"/>
      <c r="B215" s="401"/>
      <c r="C215" s="284"/>
      <c r="D215" s="423"/>
      <c r="E215" s="285"/>
      <c r="F215" s="423"/>
    </row>
    <row r="216" spans="1:6" s="289" customFormat="1" ht="31.5">
      <c r="A216" s="380">
        <v>1</v>
      </c>
      <c r="B216" s="402" t="s">
        <v>529</v>
      </c>
      <c r="C216" s="287"/>
      <c r="D216" s="424"/>
      <c r="E216" s="288"/>
      <c r="F216" s="424"/>
    </row>
    <row r="217" spans="1:6" s="289" customFormat="1" ht="15.75">
      <c r="A217" s="380"/>
      <c r="B217" s="402" t="s">
        <v>530</v>
      </c>
      <c r="C217" s="287"/>
      <c r="D217" s="424"/>
      <c r="E217" s="288"/>
      <c r="F217" s="424"/>
    </row>
    <row r="218" spans="1:6" s="289" customFormat="1" ht="15.75">
      <c r="A218" s="380"/>
      <c r="B218" s="402" t="s">
        <v>531</v>
      </c>
      <c r="C218" s="287" t="s">
        <v>1215</v>
      </c>
      <c r="D218" s="424">
        <v>495</v>
      </c>
      <c r="E218" s="288">
        <v>0</v>
      </c>
      <c r="F218" s="424">
        <f>+D218*E218</f>
        <v>0</v>
      </c>
    </row>
    <row r="219" spans="1:6" s="289" customFormat="1" ht="31.5">
      <c r="A219" s="380"/>
      <c r="B219" s="402" t="s">
        <v>532</v>
      </c>
      <c r="C219" s="287" t="s">
        <v>1215</v>
      </c>
      <c r="D219" s="424">
        <v>62</v>
      </c>
      <c r="E219" s="288">
        <v>0</v>
      </c>
      <c r="F219" s="424">
        <f>+D219*E219</f>
        <v>0</v>
      </c>
    </row>
    <row r="220" spans="1:6" s="289" customFormat="1" ht="15.75">
      <c r="A220" s="380"/>
      <c r="B220" s="402"/>
      <c r="C220" s="287"/>
      <c r="D220" s="424"/>
      <c r="E220" s="288"/>
      <c r="F220" s="424"/>
    </row>
    <row r="221" spans="1:6" s="289" customFormat="1" ht="31.5">
      <c r="A221" s="380">
        <v>2</v>
      </c>
      <c r="B221" s="402" t="s">
        <v>533</v>
      </c>
      <c r="C221" s="287"/>
      <c r="D221" s="424"/>
      <c r="E221" s="288"/>
      <c r="F221" s="424"/>
    </row>
    <row r="222" spans="1:6" s="289" customFormat="1" ht="15.75">
      <c r="A222" s="380"/>
      <c r="B222" s="402" t="s">
        <v>534</v>
      </c>
      <c r="C222" s="287"/>
      <c r="D222" s="424"/>
      <c r="E222" s="288"/>
      <c r="F222" s="424"/>
    </row>
    <row r="223" spans="1:6" s="289" customFormat="1" ht="15.75">
      <c r="A223" s="380"/>
      <c r="B223" s="402" t="s">
        <v>531</v>
      </c>
      <c r="C223" s="287" t="s">
        <v>1215</v>
      </c>
      <c r="D223" s="424">
        <v>8</v>
      </c>
      <c r="E223" s="288">
        <v>0</v>
      </c>
      <c r="F223" s="424">
        <f>+D223*E223</f>
        <v>0</v>
      </c>
    </row>
    <row r="224" spans="1:6" s="289" customFormat="1" ht="15.75">
      <c r="A224" s="380"/>
      <c r="B224" s="402"/>
      <c r="C224" s="287"/>
      <c r="D224" s="424"/>
      <c r="E224" s="288"/>
      <c r="F224" s="424"/>
    </row>
    <row r="225" spans="1:6" ht="15.75">
      <c r="A225" s="384">
        <v>3</v>
      </c>
      <c r="B225" s="408" t="s">
        <v>535</v>
      </c>
      <c r="F225" s="428"/>
    </row>
    <row r="226" spans="2:6" ht="15.75">
      <c r="B226" s="408" t="s">
        <v>536</v>
      </c>
      <c r="E226" s="337"/>
      <c r="F226" s="566"/>
    </row>
    <row r="227" spans="2:6" ht="15.75">
      <c r="B227" s="408" t="s">
        <v>537</v>
      </c>
      <c r="C227" s="310" t="s">
        <v>1215</v>
      </c>
      <c r="D227" s="428">
        <v>35</v>
      </c>
      <c r="E227" s="132">
        <v>0</v>
      </c>
      <c r="F227" s="428">
        <f>+D227*E227</f>
        <v>0</v>
      </c>
    </row>
    <row r="228" spans="2:6" ht="15.75">
      <c r="B228" s="408" t="s">
        <v>538</v>
      </c>
      <c r="C228" s="310" t="s">
        <v>1215</v>
      </c>
      <c r="D228" s="428">
        <v>14</v>
      </c>
      <c r="E228" s="132">
        <v>0</v>
      </c>
      <c r="F228" s="428">
        <f>+D228*E228</f>
        <v>0</v>
      </c>
    </row>
    <row r="229" spans="3:6" ht="15.75">
      <c r="C229" s="338"/>
      <c r="D229" s="435"/>
      <c r="E229" s="339"/>
      <c r="F229" s="567"/>
    </row>
    <row r="230" spans="1:6" s="325" customFormat="1" ht="16.5" thickBot="1">
      <c r="A230" s="444" t="s">
        <v>527</v>
      </c>
      <c r="B230" s="458" t="s">
        <v>539</v>
      </c>
      <c r="C230" s="446"/>
      <c r="D230" s="447"/>
      <c r="E230" s="457" t="s">
        <v>594</v>
      </c>
      <c r="F230" s="447">
        <f>SUM(F218:F229)</f>
        <v>0</v>
      </c>
    </row>
    <row r="231" spans="1:6" s="325" customFormat="1" ht="16.5" thickTop="1">
      <c r="A231" s="387"/>
      <c r="B231" s="415"/>
      <c r="C231" s="323"/>
      <c r="D231" s="431"/>
      <c r="E231" s="285"/>
      <c r="F231" s="431"/>
    </row>
    <row r="232" spans="1:6" s="328" customFormat="1" ht="15.75">
      <c r="A232" s="388" t="s">
        <v>540</v>
      </c>
      <c r="B232" s="411" t="s">
        <v>541</v>
      </c>
      <c r="C232" s="326"/>
      <c r="D232" s="432"/>
      <c r="E232" s="327"/>
      <c r="F232" s="432"/>
    </row>
    <row r="233" spans="1:6" s="328" customFormat="1" ht="15.75">
      <c r="A233" s="388"/>
      <c r="B233" s="411"/>
      <c r="C233" s="326"/>
      <c r="D233" s="432"/>
      <c r="E233" s="327"/>
      <c r="F233" s="432"/>
    </row>
    <row r="234" spans="1:6" s="328" customFormat="1" ht="15.75">
      <c r="A234" s="388"/>
      <c r="B234" s="411" t="s">
        <v>542</v>
      </c>
      <c r="C234" s="326"/>
      <c r="D234" s="432"/>
      <c r="E234" s="327"/>
      <c r="F234" s="432"/>
    </row>
    <row r="235" spans="1:6" s="328" customFormat="1" ht="15.75">
      <c r="A235" s="388"/>
      <c r="B235" s="411" t="s">
        <v>543</v>
      </c>
      <c r="C235" s="326"/>
      <c r="D235" s="432"/>
      <c r="E235" s="327"/>
      <c r="F235" s="432"/>
    </row>
    <row r="236" spans="1:6" s="328" customFormat="1" ht="31.5">
      <c r="A236" s="388"/>
      <c r="B236" s="411" t="s">
        <v>544</v>
      </c>
      <c r="C236" s="326"/>
      <c r="D236" s="432"/>
      <c r="E236" s="327"/>
      <c r="F236" s="432"/>
    </row>
    <row r="237" spans="1:6" s="328" customFormat="1" ht="31.5">
      <c r="A237" s="388"/>
      <c r="B237" s="411" t="s">
        <v>545</v>
      </c>
      <c r="C237" s="326"/>
      <c r="D237" s="432"/>
      <c r="E237" s="327"/>
      <c r="F237" s="432"/>
    </row>
    <row r="238" spans="1:6" s="328" customFormat="1" ht="31.5">
      <c r="A238" s="388"/>
      <c r="B238" s="411" t="s">
        <v>546</v>
      </c>
      <c r="C238" s="326"/>
      <c r="D238" s="432"/>
      <c r="E238" s="327"/>
      <c r="F238" s="432"/>
    </row>
    <row r="239" spans="1:6" s="328" customFormat="1" ht="31.5">
      <c r="A239" s="388"/>
      <c r="B239" s="411" t="s">
        <v>547</v>
      </c>
      <c r="C239" s="326"/>
      <c r="D239" s="432"/>
      <c r="E239" s="327"/>
      <c r="F239" s="432"/>
    </row>
    <row r="240" spans="1:6" s="328" customFormat="1" ht="31.5">
      <c r="A240" s="388"/>
      <c r="B240" s="411" t="s">
        <v>548</v>
      </c>
      <c r="C240" s="326"/>
      <c r="D240" s="432"/>
      <c r="E240" s="327"/>
      <c r="F240" s="432"/>
    </row>
    <row r="241" spans="1:6" s="328" customFormat="1" ht="31.5">
      <c r="A241" s="388"/>
      <c r="B241" s="411" t="s">
        <v>549</v>
      </c>
      <c r="C241" s="326"/>
      <c r="D241" s="432"/>
      <c r="E241" s="327"/>
      <c r="F241" s="432"/>
    </row>
    <row r="242" spans="1:6" s="328" customFormat="1" ht="31.5">
      <c r="A242" s="388"/>
      <c r="B242" s="411" t="s">
        <v>550</v>
      </c>
      <c r="C242" s="326"/>
      <c r="D242" s="432"/>
      <c r="E242" s="327"/>
      <c r="F242" s="432"/>
    </row>
    <row r="243" spans="1:6" s="328" customFormat="1" ht="31.5">
      <c r="A243" s="388"/>
      <c r="B243" s="411" t="s">
        <v>551</v>
      </c>
      <c r="C243" s="326"/>
      <c r="D243" s="432"/>
      <c r="E243" s="327"/>
      <c r="F243" s="432"/>
    </row>
    <row r="244" spans="1:6" s="328" customFormat="1" ht="31.5">
      <c r="A244" s="388"/>
      <c r="B244" s="411" t="s">
        <v>552</v>
      </c>
      <c r="C244" s="326"/>
      <c r="D244" s="432"/>
      <c r="E244" s="327"/>
      <c r="F244" s="432"/>
    </row>
    <row r="245" spans="1:6" s="328" customFormat="1" ht="31.5">
      <c r="A245" s="388"/>
      <c r="B245" s="411" t="s">
        <v>553</v>
      </c>
      <c r="C245" s="326"/>
      <c r="D245" s="432"/>
      <c r="E245" s="327"/>
      <c r="F245" s="432"/>
    </row>
    <row r="246" spans="1:6" s="328" customFormat="1" ht="31.5">
      <c r="A246" s="388"/>
      <c r="B246" s="411" t="s">
        <v>554</v>
      </c>
      <c r="C246" s="326"/>
      <c r="D246" s="432"/>
      <c r="E246" s="327"/>
      <c r="F246" s="432"/>
    </row>
    <row r="247" spans="1:6" s="328" customFormat="1" ht="31.5">
      <c r="A247" s="388"/>
      <c r="B247" s="411" t="s">
        <v>555</v>
      </c>
      <c r="C247" s="326"/>
      <c r="D247" s="432"/>
      <c r="E247" s="327"/>
      <c r="F247" s="432"/>
    </row>
    <row r="248" spans="1:6" s="328" customFormat="1" ht="31.5">
      <c r="A248" s="388"/>
      <c r="B248" s="411" t="s">
        <v>556</v>
      </c>
      <c r="C248" s="326"/>
      <c r="D248" s="432"/>
      <c r="E248" s="327"/>
      <c r="F248" s="432"/>
    </row>
    <row r="249" spans="1:6" s="328" customFormat="1" ht="31.5">
      <c r="A249" s="388"/>
      <c r="B249" s="411" t="s">
        <v>557</v>
      </c>
      <c r="C249" s="326"/>
      <c r="D249" s="432"/>
      <c r="E249" s="327"/>
      <c r="F249" s="432"/>
    </row>
    <row r="250" spans="1:6" ht="15.75">
      <c r="A250" s="384">
        <v>1</v>
      </c>
      <c r="B250" s="408" t="s">
        <v>558</v>
      </c>
      <c r="C250" s="340"/>
      <c r="E250" s="337"/>
      <c r="F250" s="428"/>
    </row>
    <row r="251" spans="3:6" ht="15.75">
      <c r="C251" s="340"/>
      <c r="E251" s="337"/>
      <c r="F251" s="428"/>
    </row>
    <row r="252" spans="2:6" ht="31.5">
      <c r="B252" s="408" t="s">
        <v>559</v>
      </c>
      <c r="C252" s="340"/>
      <c r="E252" s="172"/>
      <c r="F252" s="340"/>
    </row>
    <row r="253" spans="1:6" s="296" customFormat="1" ht="31.5">
      <c r="A253" s="393"/>
      <c r="B253" s="412" t="s">
        <v>560</v>
      </c>
      <c r="C253" s="316"/>
      <c r="D253" s="429"/>
      <c r="E253" s="341"/>
      <c r="F253" s="498"/>
    </row>
    <row r="254" spans="1:6" s="296" customFormat="1" ht="31.5">
      <c r="A254" s="393"/>
      <c r="B254" s="412" t="s">
        <v>561</v>
      </c>
      <c r="C254" s="316"/>
      <c r="D254" s="429"/>
      <c r="E254" s="341"/>
      <c r="F254" s="498"/>
    </row>
    <row r="255" spans="1:6" s="296" customFormat="1" ht="15.75">
      <c r="A255" s="393"/>
      <c r="B255" s="412" t="s">
        <v>562</v>
      </c>
      <c r="C255" s="310" t="s">
        <v>1216</v>
      </c>
      <c r="D255" s="428">
        <v>1</v>
      </c>
      <c r="E255" s="132">
        <v>0</v>
      </c>
      <c r="F255" s="498"/>
    </row>
    <row r="256" spans="1:6" s="296" customFormat="1" ht="15.75">
      <c r="A256" s="393"/>
      <c r="B256" s="412"/>
      <c r="C256" s="316"/>
      <c r="D256" s="429"/>
      <c r="E256" s="341"/>
      <c r="F256" s="498"/>
    </row>
    <row r="257" spans="1:6" s="296" customFormat="1" ht="31.5">
      <c r="A257" s="393"/>
      <c r="B257" s="412" t="s">
        <v>563</v>
      </c>
      <c r="C257" s="316" t="s">
        <v>1216</v>
      </c>
      <c r="D257" s="429">
        <v>1</v>
      </c>
      <c r="E257" s="132">
        <v>0</v>
      </c>
      <c r="F257" s="498"/>
    </row>
    <row r="258" spans="1:6" s="296" customFormat="1" ht="15.75">
      <c r="A258" s="393"/>
      <c r="B258" s="412"/>
      <c r="C258" s="316"/>
      <c r="D258" s="429"/>
      <c r="E258" s="341"/>
      <c r="F258" s="498"/>
    </row>
    <row r="259" spans="1:6" s="296" customFormat="1" ht="47.25">
      <c r="A259" s="393"/>
      <c r="B259" s="412" t="s">
        <v>564</v>
      </c>
      <c r="C259" s="316"/>
      <c r="D259" s="429"/>
      <c r="E259" s="132"/>
      <c r="F259" s="498"/>
    </row>
    <row r="260" spans="1:6" s="296" customFormat="1" ht="47.25">
      <c r="A260" s="393"/>
      <c r="B260" s="412" t="s">
        <v>565</v>
      </c>
      <c r="C260" s="316"/>
      <c r="D260" s="429"/>
      <c r="E260" s="341"/>
      <c r="F260" s="498"/>
    </row>
    <row r="261" spans="1:6" s="296" customFormat="1" ht="31.5">
      <c r="A261" s="393"/>
      <c r="B261" s="412" t="s">
        <v>566</v>
      </c>
      <c r="C261" s="316"/>
      <c r="D261" s="429"/>
      <c r="E261" s="341"/>
      <c r="F261" s="498"/>
    </row>
    <row r="262" spans="1:6" s="296" customFormat="1" ht="31.5">
      <c r="A262" s="393"/>
      <c r="B262" s="412" t="s">
        <v>567</v>
      </c>
      <c r="C262" s="316"/>
      <c r="D262" s="429"/>
      <c r="E262" s="341"/>
      <c r="F262" s="498"/>
    </row>
    <row r="263" spans="1:6" s="296" customFormat="1" ht="31.5">
      <c r="A263" s="393"/>
      <c r="B263" s="412" t="s">
        <v>568</v>
      </c>
      <c r="C263" s="316"/>
      <c r="D263" s="429"/>
      <c r="E263" s="341"/>
      <c r="F263" s="498"/>
    </row>
    <row r="264" spans="1:6" s="296" customFormat="1" ht="15.75">
      <c r="A264" s="393"/>
      <c r="B264" s="412" t="s">
        <v>569</v>
      </c>
      <c r="C264" s="316"/>
      <c r="D264" s="429"/>
      <c r="E264" s="341"/>
      <c r="F264" s="498"/>
    </row>
    <row r="265" spans="1:6" s="296" customFormat="1" ht="31.5">
      <c r="A265" s="393"/>
      <c r="B265" s="412" t="s">
        <v>570</v>
      </c>
      <c r="C265" s="316"/>
      <c r="D265" s="429"/>
      <c r="E265" s="341"/>
      <c r="F265" s="498"/>
    </row>
    <row r="266" spans="1:6" s="296" customFormat="1" ht="31.5">
      <c r="A266" s="393"/>
      <c r="B266" s="412" t="s">
        <v>33</v>
      </c>
      <c r="C266" s="316"/>
      <c r="D266" s="429"/>
      <c r="E266" s="341"/>
      <c r="F266" s="498"/>
    </row>
    <row r="267" spans="1:6" s="296" customFormat="1" ht="31.5">
      <c r="A267" s="393"/>
      <c r="B267" s="412" t="s">
        <v>34</v>
      </c>
      <c r="C267" s="316"/>
      <c r="D267" s="429"/>
      <c r="E267" s="341"/>
      <c r="F267" s="498"/>
    </row>
    <row r="268" spans="1:6" s="296" customFormat="1" ht="31.5">
      <c r="A268" s="393"/>
      <c r="B268" s="412" t="s">
        <v>35</v>
      </c>
      <c r="C268" s="316"/>
      <c r="D268" s="429"/>
      <c r="E268" s="341"/>
      <c r="F268" s="498"/>
    </row>
    <row r="269" spans="1:6" s="296" customFormat="1" ht="31.5">
      <c r="A269" s="393"/>
      <c r="B269" s="412" t="s">
        <v>36</v>
      </c>
      <c r="C269" s="316"/>
      <c r="D269" s="429"/>
      <c r="E269" s="341"/>
      <c r="F269" s="498"/>
    </row>
    <row r="270" spans="1:6" s="296" customFormat="1" ht="15.75">
      <c r="A270" s="393"/>
      <c r="B270" s="412" t="s">
        <v>37</v>
      </c>
      <c r="C270" s="316"/>
      <c r="D270" s="429"/>
      <c r="E270" s="341"/>
      <c r="F270" s="498"/>
    </row>
    <row r="271" spans="1:6" s="296" customFormat="1" ht="31.5">
      <c r="A271" s="393"/>
      <c r="B271" s="412" t="s">
        <v>38</v>
      </c>
      <c r="C271" s="316"/>
      <c r="D271" s="429"/>
      <c r="E271" s="341"/>
      <c r="F271" s="498"/>
    </row>
    <row r="272" spans="1:6" s="296" customFormat="1" ht="15.75">
      <c r="A272" s="393"/>
      <c r="B272" s="412" t="s">
        <v>39</v>
      </c>
      <c r="C272" s="316"/>
      <c r="D272" s="429"/>
      <c r="E272" s="341"/>
      <c r="F272" s="498"/>
    </row>
    <row r="273" spans="1:6" s="296" customFormat="1" ht="15.75">
      <c r="A273" s="393"/>
      <c r="B273" s="412" t="s">
        <v>40</v>
      </c>
      <c r="C273" s="316"/>
      <c r="D273" s="429"/>
      <c r="E273" s="341"/>
      <c r="F273" s="498"/>
    </row>
    <row r="274" spans="1:6" s="296" customFormat="1" ht="31.5">
      <c r="A274" s="393"/>
      <c r="B274" s="412" t="s">
        <v>41</v>
      </c>
      <c r="C274" s="316"/>
      <c r="D274" s="429"/>
      <c r="E274" s="341"/>
      <c r="F274" s="498"/>
    </row>
    <row r="275" spans="1:6" s="296" customFormat="1" ht="15.75">
      <c r="A275" s="393"/>
      <c r="B275" s="412" t="s">
        <v>42</v>
      </c>
      <c r="C275" s="316"/>
      <c r="D275" s="429"/>
      <c r="E275" s="341"/>
      <c r="F275" s="498"/>
    </row>
    <row r="276" spans="1:6" s="296" customFormat="1" ht="31.5">
      <c r="A276" s="393"/>
      <c r="B276" s="412" t="s">
        <v>43</v>
      </c>
      <c r="C276" s="316"/>
      <c r="D276" s="429"/>
      <c r="E276" s="341"/>
      <c r="F276" s="498"/>
    </row>
    <row r="277" spans="1:6" s="296" customFormat="1" ht="15.75">
      <c r="A277" s="393"/>
      <c r="B277" s="412" t="s">
        <v>44</v>
      </c>
      <c r="C277" s="316"/>
      <c r="D277" s="429"/>
      <c r="E277" s="341"/>
      <c r="F277" s="498"/>
    </row>
    <row r="278" spans="1:6" s="344" customFormat="1" ht="15.75">
      <c r="A278" s="342"/>
      <c r="B278" s="343" t="s">
        <v>45</v>
      </c>
      <c r="C278" s="316" t="s">
        <v>1216</v>
      </c>
      <c r="D278" s="429">
        <v>1</v>
      </c>
      <c r="E278" s="132"/>
      <c r="F278" s="498"/>
    </row>
    <row r="279" spans="1:6" s="344" customFormat="1" ht="15.75">
      <c r="A279" s="342"/>
      <c r="B279" s="343"/>
      <c r="C279" s="316"/>
      <c r="D279" s="429"/>
      <c r="E279" s="132"/>
      <c r="F279" s="498"/>
    </row>
    <row r="280" spans="1:6" s="344" customFormat="1" ht="47.25">
      <c r="A280" s="342"/>
      <c r="B280" s="343" t="s">
        <v>46</v>
      </c>
      <c r="C280" s="316"/>
      <c r="D280" s="429"/>
      <c r="E280" s="132"/>
      <c r="F280" s="498"/>
    </row>
    <row r="281" spans="1:6" s="344" customFormat="1" ht="31.5">
      <c r="A281" s="342"/>
      <c r="B281" s="343" t="s">
        <v>47</v>
      </c>
      <c r="C281" s="316"/>
      <c r="D281" s="429"/>
      <c r="E281" s="132"/>
      <c r="F281" s="498"/>
    </row>
    <row r="282" spans="1:6" s="344" customFormat="1" ht="15.75">
      <c r="A282" s="342"/>
      <c r="B282" s="343" t="s">
        <v>48</v>
      </c>
      <c r="C282" s="316" t="s">
        <v>1216</v>
      </c>
      <c r="D282" s="429">
        <v>1</v>
      </c>
      <c r="E282" s="132"/>
      <c r="F282" s="498"/>
    </row>
    <row r="283" spans="1:6" s="344" customFormat="1" ht="15.75">
      <c r="A283" s="342"/>
      <c r="B283" s="343"/>
      <c r="C283" s="316"/>
      <c r="D283" s="429"/>
      <c r="E283" s="132"/>
      <c r="F283" s="498"/>
    </row>
    <row r="284" spans="1:6" s="344" customFormat="1" ht="31.5">
      <c r="A284" s="342"/>
      <c r="B284" s="343" t="s">
        <v>49</v>
      </c>
      <c r="C284" s="316"/>
      <c r="D284" s="429"/>
      <c r="E284" s="132"/>
      <c r="F284" s="498"/>
    </row>
    <row r="285" spans="1:6" s="344" customFormat="1" ht="15.75">
      <c r="A285" s="342"/>
      <c r="B285" s="343" t="s">
        <v>50</v>
      </c>
      <c r="C285" s="316" t="s">
        <v>1149</v>
      </c>
      <c r="D285" s="429">
        <v>10</v>
      </c>
      <c r="E285" s="132"/>
      <c r="F285" s="498"/>
    </row>
    <row r="286" spans="1:6" s="344" customFormat="1" ht="15.75">
      <c r="A286" s="342"/>
      <c r="B286" s="343"/>
      <c r="C286" s="316"/>
      <c r="D286" s="429"/>
      <c r="E286" s="132"/>
      <c r="F286" s="498"/>
    </row>
    <row r="287" spans="1:6" s="344" customFormat="1" ht="15.75">
      <c r="A287" s="342"/>
      <c r="B287" s="343" t="s">
        <v>51</v>
      </c>
      <c r="C287" s="316" t="s">
        <v>1216</v>
      </c>
      <c r="D287" s="429">
        <v>1</v>
      </c>
      <c r="E287" s="132"/>
      <c r="F287" s="498"/>
    </row>
    <row r="288" spans="1:6" s="344" customFormat="1" ht="15.75">
      <c r="A288" s="342"/>
      <c r="B288" s="343"/>
      <c r="C288" s="316"/>
      <c r="D288" s="429"/>
      <c r="E288" s="132"/>
      <c r="F288" s="498"/>
    </row>
    <row r="289" spans="1:6" s="344" customFormat="1" ht="47.25">
      <c r="A289" s="342"/>
      <c r="B289" s="343" t="s">
        <v>52</v>
      </c>
      <c r="C289" s="316"/>
      <c r="D289" s="429"/>
      <c r="E289" s="132"/>
      <c r="F289" s="498"/>
    </row>
    <row r="290" spans="1:6" s="344" customFormat="1" ht="15.75">
      <c r="A290" s="342"/>
      <c r="B290" s="343" t="s">
        <v>53</v>
      </c>
      <c r="C290" s="316" t="s">
        <v>1216</v>
      </c>
      <c r="D290" s="429">
        <v>1</v>
      </c>
      <c r="E290" s="132"/>
      <c r="F290" s="498"/>
    </row>
    <row r="291" spans="1:6" s="344" customFormat="1" ht="15.75">
      <c r="A291" s="342"/>
      <c r="B291" s="343"/>
      <c r="C291" s="316"/>
      <c r="D291" s="429"/>
      <c r="E291" s="132"/>
      <c r="F291" s="498"/>
    </row>
    <row r="292" spans="1:6" s="344" customFormat="1" ht="31.5">
      <c r="A292" s="342"/>
      <c r="B292" s="343" t="s">
        <v>54</v>
      </c>
      <c r="C292" s="316" t="s">
        <v>1216</v>
      </c>
      <c r="D292" s="429">
        <v>1</v>
      </c>
      <c r="E292" s="132"/>
      <c r="F292" s="498"/>
    </row>
    <row r="293" spans="1:6" s="344" customFormat="1" ht="15.75">
      <c r="A293" s="342"/>
      <c r="B293" s="343"/>
      <c r="C293" s="316"/>
      <c r="D293" s="429"/>
      <c r="E293" s="132"/>
      <c r="F293" s="498"/>
    </row>
    <row r="294" spans="1:6" s="348" customFormat="1" ht="47.25">
      <c r="A294" s="345"/>
      <c r="B294" s="346" t="s">
        <v>55</v>
      </c>
      <c r="C294" s="347"/>
      <c r="D294" s="436"/>
      <c r="E294" s="132"/>
      <c r="F294" s="498"/>
    </row>
    <row r="295" spans="1:6" s="348" customFormat="1" ht="15.75">
      <c r="A295" s="345"/>
      <c r="B295" s="346" t="s">
        <v>56</v>
      </c>
      <c r="C295" s="345" t="s">
        <v>1216</v>
      </c>
      <c r="D295" s="437">
        <v>1</v>
      </c>
      <c r="E295" s="349"/>
      <c r="F295" s="347"/>
    </row>
    <row r="296" spans="1:6" s="348" customFormat="1" ht="15.75">
      <c r="A296" s="345"/>
      <c r="B296" s="346"/>
      <c r="C296" s="345"/>
      <c r="D296" s="437"/>
      <c r="E296" s="349"/>
      <c r="F296" s="347"/>
    </row>
    <row r="297" spans="1:6" s="292" customFormat="1" ht="15.75">
      <c r="A297" s="383"/>
      <c r="B297" s="404" t="s">
        <v>57</v>
      </c>
      <c r="C297" s="293" t="s">
        <v>1216</v>
      </c>
      <c r="D297" s="425">
        <v>1</v>
      </c>
      <c r="E297" s="350">
        <v>0</v>
      </c>
      <c r="F297" s="568">
        <f>+D297*E297</f>
        <v>0</v>
      </c>
    </row>
    <row r="298" spans="1:6" s="348" customFormat="1" ht="15.75">
      <c r="A298" s="345"/>
      <c r="B298" s="346"/>
      <c r="C298" s="345"/>
      <c r="D298" s="437"/>
      <c r="E298" s="349"/>
      <c r="F298" s="569"/>
    </row>
    <row r="299" spans="1:6" s="292" customFormat="1" ht="47.25">
      <c r="A299" s="383">
        <v>2</v>
      </c>
      <c r="B299" s="404" t="s">
        <v>58</v>
      </c>
      <c r="C299" s="293"/>
      <c r="D299" s="425"/>
      <c r="E299" s="351"/>
      <c r="F299" s="568"/>
    </row>
    <row r="300" spans="1:6" s="292" customFormat="1" ht="31.5">
      <c r="A300" s="394"/>
      <c r="B300" s="404" t="s">
        <v>59</v>
      </c>
      <c r="C300" s="293"/>
      <c r="D300" s="425"/>
      <c r="E300" s="351"/>
      <c r="F300" s="568"/>
    </row>
    <row r="301" spans="1:6" s="292" customFormat="1" ht="15.75">
      <c r="A301" s="394"/>
      <c r="B301" s="404" t="s">
        <v>60</v>
      </c>
      <c r="C301" s="293"/>
      <c r="D301" s="425"/>
      <c r="E301" s="351"/>
      <c r="F301" s="568"/>
    </row>
    <row r="302" spans="1:6" s="292" customFormat="1" ht="15.75">
      <c r="A302" s="394"/>
      <c r="B302" s="404"/>
      <c r="C302" s="293"/>
      <c r="D302" s="425"/>
      <c r="E302" s="351"/>
      <c r="F302" s="568"/>
    </row>
    <row r="303" spans="1:6" s="296" customFormat="1" ht="15.75">
      <c r="A303" s="393"/>
      <c r="B303" s="404" t="s">
        <v>61</v>
      </c>
      <c r="C303" s="318"/>
      <c r="D303" s="430"/>
      <c r="E303" s="341"/>
      <c r="F303" s="498"/>
    </row>
    <row r="304" spans="1:6" s="292" customFormat="1" ht="15.75">
      <c r="A304" s="394"/>
      <c r="B304" s="404" t="s">
        <v>62</v>
      </c>
      <c r="C304" s="293" t="s">
        <v>1215</v>
      </c>
      <c r="D304" s="425">
        <v>1</v>
      </c>
      <c r="E304" s="350"/>
      <c r="F304" s="568"/>
    </row>
    <row r="305" spans="1:6" s="292" customFormat="1" ht="15.75">
      <c r="A305" s="394"/>
      <c r="B305" s="404"/>
      <c r="C305" s="293"/>
      <c r="D305" s="425"/>
      <c r="E305" s="350"/>
      <c r="F305" s="568"/>
    </row>
    <row r="306" spans="1:6" s="292" customFormat="1" ht="15.75">
      <c r="A306" s="394"/>
      <c r="B306" s="404" t="s">
        <v>63</v>
      </c>
      <c r="C306" s="293" t="s">
        <v>1215</v>
      </c>
      <c r="D306" s="425">
        <v>7</v>
      </c>
      <c r="E306" s="350"/>
      <c r="F306" s="568"/>
    </row>
    <row r="307" spans="1:6" s="292" customFormat="1" ht="15.75">
      <c r="A307" s="394"/>
      <c r="B307" s="404" t="s">
        <v>64</v>
      </c>
      <c r="C307" s="293" t="s">
        <v>1215</v>
      </c>
      <c r="D307" s="425">
        <v>3</v>
      </c>
      <c r="E307" s="350"/>
      <c r="F307" s="568"/>
    </row>
    <row r="308" spans="1:6" s="292" customFormat="1" ht="15.75">
      <c r="A308" s="394"/>
      <c r="B308" s="404" t="s">
        <v>65</v>
      </c>
      <c r="C308" s="293" t="s">
        <v>1215</v>
      </c>
      <c r="D308" s="425">
        <v>12</v>
      </c>
      <c r="E308" s="350"/>
      <c r="F308" s="568"/>
    </row>
    <row r="309" spans="1:6" s="292" customFormat="1" ht="15.75">
      <c r="A309" s="394"/>
      <c r="B309" s="404" t="s">
        <v>66</v>
      </c>
      <c r="C309" s="293" t="s">
        <v>1215</v>
      </c>
      <c r="D309" s="425">
        <v>3</v>
      </c>
      <c r="E309" s="350"/>
      <c r="F309" s="568"/>
    </row>
    <row r="310" spans="1:6" s="292" customFormat="1" ht="15.75">
      <c r="A310" s="394"/>
      <c r="B310" s="404" t="s">
        <v>67</v>
      </c>
      <c r="C310" s="293" t="s">
        <v>1215</v>
      </c>
      <c r="D310" s="425">
        <v>3</v>
      </c>
      <c r="E310" s="350"/>
      <c r="F310" s="568"/>
    </row>
    <row r="311" spans="1:6" s="292" customFormat="1" ht="15.75">
      <c r="A311" s="394"/>
      <c r="B311" s="404" t="s">
        <v>68</v>
      </c>
      <c r="C311" s="293" t="s">
        <v>69</v>
      </c>
      <c r="D311" s="425">
        <v>10</v>
      </c>
      <c r="E311" s="350"/>
      <c r="F311" s="568"/>
    </row>
    <row r="312" spans="1:6" s="292" customFormat="1" ht="15.75">
      <c r="A312" s="394"/>
      <c r="B312" s="404"/>
      <c r="C312" s="293"/>
      <c r="D312" s="425"/>
      <c r="E312" s="350"/>
      <c r="F312" s="568"/>
    </row>
    <row r="313" spans="1:6" s="292" customFormat="1" ht="15.75">
      <c r="A313" s="383"/>
      <c r="B313" s="404" t="s">
        <v>70</v>
      </c>
      <c r="C313" s="293" t="s">
        <v>1215</v>
      </c>
      <c r="D313" s="425">
        <v>1</v>
      </c>
      <c r="E313" s="350">
        <v>0</v>
      </c>
      <c r="F313" s="568">
        <f>+D313*E313</f>
        <v>0</v>
      </c>
    </row>
    <row r="314" spans="1:6" s="292" customFormat="1" ht="15.75">
      <c r="A314" s="383"/>
      <c r="B314" s="404"/>
      <c r="C314" s="293"/>
      <c r="D314" s="425"/>
      <c r="E314" s="351"/>
      <c r="F314" s="568"/>
    </row>
    <row r="315" spans="1:6" s="292" customFormat="1" ht="47.25">
      <c r="A315" s="383">
        <v>3</v>
      </c>
      <c r="B315" s="404" t="s">
        <v>71</v>
      </c>
      <c r="C315" s="293"/>
      <c r="D315" s="425"/>
      <c r="E315" s="351"/>
      <c r="F315" s="568"/>
    </row>
    <row r="316" spans="1:6" s="292" customFormat="1" ht="31.5">
      <c r="A316" s="394"/>
      <c r="B316" s="404" t="s">
        <v>72</v>
      </c>
      <c r="C316" s="293"/>
      <c r="D316" s="425"/>
      <c r="E316" s="351"/>
      <c r="F316" s="568"/>
    </row>
    <row r="317" spans="1:6" s="292" customFormat="1" ht="15.75">
      <c r="A317" s="394"/>
      <c r="B317" s="404" t="s">
        <v>60</v>
      </c>
      <c r="C317" s="293"/>
      <c r="D317" s="425"/>
      <c r="E317" s="351"/>
      <c r="F317" s="568"/>
    </row>
    <row r="318" spans="1:6" s="292" customFormat="1" ht="15.75">
      <c r="A318" s="394"/>
      <c r="B318" s="404"/>
      <c r="C318" s="293"/>
      <c r="D318" s="425"/>
      <c r="E318" s="351"/>
      <c r="F318" s="568"/>
    </row>
    <row r="319" spans="1:6" s="296" customFormat="1" ht="15.75">
      <c r="A319" s="393"/>
      <c r="B319" s="404" t="s">
        <v>73</v>
      </c>
      <c r="C319" s="318"/>
      <c r="D319" s="430"/>
      <c r="E319" s="341"/>
      <c r="F319" s="498"/>
    </row>
    <row r="320" spans="1:6" s="292" customFormat="1" ht="15.75">
      <c r="A320" s="394"/>
      <c r="B320" s="404" t="s">
        <v>62</v>
      </c>
      <c r="C320" s="293" t="s">
        <v>1215</v>
      </c>
      <c r="D320" s="425">
        <v>1</v>
      </c>
      <c r="E320" s="350"/>
      <c r="F320" s="568"/>
    </row>
    <row r="321" spans="1:6" s="292" customFormat="1" ht="15.75">
      <c r="A321" s="394"/>
      <c r="B321" s="404"/>
      <c r="C321" s="293"/>
      <c r="D321" s="425"/>
      <c r="E321" s="350"/>
      <c r="F321" s="568"/>
    </row>
    <row r="322" spans="1:6" s="292" customFormat="1" ht="15.75">
      <c r="A322" s="394"/>
      <c r="B322" s="404" t="s">
        <v>74</v>
      </c>
      <c r="C322" s="293"/>
      <c r="D322" s="425"/>
      <c r="E322" s="350"/>
      <c r="F322" s="568"/>
    </row>
    <row r="323" spans="1:6" s="292" customFormat="1" ht="15.75">
      <c r="A323" s="394"/>
      <c r="B323" s="404" t="s">
        <v>75</v>
      </c>
      <c r="C323" s="293" t="s">
        <v>1215</v>
      </c>
      <c r="D323" s="425">
        <v>13</v>
      </c>
      <c r="E323" s="350"/>
      <c r="F323" s="568"/>
    </row>
    <row r="324" spans="1:6" s="292" customFormat="1" ht="15.75">
      <c r="A324" s="394"/>
      <c r="B324" s="404" t="s">
        <v>76</v>
      </c>
      <c r="C324" s="293" t="s">
        <v>1215</v>
      </c>
      <c r="D324" s="425">
        <v>3</v>
      </c>
      <c r="E324" s="350"/>
      <c r="F324" s="568"/>
    </row>
    <row r="325" spans="1:6" s="292" customFormat="1" ht="15.75">
      <c r="A325" s="394"/>
      <c r="B325" s="404" t="s">
        <v>77</v>
      </c>
      <c r="C325" s="293" t="s">
        <v>1215</v>
      </c>
      <c r="D325" s="425">
        <v>31</v>
      </c>
      <c r="E325" s="350"/>
      <c r="F325" s="568"/>
    </row>
    <row r="326" spans="1:6" s="292" customFormat="1" ht="15.75">
      <c r="A326" s="394"/>
      <c r="B326" s="404" t="s">
        <v>78</v>
      </c>
      <c r="C326" s="293" t="s">
        <v>1215</v>
      </c>
      <c r="D326" s="425">
        <v>3</v>
      </c>
      <c r="E326" s="350"/>
      <c r="F326" s="568"/>
    </row>
    <row r="327" spans="1:6" s="292" customFormat="1" ht="15.75">
      <c r="A327" s="394"/>
      <c r="B327" s="404"/>
      <c r="C327" s="293"/>
      <c r="D327" s="425"/>
      <c r="E327" s="350"/>
      <c r="F327" s="568"/>
    </row>
    <row r="328" spans="1:6" s="292" customFormat="1" ht="15.75">
      <c r="A328" s="394"/>
      <c r="B328" s="406" t="s">
        <v>79</v>
      </c>
      <c r="C328" s="293" t="s">
        <v>1215</v>
      </c>
      <c r="D328" s="425">
        <v>1</v>
      </c>
      <c r="E328" s="350"/>
      <c r="F328" s="568"/>
    </row>
    <row r="329" spans="1:6" s="292" customFormat="1" ht="15.75">
      <c r="A329" s="394"/>
      <c r="B329" s="406" t="s">
        <v>80</v>
      </c>
      <c r="C329" s="293" t="s">
        <v>1215</v>
      </c>
      <c r="D329" s="425">
        <v>3</v>
      </c>
      <c r="E329" s="350"/>
      <c r="F329" s="568"/>
    </row>
    <row r="330" spans="1:6" s="292" customFormat="1" ht="15.75">
      <c r="A330" s="394"/>
      <c r="B330" s="404" t="s">
        <v>81</v>
      </c>
      <c r="C330" s="293" t="s">
        <v>1215</v>
      </c>
      <c r="D330" s="425">
        <v>1</v>
      </c>
      <c r="E330" s="350"/>
      <c r="F330" s="568"/>
    </row>
    <row r="331" spans="1:6" s="292" customFormat="1" ht="15.75">
      <c r="A331" s="394"/>
      <c r="B331" s="404" t="s">
        <v>82</v>
      </c>
      <c r="C331" s="293" t="s">
        <v>1215</v>
      </c>
      <c r="D331" s="425">
        <v>1</v>
      </c>
      <c r="E331" s="350"/>
      <c r="F331" s="568"/>
    </row>
    <row r="332" spans="1:6" s="292" customFormat="1" ht="15.75">
      <c r="A332" s="394"/>
      <c r="B332" s="406" t="s">
        <v>83</v>
      </c>
      <c r="C332" s="293" t="s">
        <v>1215</v>
      </c>
      <c r="D332" s="425">
        <v>1</v>
      </c>
      <c r="E332" s="350"/>
      <c r="F332" s="568"/>
    </row>
    <row r="333" spans="1:6" s="296" customFormat="1" ht="15.75">
      <c r="A333" s="393"/>
      <c r="B333" s="412" t="s">
        <v>84</v>
      </c>
      <c r="C333" s="316" t="s">
        <v>1215</v>
      </c>
      <c r="D333" s="429">
        <v>1</v>
      </c>
      <c r="E333" s="341"/>
      <c r="F333" s="498"/>
    </row>
    <row r="334" spans="1:6" s="292" customFormat="1" ht="15.75">
      <c r="A334" s="394"/>
      <c r="B334" s="404" t="s">
        <v>67</v>
      </c>
      <c r="C334" s="293" t="s">
        <v>1215</v>
      </c>
      <c r="D334" s="425">
        <v>4</v>
      </c>
      <c r="E334" s="350"/>
      <c r="F334" s="568"/>
    </row>
    <row r="335" spans="1:6" s="292" customFormat="1" ht="15.75">
      <c r="A335" s="394"/>
      <c r="B335" s="404" t="s">
        <v>68</v>
      </c>
      <c r="C335" s="293" t="s">
        <v>69</v>
      </c>
      <c r="D335" s="425">
        <v>10</v>
      </c>
      <c r="E335" s="350"/>
      <c r="F335" s="568"/>
    </row>
    <row r="336" spans="1:6" s="292" customFormat="1" ht="15.75">
      <c r="A336" s="394"/>
      <c r="B336" s="404"/>
      <c r="C336" s="293"/>
      <c r="D336" s="425"/>
      <c r="E336" s="350"/>
      <c r="F336" s="568"/>
    </row>
    <row r="337" spans="1:6" s="292" customFormat="1" ht="15.75">
      <c r="A337" s="383"/>
      <c r="B337" s="404" t="s">
        <v>85</v>
      </c>
      <c r="C337" s="293" t="s">
        <v>1215</v>
      </c>
      <c r="D337" s="425">
        <v>1</v>
      </c>
      <c r="E337" s="350">
        <v>0</v>
      </c>
      <c r="F337" s="568">
        <f>+D337*E337</f>
        <v>0</v>
      </c>
    </row>
    <row r="338" spans="1:6" s="292" customFormat="1" ht="15.75">
      <c r="A338" s="383"/>
      <c r="B338" s="404"/>
      <c r="C338" s="293"/>
      <c r="D338" s="425"/>
      <c r="E338" s="351"/>
      <c r="F338" s="568"/>
    </row>
    <row r="339" spans="1:6" s="292" customFormat="1" ht="15.75">
      <c r="A339" s="383"/>
      <c r="B339" s="404"/>
      <c r="C339" s="293"/>
      <c r="D339" s="425"/>
      <c r="E339" s="351"/>
      <c r="F339" s="568"/>
    </row>
    <row r="340" spans="1:6" s="292" customFormat="1" ht="47.25">
      <c r="A340" s="383">
        <v>4</v>
      </c>
      <c r="B340" s="404" t="s">
        <v>86</v>
      </c>
      <c r="C340" s="293"/>
      <c r="D340" s="425"/>
      <c r="E340" s="351"/>
      <c r="F340" s="568"/>
    </row>
    <row r="341" spans="1:6" s="292" customFormat="1" ht="31.5">
      <c r="A341" s="394"/>
      <c r="B341" s="404" t="s">
        <v>87</v>
      </c>
      <c r="C341" s="293"/>
      <c r="D341" s="425"/>
      <c r="E341" s="351"/>
      <c r="F341" s="568"/>
    </row>
    <row r="342" spans="1:6" s="292" customFormat="1" ht="15.75">
      <c r="A342" s="394"/>
      <c r="B342" s="404" t="s">
        <v>60</v>
      </c>
      <c r="C342" s="293"/>
      <c r="D342" s="425"/>
      <c r="E342" s="351"/>
      <c r="F342" s="568"/>
    </row>
    <row r="343" spans="1:6" s="292" customFormat="1" ht="15.75">
      <c r="A343" s="394"/>
      <c r="B343" s="404"/>
      <c r="C343" s="293"/>
      <c r="D343" s="425"/>
      <c r="E343" s="351"/>
      <c r="F343" s="568"/>
    </row>
    <row r="344" spans="1:6" s="296" customFormat="1" ht="15.75">
      <c r="A344" s="393"/>
      <c r="B344" s="404" t="s">
        <v>73</v>
      </c>
      <c r="C344" s="318"/>
      <c r="D344" s="430"/>
      <c r="E344" s="341"/>
      <c r="F344" s="498"/>
    </row>
    <row r="345" spans="1:6" s="292" customFormat="1" ht="15.75">
      <c r="A345" s="394"/>
      <c r="B345" s="404" t="s">
        <v>62</v>
      </c>
      <c r="C345" s="293" t="s">
        <v>1215</v>
      </c>
      <c r="D345" s="425">
        <v>1</v>
      </c>
      <c r="E345" s="350"/>
      <c r="F345" s="568"/>
    </row>
    <row r="346" spans="1:6" s="292" customFormat="1" ht="15.75">
      <c r="A346" s="394"/>
      <c r="B346" s="404"/>
      <c r="C346" s="293"/>
      <c r="D346" s="425"/>
      <c r="E346" s="350"/>
      <c r="F346" s="568"/>
    </row>
    <row r="347" spans="1:6" s="292" customFormat="1" ht="15.75">
      <c r="A347" s="394"/>
      <c r="B347" s="404" t="s">
        <v>74</v>
      </c>
      <c r="C347" s="293"/>
      <c r="D347" s="425"/>
      <c r="E347" s="350"/>
      <c r="F347" s="568"/>
    </row>
    <row r="348" spans="1:6" s="292" customFormat="1" ht="15.75">
      <c r="A348" s="394"/>
      <c r="B348" s="404" t="s">
        <v>75</v>
      </c>
      <c r="C348" s="293" t="s">
        <v>1215</v>
      </c>
      <c r="D348" s="425">
        <v>15</v>
      </c>
      <c r="E348" s="350"/>
      <c r="F348" s="568"/>
    </row>
    <row r="349" spans="1:6" s="292" customFormat="1" ht="15.75">
      <c r="A349" s="394"/>
      <c r="B349" s="404" t="s">
        <v>76</v>
      </c>
      <c r="C349" s="293" t="s">
        <v>1215</v>
      </c>
      <c r="D349" s="425">
        <v>11</v>
      </c>
      <c r="E349" s="350"/>
      <c r="F349" s="568"/>
    </row>
    <row r="350" spans="1:6" s="292" customFormat="1" ht="15.75">
      <c r="A350" s="394"/>
      <c r="B350" s="404" t="s">
        <v>77</v>
      </c>
      <c r="C350" s="293" t="s">
        <v>1215</v>
      </c>
      <c r="D350" s="425">
        <v>40</v>
      </c>
      <c r="E350" s="350"/>
      <c r="F350" s="568"/>
    </row>
    <row r="351" spans="1:6" s="292" customFormat="1" ht="15.75">
      <c r="A351" s="394"/>
      <c r="B351" s="404" t="s">
        <v>78</v>
      </c>
      <c r="C351" s="293" t="s">
        <v>1215</v>
      </c>
      <c r="D351" s="425">
        <v>6</v>
      </c>
      <c r="E351" s="350"/>
      <c r="F351" s="568"/>
    </row>
    <row r="352" spans="1:6" s="292" customFormat="1" ht="15.75">
      <c r="A352" s="394"/>
      <c r="B352" s="404"/>
      <c r="C352" s="293"/>
      <c r="D352" s="425"/>
      <c r="E352" s="350"/>
      <c r="F352" s="568"/>
    </row>
    <row r="353" spans="1:6" s="292" customFormat="1" ht="15.75">
      <c r="A353" s="394"/>
      <c r="B353" s="406" t="s">
        <v>80</v>
      </c>
      <c r="C353" s="293" t="s">
        <v>1215</v>
      </c>
      <c r="D353" s="425">
        <v>2</v>
      </c>
      <c r="E353" s="350"/>
      <c r="F353" s="568"/>
    </row>
    <row r="354" spans="1:6" s="292" customFormat="1" ht="15.75">
      <c r="A354" s="394"/>
      <c r="B354" s="406" t="s">
        <v>88</v>
      </c>
      <c r="C354" s="293"/>
      <c r="D354" s="425"/>
      <c r="E354" s="350"/>
      <c r="F354" s="568"/>
    </row>
    <row r="355" spans="1:6" s="292" customFormat="1" ht="15.75">
      <c r="A355" s="394"/>
      <c r="B355" s="406" t="s">
        <v>89</v>
      </c>
      <c r="C355" s="293" t="s">
        <v>1215</v>
      </c>
      <c r="D355" s="425">
        <v>1</v>
      </c>
      <c r="E355" s="350"/>
      <c r="F355" s="568"/>
    </row>
    <row r="356" spans="1:6" s="292" customFormat="1" ht="15.75">
      <c r="A356" s="394"/>
      <c r="B356" s="406" t="s">
        <v>90</v>
      </c>
      <c r="C356" s="293" t="s">
        <v>1215</v>
      </c>
      <c r="D356" s="425">
        <v>2</v>
      </c>
      <c r="E356" s="350"/>
      <c r="F356" s="568"/>
    </row>
    <row r="357" spans="1:6" s="292" customFormat="1" ht="15.75">
      <c r="A357" s="394"/>
      <c r="B357" s="404" t="s">
        <v>82</v>
      </c>
      <c r="C357" s="293" t="s">
        <v>1215</v>
      </c>
      <c r="D357" s="425">
        <v>4</v>
      </c>
      <c r="E357" s="350"/>
      <c r="F357" s="568"/>
    </row>
    <row r="358" spans="1:6" s="292" customFormat="1" ht="15.75">
      <c r="A358" s="394"/>
      <c r="B358" s="406" t="s">
        <v>83</v>
      </c>
      <c r="C358" s="293" t="s">
        <v>1215</v>
      </c>
      <c r="D358" s="425">
        <v>4</v>
      </c>
      <c r="E358" s="350"/>
      <c r="F358" s="568"/>
    </row>
    <row r="359" spans="1:6" s="292" customFormat="1" ht="15.75">
      <c r="A359" s="394"/>
      <c r="B359" s="404" t="s">
        <v>67</v>
      </c>
      <c r="C359" s="293" t="s">
        <v>1215</v>
      </c>
      <c r="D359" s="425">
        <v>4</v>
      </c>
      <c r="E359" s="350"/>
      <c r="F359" s="568"/>
    </row>
    <row r="360" spans="1:6" s="292" customFormat="1" ht="15.75">
      <c r="A360" s="394"/>
      <c r="B360" s="404" t="s">
        <v>68</v>
      </c>
      <c r="C360" s="293" t="s">
        <v>69</v>
      </c>
      <c r="D360" s="425">
        <v>10</v>
      </c>
      <c r="E360" s="350"/>
      <c r="F360" s="568"/>
    </row>
    <row r="361" spans="1:6" s="292" customFormat="1" ht="15.75">
      <c r="A361" s="394"/>
      <c r="B361" s="404"/>
      <c r="C361" s="293"/>
      <c r="D361" s="425"/>
      <c r="E361" s="350"/>
      <c r="F361" s="568"/>
    </row>
    <row r="362" spans="1:6" s="292" customFormat="1" ht="15.75">
      <c r="A362" s="383"/>
      <c r="B362" s="404" t="s">
        <v>91</v>
      </c>
      <c r="C362" s="293" t="s">
        <v>1215</v>
      </c>
      <c r="D362" s="425">
        <v>1</v>
      </c>
      <c r="E362" s="350">
        <v>0</v>
      </c>
      <c r="F362" s="568">
        <f>+D362*E362</f>
        <v>0</v>
      </c>
    </row>
    <row r="363" spans="1:6" s="292" customFormat="1" ht="15.75">
      <c r="A363" s="383"/>
      <c r="B363" s="404"/>
      <c r="C363" s="293"/>
      <c r="D363" s="425"/>
      <c r="E363" s="351"/>
      <c r="F363" s="568"/>
    </row>
    <row r="364" spans="1:6" s="292" customFormat="1" ht="15.75">
      <c r="A364" s="383"/>
      <c r="B364" s="404"/>
      <c r="C364" s="293"/>
      <c r="D364" s="425"/>
      <c r="E364" s="351"/>
      <c r="F364" s="568"/>
    </row>
    <row r="365" spans="1:6" s="292" customFormat="1" ht="15.75">
      <c r="A365" s="383"/>
      <c r="B365" s="404"/>
      <c r="C365" s="293"/>
      <c r="D365" s="425"/>
      <c r="E365" s="351"/>
      <c r="F365" s="568"/>
    </row>
    <row r="366" spans="1:6" s="292" customFormat="1" ht="15.75">
      <c r="A366" s="383"/>
      <c r="B366" s="404"/>
      <c r="C366" s="293"/>
      <c r="D366" s="425"/>
      <c r="E366" s="351"/>
      <c r="F366" s="568"/>
    </row>
    <row r="367" spans="1:6" s="292" customFormat="1" ht="15.75">
      <c r="A367" s="383"/>
      <c r="B367" s="404"/>
      <c r="C367" s="293"/>
      <c r="D367" s="425"/>
      <c r="E367" s="351"/>
      <c r="F367" s="568"/>
    </row>
    <row r="368" spans="1:6" s="292" customFormat="1" ht="15.75">
      <c r="A368" s="383"/>
      <c r="B368" s="404"/>
      <c r="C368" s="293"/>
      <c r="D368" s="425"/>
      <c r="E368" s="351"/>
      <c r="F368" s="568"/>
    </row>
    <row r="369" spans="1:6" s="292" customFormat="1" ht="15.75">
      <c r="A369" s="383"/>
      <c r="B369" s="404"/>
      <c r="C369" s="293"/>
      <c r="D369" s="425"/>
      <c r="E369" s="351"/>
      <c r="F369" s="568"/>
    </row>
    <row r="370" spans="1:6" s="292" customFormat="1" ht="47.25">
      <c r="A370" s="383">
        <v>5</v>
      </c>
      <c r="B370" s="404" t="s">
        <v>92</v>
      </c>
      <c r="C370" s="293"/>
      <c r="D370" s="425"/>
      <c r="E370" s="351"/>
      <c r="F370" s="568"/>
    </row>
    <row r="371" spans="1:6" s="292" customFormat="1" ht="31.5">
      <c r="A371" s="394"/>
      <c r="B371" s="404" t="s">
        <v>93</v>
      </c>
      <c r="C371" s="293"/>
      <c r="D371" s="425"/>
      <c r="E371" s="351"/>
      <c r="F371" s="568"/>
    </row>
    <row r="372" spans="1:6" s="292" customFormat="1" ht="31.5">
      <c r="A372" s="394"/>
      <c r="B372" s="404" t="s">
        <v>94</v>
      </c>
      <c r="C372" s="293"/>
      <c r="D372" s="425"/>
      <c r="E372" s="351"/>
      <c r="F372" s="568"/>
    </row>
    <row r="373" spans="1:6" s="292" customFormat="1" ht="15.75">
      <c r="A373" s="394"/>
      <c r="B373" s="404"/>
      <c r="C373" s="293"/>
      <c r="D373" s="425"/>
      <c r="E373" s="351"/>
      <c r="F373" s="568"/>
    </row>
    <row r="374" spans="1:6" s="296" customFormat="1" ht="15.75">
      <c r="A374" s="393"/>
      <c r="B374" s="404" t="s">
        <v>73</v>
      </c>
      <c r="C374" s="318"/>
      <c r="D374" s="430"/>
      <c r="E374" s="341"/>
      <c r="F374" s="498"/>
    </row>
    <row r="375" spans="1:6" s="292" customFormat="1" ht="15.75">
      <c r="A375" s="394"/>
      <c r="B375" s="404" t="s">
        <v>62</v>
      </c>
      <c r="C375" s="293" t="s">
        <v>1215</v>
      </c>
      <c r="D375" s="425">
        <v>1</v>
      </c>
      <c r="E375" s="350"/>
      <c r="F375" s="568"/>
    </row>
    <row r="376" spans="1:6" s="292" customFormat="1" ht="15.75">
      <c r="A376" s="394"/>
      <c r="B376" s="404"/>
      <c r="C376" s="293"/>
      <c r="D376" s="425"/>
      <c r="E376" s="350"/>
      <c r="F376" s="568"/>
    </row>
    <row r="377" spans="1:6" s="292" customFormat="1" ht="15.75">
      <c r="A377" s="394"/>
      <c r="B377" s="404" t="s">
        <v>74</v>
      </c>
      <c r="C377" s="293"/>
      <c r="D377" s="425"/>
      <c r="E377" s="350"/>
      <c r="F377" s="568"/>
    </row>
    <row r="378" spans="1:6" s="292" customFormat="1" ht="15.75">
      <c r="A378" s="394"/>
      <c r="B378" s="404" t="s">
        <v>75</v>
      </c>
      <c r="C378" s="293" t="s">
        <v>1215</v>
      </c>
      <c r="D378" s="425">
        <v>15</v>
      </c>
      <c r="E378" s="350"/>
      <c r="F378" s="568"/>
    </row>
    <row r="379" spans="1:6" s="292" customFormat="1" ht="15.75">
      <c r="A379" s="394"/>
      <c r="B379" s="404" t="s">
        <v>76</v>
      </c>
      <c r="C379" s="293" t="s">
        <v>1215</v>
      </c>
      <c r="D379" s="425">
        <v>3</v>
      </c>
      <c r="E379" s="350"/>
      <c r="F379" s="568"/>
    </row>
    <row r="380" spans="1:6" s="292" customFormat="1" ht="15.75">
      <c r="A380" s="394"/>
      <c r="B380" s="404" t="s">
        <v>77</v>
      </c>
      <c r="C380" s="293" t="s">
        <v>1215</v>
      </c>
      <c r="D380" s="425">
        <v>40</v>
      </c>
      <c r="E380" s="350"/>
      <c r="F380" s="568"/>
    </row>
    <row r="381" spans="1:6" s="292" customFormat="1" ht="15.75">
      <c r="A381" s="394"/>
      <c r="B381" s="404" t="s">
        <v>78</v>
      </c>
      <c r="C381" s="293" t="s">
        <v>1215</v>
      </c>
      <c r="D381" s="425">
        <v>5</v>
      </c>
      <c r="E381" s="350"/>
      <c r="F381" s="568"/>
    </row>
    <row r="382" spans="1:6" s="292" customFormat="1" ht="15.75">
      <c r="A382" s="394"/>
      <c r="B382" s="404"/>
      <c r="C382" s="293"/>
      <c r="D382" s="425"/>
      <c r="E382" s="350"/>
      <c r="F382" s="568"/>
    </row>
    <row r="383" spans="1:6" s="292" customFormat="1" ht="15.75">
      <c r="A383" s="394"/>
      <c r="B383" s="406" t="s">
        <v>80</v>
      </c>
      <c r="C383" s="293" t="s">
        <v>1215</v>
      </c>
      <c r="D383" s="425">
        <v>2</v>
      </c>
      <c r="E383" s="350"/>
      <c r="F383" s="568"/>
    </row>
    <row r="384" spans="1:6" s="292" customFormat="1" ht="15.75">
      <c r="A384" s="394"/>
      <c r="B384" s="406" t="s">
        <v>88</v>
      </c>
      <c r="C384" s="293"/>
      <c r="D384" s="425"/>
      <c r="E384" s="350"/>
      <c r="F384" s="568"/>
    </row>
    <row r="385" spans="1:6" s="292" customFormat="1" ht="15.75">
      <c r="A385" s="394"/>
      <c r="B385" s="406" t="s">
        <v>89</v>
      </c>
      <c r="C385" s="293" t="s">
        <v>1215</v>
      </c>
      <c r="D385" s="425">
        <v>1</v>
      </c>
      <c r="E385" s="350"/>
      <c r="F385" s="568"/>
    </row>
    <row r="386" spans="1:6" s="292" customFormat="1" ht="15.75">
      <c r="A386" s="394"/>
      <c r="B386" s="406" t="s">
        <v>90</v>
      </c>
      <c r="C386" s="293" t="s">
        <v>1215</v>
      </c>
      <c r="D386" s="425">
        <v>2</v>
      </c>
      <c r="E386" s="350"/>
      <c r="F386" s="568"/>
    </row>
    <row r="387" spans="1:6" s="292" customFormat="1" ht="15.75">
      <c r="A387" s="394"/>
      <c r="B387" s="404" t="s">
        <v>82</v>
      </c>
      <c r="C387" s="293" t="s">
        <v>1215</v>
      </c>
      <c r="D387" s="425">
        <v>3</v>
      </c>
      <c r="E387" s="350"/>
      <c r="F387" s="568"/>
    </row>
    <row r="388" spans="1:6" s="292" customFormat="1" ht="15.75">
      <c r="A388" s="394"/>
      <c r="B388" s="406" t="s">
        <v>83</v>
      </c>
      <c r="C388" s="293" t="s">
        <v>1215</v>
      </c>
      <c r="D388" s="425">
        <v>3</v>
      </c>
      <c r="E388" s="350"/>
      <c r="F388" s="568"/>
    </row>
    <row r="389" spans="1:6" s="292" customFormat="1" ht="15.75">
      <c r="A389" s="394"/>
      <c r="B389" s="404" t="s">
        <v>67</v>
      </c>
      <c r="C389" s="293" t="s">
        <v>1215</v>
      </c>
      <c r="D389" s="425">
        <v>4</v>
      </c>
      <c r="E389" s="350"/>
      <c r="F389" s="568"/>
    </row>
    <row r="390" spans="1:6" s="292" customFormat="1" ht="15.75">
      <c r="A390" s="394"/>
      <c r="B390" s="404" t="s">
        <v>68</v>
      </c>
      <c r="C390" s="293" t="s">
        <v>69</v>
      </c>
      <c r="D390" s="425">
        <v>10</v>
      </c>
      <c r="E390" s="350"/>
      <c r="F390" s="568"/>
    </row>
    <row r="391" spans="1:6" s="292" customFormat="1" ht="15.75">
      <c r="A391" s="394"/>
      <c r="B391" s="404"/>
      <c r="C391" s="293"/>
      <c r="D391" s="425"/>
      <c r="E391" s="350"/>
      <c r="F391" s="568"/>
    </row>
    <row r="392" spans="1:6" s="292" customFormat="1" ht="15.75">
      <c r="A392" s="383"/>
      <c r="B392" s="404" t="s">
        <v>95</v>
      </c>
      <c r="C392" s="293" t="s">
        <v>1215</v>
      </c>
      <c r="D392" s="425">
        <v>2</v>
      </c>
      <c r="E392" s="350">
        <v>0</v>
      </c>
      <c r="F392" s="568">
        <f>+D392*E392</f>
        <v>0</v>
      </c>
    </row>
    <row r="393" spans="1:6" s="292" customFormat="1" ht="15.75">
      <c r="A393" s="383"/>
      <c r="B393" s="404"/>
      <c r="C393" s="293"/>
      <c r="D393" s="425"/>
      <c r="E393" s="351"/>
      <c r="F393" s="568"/>
    </row>
    <row r="394" spans="1:6" s="286" customFormat="1" ht="16.5" thickBot="1">
      <c r="A394" s="453" t="s">
        <v>540</v>
      </c>
      <c r="B394" s="459" t="s">
        <v>96</v>
      </c>
      <c r="C394" s="455"/>
      <c r="D394" s="456"/>
      <c r="E394" s="457" t="s">
        <v>594</v>
      </c>
      <c r="F394" s="456">
        <f>SUM(F253:F393)</f>
        <v>0</v>
      </c>
    </row>
    <row r="395" spans="1:6" s="286" customFormat="1" ht="16.5" thickTop="1">
      <c r="A395" s="379"/>
      <c r="B395" s="401"/>
      <c r="C395" s="284"/>
      <c r="D395" s="423"/>
      <c r="E395" s="285"/>
      <c r="F395" s="434"/>
    </row>
    <row r="396" spans="1:6" s="286" customFormat="1" ht="15.75">
      <c r="A396" s="379"/>
      <c r="B396" s="401"/>
      <c r="C396" s="284"/>
      <c r="D396" s="423"/>
      <c r="E396" s="285"/>
      <c r="F396" s="434"/>
    </row>
    <row r="397" spans="1:6" s="286" customFormat="1" ht="15.75">
      <c r="A397" s="379"/>
      <c r="B397" s="401"/>
      <c r="C397" s="284"/>
      <c r="D397" s="423"/>
      <c r="E397" s="285"/>
      <c r="F397" s="434"/>
    </row>
    <row r="398" spans="1:6" s="286" customFormat="1" ht="15.75">
      <c r="A398" s="379"/>
      <c r="B398" s="401"/>
      <c r="C398" s="284"/>
      <c r="D398" s="423"/>
      <c r="E398" s="285"/>
      <c r="F398" s="434"/>
    </row>
    <row r="399" spans="1:6" s="286" customFormat="1" ht="15.75">
      <c r="A399" s="379"/>
      <c r="B399" s="401"/>
      <c r="C399" s="284"/>
      <c r="D399" s="423"/>
      <c r="E399" s="285"/>
      <c r="F399" s="434"/>
    </row>
    <row r="400" spans="1:6" s="355" customFormat="1" ht="15.75">
      <c r="A400" s="395" t="s">
        <v>97</v>
      </c>
      <c r="B400" s="416" t="s">
        <v>98</v>
      </c>
      <c r="C400" s="352"/>
      <c r="D400" s="438"/>
      <c r="E400" s="353"/>
      <c r="F400" s="438"/>
    </row>
    <row r="401" spans="1:6" s="302" customFormat="1" ht="15.75">
      <c r="A401" s="383"/>
      <c r="B401" s="347" t="s">
        <v>99</v>
      </c>
      <c r="C401" s="294"/>
      <c r="D401" s="426"/>
      <c r="E401" s="300"/>
      <c r="F401" s="426"/>
    </row>
    <row r="402" spans="1:6" s="302" customFormat="1" ht="47.25">
      <c r="A402" s="383">
        <v>1</v>
      </c>
      <c r="B402" s="347" t="s">
        <v>100</v>
      </c>
      <c r="C402" s="294"/>
      <c r="D402" s="426"/>
      <c r="E402" s="300"/>
      <c r="F402" s="426"/>
    </row>
    <row r="403" spans="1:6" s="302" customFormat="1" ht="31.5">
      <c r="A403" s="383"/>
      <c r="B403" s="347" t="s">
        <v>101</v>
      </c>
      <c r="C403" s="294" t="s">
        <v>1216</v>
      </c>
      <c r="D403" s="426">
        <v>1</v>
      </c>
      <c r="E403" s="300">
        <v>0</v>
      </c>
      <c r="F403" s="570">
        <f>D403*E403</f>
        <v>0</v>
      </c>
    </row>
    <row r="404" spans="1:6" s="302" customFormat="1" ht="15.75">
      <c r="A404" s="383"/>
      <c r="B404" s="347"/>
      <c r="C404" s="294"/>
      <c r="D404" s="426"/>
      <c r="E404" s="300"/>
      <c r="F404" s="426"/>
    </row>
    <row r="405" spans="1:6" s="302" customFormat="1" ht="31.5">
      <c r="A405" s="383">
        <v>2</v>
      </c>
      <c r="B405" s="347" t="s">
        <v>102</v>
      </c>
      <c r="C405" s="294"/>
      <c r="D405" s="426"/>
      <c r="E405" s="300"/>
      <c r="F405" s="426"/>
    </row>
    <row r="406" spans="1:6" s="302" customFormat="1" ht="15.75">
      <c r="A406" s="383"/>
      <c r="B406" s="347" t="s">
        <v>103</v>
      </c>
      <c r="C406" s="294" t="s">
        <v>1216</v>
      </c>
      <c r="D406" s="426">
        <v>1</v>
      </c>
      <c r="E406" s="300">
        <v>0</v>
      </c>
      <c r="F406" s="570">
        <f>D406*E406</f>
        <v>0</v>
      </c>
    </row>
    <row r="407" spans="1:6" s="302" customFormat="1" ht="15.75">
      <c r="A407" s="383"/>
      <c r="B407" s="347"/>
      <c r="C407" s="294"/>
      <c r="D407" s="426"/>
      <c r="E407" s="300"/>
      <c r="F407" s="426"/>
    </row>
    <row r="408" spans="1:6" s="302" customFormat="1" ht="31.5">
      <c r="A408" s="383">
        <v>3</v>
      </c>
      <c r="B408" s="347" t="s">
        <v>104</v>
      </c>
      <c r="C408" s="294"/>
      <c r="D408" s="426"/>
      <c r="E408" s="300"/>
      <c r="F408" s="426"/>
    </row>
    <row r="409" spans="1:6" s="302" customFormat="1" ht="15.75">
      <c r="A409" s="383"/>
      <c r="B409" s="347" t="s">
        <v>105</v>
      </c>
      <c r="C409" s="294" t="s">
        <v>1216</v>
      </c>
      <c r="D409" s="426">
        <v>3</v>
      </c>
      <c r="E409" s="300">
        <v>0</v>
      </c>
      <c r="F409" s="570">
        <f>D409*E409</f>
        <v>0</v>
      </c>
    </row>
    <row r="410" spans="1:6" s="302" customFormat="1" ht="15.75">
      <c r="A410" s="383"/>
      <c r="B410" s="347"/>
      <c r="C410" s="294"/>
      <c r="D410" s="426"/>
      <c r="E410" s="300">
        <v>0</v>
      </c>
      <c r="F410" s="426"/>
    </row>
    <row r="411" spans="1:6" s="292" customFormat="1" ht="31.5">
      <c r="A411" s="386">
        <v>4</v>
      </c>
      <c r="B411" s="404" t="s">
        <v>106</v>
      </c>
      <c r="C411" s="293"/>
      <c r="D411" s="425"/>
      <c r="E411" s="356"/>
      <c r="F411" s="290"/>
    </row>
    <row r="412" spans="1:6" s="292" customFormat="1" ht="31.5">
      <c r="A412" s="386"/>
      <c r="B412" s="404" t="s">
        <v>107</v>
      </c>
      <c r="C412" s="293"/>
      <c r="D412" s="425"/>
      <c r="E412" s="356"/>
      <c r="F412" s="290"/>
    </row>
    <row r="413" spans="1:6" s="292" customFormat="1" ht="31.5">
      <c r="A413" s="386"/>
      <c r="B413" s="404" t="s">
        <v>108</v>
      </c>
      <c r="C413" s="293"/>
      <c r="D413" s="425"/>
      <c r="E413" s="356"/>
      <c r="F413" s="290"/>
    </row>
    <row r="414" spans="1:6" s="292" customFormat="1" ht="31.5">
      <c r="A414" s="386"/>
      <c r="B414" s="404" t="s">
        <v>109</v>
      </c>
      <c r="C414" s="293"/>
      <c r="D414" s="425"/>
      <c r="E414" s="356"/>
      <c r="F414" s="290"/>
    </row>
    <row r="415" spans="1:6" s="292" customFormat="1" ht="31.5">
      <c r="A415" s="386"/>
      <c r="B415" s="404" t="s">
        <v>110</v>
      </c>
      <c r="C415" s="357"/>
      <c r="D415" s="439"/>
      <c r="E415" s="356"/>
      <c r="F415" s="290"/>
    </row>
    <row r="416" spans="1:6" s="292" customFormat="1" ht="31.5">
      <c r="A416" s="386"/>
      <c r="B416" s="404" t="s">
        <v>111</v>
      </c>
      <c r="C416" s="293" t="s">
        <v>1216</v>
      </c>
      <c r="D416" s="425">
        <v>1</v>
      </c>
      <c r="E416" s="301">
        <v>0</v>
      </c>
      <c r="F416" s="570">
        <f>D416*E416</f>
        <v>0</v>
      </c>
    </row>
    <row r="417" spans="1:6" s="292" customFormat="1" ht="15.75">
      <c r="A417" s="386"/>
      <c r="B417" s="404"/>
      <c r="C417" s="290"/>
      <c r="D417" s="425"/>
      <c r="E417" s="356"/>
      <c r="F417" s="290"/>
    </row>
    <row r="418" spans="1:6" s="292" customFormat="1" ht="31.5">
      <c r="A418" s="386">
        <v>5</v>
      </c>
      <c r="B418" s="404" t="s">
        <v>112</v>
      </c>
      <c r="C418" s="293"/>
      <c r="D418" s="425"/>
      <c r="E418" s="356"/>
      <c r="F418" s="571"/>
    </row>
    <row r="419" spans="1:6" s="292" customFormat="1" ht="31.5">
      <c r="A419" s="386"/>
      <c r="B419" s="404" t="s">
        <v>113</v>
      </c>
      <c r="C419" s="293" t="s">
        <v>1215</v>
      </c>
      <c r="D419" s="425">
        <v>1</v>
      </c>
      <c r="E419" s="301">
        <v>0</v>
      </c>
      <c r="F419" s="425">
        <f>D419*E419</f>
        <v>0</v>
      </c>
    </row>
    <row r="420" spans="1:6" s="292" customFormat="1" ht="15.75">
      <c r="A420" s="386"/>
      <c r="B420" s="404"/>
      <c r="C420" s="293"/>
      <c r="D420" s="425"/>
      <c r="E420" s="301"/>
      <c r="F420" s="425"/>
    </row>
    <row r="421" spans="1:6" s="292" customFormat="1" ht="31.5">
      <c r="A421" s="386">
        <v>6</v>
      </c>
      <c r="B421" s="404" t="s">
        <v>114</v>
      </c>
      <c r="C421" s="293"/>
      <c r="D421" s="425"/>
      <c r="E421" s="291"/>
      <c r="F421" s="290"/>
    </row>
    <row r="422" spans="1:6" s="292" customFormat="1" ht="31.5">
      <c r="A422" s="386"/>
      <c r="B422" s="404" t="s">
        <v>115</v>
      </c>
      <c r="C422" s="290"/>
      <c r="D422" s="425"/>
      <c r="E422" s="291"/>
      <c r="F422" s="290"/>
    </row>
    <row r="423" spans="1:6" s="292" customFormat="1" ht="31.5">
      <c r="A423" s="386"/>
      <c r="B423" s="404" t="s">
        <v>116</v>
      </c>
      <c r="C423" s="293" t="s">
        <v>1216</v>
      </c>
      <c r="D423" s="425">
        <v>1</v>
      </c>
      <c r="E423" s="301">
        <v>0</v>
      </c>
      <c r="F423" s="425">
        <f>D423*E423</f>
        <v>0</v>
      </c>
    </row>
    <row r="424" spans="1:6" s="292" customFormat="1" ht="15.75">
      <c r="A424" s="386"/>
      <c r="B424" s="404"/>
      <c r="C424" s="293"/>
      <c r="D424" s="425"/>
      <c r="E424" s="291"/>
      <c r="F424" s="290"/>
    </row>
    <row r="425" spans="1:6" s="292" customFormat="1" ht="15.75">
      <c r="A425" s="386">
        <v>7</v>
      </c>
      <c r="B425" s="404" t="s">
        <v>117</v>
      </c>
      <c r="C425" s="293" t="s">
        <v>1215</v>
      </c>
      <c r="D425" s="425">
        <v>2</v>
      </c>
      <c r="E425" s="301">
        <v>0</v>
      </c>
      <c r="F425" s="425">
        <f>D425*E425</f>
        <v>0</v>
      </c>
    </row>
    <row r="426" spans="1:6" s="292" customFormat="1" ht="15.75">
      <c r="A426" s="386"/>
      <c r="B426" s="404"/>
      <c r="C426" s="293"/>
      <c r="D426" s="425"/>
      <c r="E426" s="301"/>
      <c r="F426" s="425"/>
    </row>
    <row r="427" spans="1:6" s="292" customFormat="1" ht="15.75">
      <c r="A427" s="386">
        <v>8</v>
      </c>
      <c r="B427" s="404" t="s">
        <v>118</v>
      </c>
      <c r="C427" s="293" t="s">
        <v>1215</v>
      </c>
      <c r="D427" s="425">
        <v>1</v>
      </c>
      <c r="E427" s="301">
        <v>0</v>
      </c>
      <c r="F427" s="425">
        <f>D427*E427</f>
        <v>0</v>
      </c>
    </row>
    <row r="428" spans="1:6" s="292" customFormat="1" ht="15.75">
      <c r="A428" s="386"/>
      <c r="B428" s="404"/>
      <c r="C428" s="293"/>
      <c r="D428" s="425"/>
      <c r="E428" s="301"/>
      <c r="F428" s="425"/>
    </row>
    <row r="429" spans="1:6" s="292" customFormat="1" ht="15.75">
      <c r="A429" s="386"/>
      <c r="B429" s="404"/>
      <c r="C429" s="293"/>
      <c r="D429" s="425"/>
      <c r="E429" s="301"/>
      <c r="F429" s="425"/>
    </row>
    <row r="430" spans="1:6" s="302" customFormat="1" ht="31.5">
      <c r="A430" s="383">
        <v>9</v>
      </c>
      <c r="B430" s="298" t="s">
        <v>119</v>
      </c>
      <c r="C430" s="294"/>
      <c r="D430" s="426"/>
      <c r="E430" s="295"/>
      <c r="F430" s="426"/>
    </row>
    <row r="431" spans="1:6" s="302" customFormat="1" ht="31.5">
      <c r="A431" s="383"/>
      <c r="B431" s="298" t="s">
        <v>120</v>
      </c>
      <c r="C431" s="294" t="s">
        <v>1215</v>
      </c>
      <c r="D431" s="426">
        <v>2</v>
      </c>
      <c r="E431" s="295">
        <v>0</v>
      </c>
      <c r="F431" s="426">
        <f>D431*E431</f>
        <v>0</v>
      </c>
    </row>
    <row r="432" spans="1:6" s="302" customFormat="1" ht="15.75">
      <c r="A432" s="383"/>
      <c r="B432" s="298"/>
      <c r="C432" s="294"/>
      <c r="D432" s="426"/>
      <c r="E432" s="295"/>
      <c r="F432" s="426"/>
    </row>
    <row r="433" spans="1:6" s="302" customFormat="1" ht="31.5">
      <c r="A433" s="383">
        <v>10</v>
      </c>
      <c r="B433" s="298" t="s">
        <v>121</v>
      </c>
      <c r="C433" s="294"/>
      <c r="D433" s="426"/>
      <c r="E433" s="295"/>
      <c r="F433" s="426"/>
    </row>
    <row r="434" spans="1:6" s="302" customFormat="1" ht="31.5">
      <c r="A434" s="383"/>
      <c r="B434" s="298" t="s">
        <v>122</v>
      </c>
      <c r="C434" s="294" t="s">
        <v>1215</v>
      </c>
      <c r="D434" s="426">
        <v>1</v>
      </c>
      <c r="E434" s="295">
        <v>0</v>
      </c>
      <c r="F434" s="426">
        <f>D434*E434</f>
        <v>0</v>
      </c>
    </row>
    <row r="435" spans="1:6" s="302" customFormat="1" ht="15.75">
      <c r="A435" s="383"/>
      <c r="B435" s="298"/>
      <c r="C435" s="294"/>
      <c r="D435" s="426"/>
      <c r="E435" s="295"/>
      <c r="F435" s="426"/>
    </row>
    <row r="436" spans="1:6" s="302" customFormat="1" ht="31.5">
      <c r="A436" s="383">
        <v>11</v>
      </c>
      <c r="B436" s="347" t="s">
        <v>123</v>
      </c>
      <c r="C436" s="294" t="s">
        <v>1215</v>
      </c>
      <c r="D436" s="426">
        <v>7</v>
      </c>
      <c r="E436" s="300">
        <v>0</v>
      </c>
      <c r="F436" s="426">
        <f>D436*E436</f>
        <v>0</v>
      </c>
    </row>
    <row r="437" spans="1:6" s="302" customFormat="1" ht="15.75">
      <c r="A437" s="383"/>
      <c r="B437" s="347"/>
      <c r="C437" s="294"/>
      <c r="D437" s="426"/>
      <c r="E437" s="300"/>
      <c r="F437" s="426"/>
    </row>
    <row r="438" spans="1:6" s="302" customFormat="1" ht="31.5">
      <c r="A438" s="383">
        <v>12</v>
      </c>
      <c r="B438" s="347" t="s">
        <v>124</v>
      </c>
      <c r="C438" s="294" t="s">
        <v>1215</v>
      </c>
      <c r="D438" s="426">
        <v>143</v>
      </c>
      <c r="E438" s="300">
        <v>0</v>
      </c>
      <c r="F438" s="426">
        <f>D438*E438</f>
        <v>0</v>
      </c>
    </row>
    <row r="439" spans="1:6" s="302" customFormat="1" ht="15.75">
      <c r="A439" s="383"/>
      <c r="B439" s="347"/>
      <c r="C439" s="294"/>
      <c r="D439" s="426"/>
      <c r="E439" s="300"/>
      <c r="F439" s="426"/>
    </row>
    <row r="440" spans="1:6" s="302" customFormat="1" ht="31.5">
      <c r="A440" s="383">
        <v>13</v>
      </c>
      <c r="B440" s="347" t="s">
        <v>125</v>
      </c>
      <c r="C440" s="294"/>
      <c r="D440" s="426"/>
      <c r="E440" s="300"/>
      <c r="F440" s="426"/>
    </row>
    <row r="441" spans="1:6" s="302" customFormat="1" ht="15.75">
      <c r="A441" s="383"/>
      <c r="B441" s="347" t="s">
        <v>126</v>
      </c>
      <c r="C441" s="294" t="s">
        <v>1149</v>
      </c>
      <c r="D441" s="426">
        <v>120</v>
      </c>
      <c r="E441" s="300">
        <v>0</v>
      </c>
      <c r="F441" s="426">
        <f>D441*E441</f>
        <v>0</v>
      </c>
    </row>
    <row r="442" spans="1:6" s="302" customFormat="1" ht="31.5">
      <c r="A442" s="383"/>
      <c r="B442" s="347" t="s">
        <v>127</v>
      </c>
      <c r="C442" s="294"/>
      <c r="D442" s="426"/>
      <c r="E442" s="300"/>
      <c r="F442" s="426"/>
    </row>
    <row r="443" spans="1:6" s="302" customFormat="1" ht="31.5">
      <c r="A443" s="383"/>
      <c r="B443" s="347" t="s">
        <v>128</v>
      </c>
      <c r="C443" s="294" t="s">
        <v>1149</v>
      </c>
      <c r="D443" s="426">
        <v>50</v>
      </c>
      <c r="E443" s="300">
        <v>0</v>
      </c>
      <c r="F443" s="426">
        <f>D443*E443</f>
        <v>0</v>
      </c>
    </row>
    <row r="444" spans="1:6" s="302" customFormat="1" ht="15.75">
      <c r="A444" s="383"/>
      <c r="B444" s="347"/>
      <c r="C444" s="294"/>
      <c r="D444" s="426"/>
      <c r="E444" s="300"/>
      <c r="F444" s="426"/>
    </row>
    <row r="445" spans="1:6" s="302" customFormat="1" ht="31.5">
      <c r="A445" s="383">
        <v>14</v>
      </c>
      <c r="B445" s="347" t="s">
        <v>129</v>
      </c>
      <c r="C445" s="294" t="s">
        <v>1149</v>
      </c>
      <c r="D445" s="426">
        <v>5</v>
      </c>
      <c r="E445" s="300">
        <v>0</v>
      </c>
      <c r="F445" s="426">
        <f>D445*E445</f>
        <v>0</v>
      </c>
    </row>
    <row r="446" spans="1:6" s="302" customFormat="1" ht="15.75">
      <c r="A446" s="383"/>
      <c r="B446" s="347"/>
      <c r="C446" s="294"/>
      <c r="D446" s="426"/>
      <c r="E446" s="300"/>
      <c r="F446" s="426"/>
    </row>
    <row r="447" spans="1:6" s="289" customFormat="1" ht="47.25">
      <c r="A447" s="380">
        <v>15</v>
      </c>
      <c r="B447" s="402" t="s">
        <v>1176</v>
      </c>
      <c r="C447" s="287"/>
      <c r="D447" s="424"/>
      <c r="E447" s="288"/>
      <c r="F447" s="424"/>
    </row>
    <row r="448" spans="1:6" s="289" customFormat="1" ht="47.25">
      <c r="A448" s="380"/>
      <c r="B448" s="402" t="s">
        <v>1177</v>
      </c>
      <c r="C448" s="287"/>
      <c r="D448" s="424"/>
      <c r="E448" s="288"/>
      <c r="F448" s="424"/>
    </row>
    <row r="449" spans="1:6" s="289" customFormat="1" ht="15.75">
      <c r="A449" s="380"/>
      <c r="B449" s="402" t="s">
        <v>1178</v>
      </c>
      <c r="C449" s="287"/>
      <c r="D449" s="424"/>
      <c r="E449" s="288"/>
      <c r="F449" s="424"/>
    </row>
    <row r="450" spans="1:6" s="289" customFormat="1" ht="15.75">
      <c r="A450" s="380"/>
      <c r="B450" s="402" t="s">
        <v>130</v>
      </c>
      <c r="C450" s="287" t="s">
        <v>1149</v>
      </c>
      <c r="D450" s="424">
        <v>50</v>
      </c>
      <c r="E450" s="288">
        <v>0</v>
      </c>
      <c r="F450" s="424">
        <f>D450*E450</f>
        <v>0</v>
      </c>
    </row>
    <row r="451" spans="1:6" s="289" customFormat="1" ht="31.5">
      <c r="A451" s="380"/>
      <c r="B451" s="402" t="s">
        <v>131</v>
      </c>
      <c r="C451" s="287" t="s">
        <v>1149</v>
      </c>
      <c r="D451" s="424">
        <v>3200</v>
      </c>
      <c r="E451" s="288">
        <v>0</v>
      </c>
      <c r="F451" s="424">
        <f>D451*E451</f>
        <v>0</v>
      </c>
    </row>
    <row r="452" spans="1:6" s="289" customFormat="1" ht="15.75">
      <c r="A452" s="380"/>
      <c r="B452" s="402" t="s">
        <v>132</v>
      </c>
      <c r="C452" s="287" t="s">
        <v>1149</v>
      </c>
      <c r="D452" s="424">
        <v>72</v>
      </c>
      <c r="E452" s="288">
        <v>0</v>
      </c>
      <c r="F452" s="424">
        <f>D452*E452</f>
        <v>0</v>
      </c>
    </row>
    <row r="453" spans="1:6" s="289" customFormat="1" ht="31.5">
      <c r="A453" s="380"/>
      <c r="B453" s="402" t="s">
        <v>761</v>
      </c>
      <c r="C453" s="287" t="s">
        <v>1149</v>
      </c>
      <c r="D453" s="424">
        <v>15</v>
      </c>
      <c r="E453" s="288">
        <v>0</v>
      </c>
      <c r="F453" s="424">
        <f>D453*E453</f>
        <v>0</v>
      </c>
    </row>
    <row r="454" spans="1:6" s="289" customFormat="1" ht="15.75">
      <c r="A454" s="380"/>
      <c r="B454" s="402"/>
      <c r="C454" s="287"/>
      <c r="D454" s="424"/>
      <c r="E454" s="288"/>
      <c r="F454" s="424"/>
    </row>
    <row r="455" spans="1:6" s="289" customFormat="1" ht="31.5">
      <c r="A455" s="380">
        <v>16</v>
      </c>
      <c r="B455" s="402" t="s">
        <v>449</v>
      </c>
      <c r="C455" s="287"/>
      <c r="D455" s="424"/>
      <c r="E455" s="288"/>
      <c r="F455" s="424"/>
    </row>
    <row r="456" spans="1:6" s="289" customFormat="1" ht="31.5">
      <c r="A456" s="380"/>
      <c r="B456" s="402" t="s">
        <v>1166</v>
      </c>
      <c r="C456" s="287"/>
      <c r="D456" s="424"/>
      <c r="E456" s="288"/>
      <c r="F456" s="424"/>
    </row>
    <row r="457" spans="1:6" s="289" customFormat="1" ht="15.75">
      <c r="A457" s="380"/>
      <c r="B457" s="403" t="s">
        <v>1167</v>
      </c>
      <c r="C457" s="287" t="s">
        <v>1149</v>
      </c>
      <c r="D457" s="424">
        <v>12</v>
      </c>
      <c r="E457" s="288">
        <v>0</v>
      </c>
      <c r="F457" s="424">
        <f>D457*E457</f>
        <v>0</v>
      </c>
    </row>
    <row r="458" spans="1:6" s="289" customFormat="1" ht="15.75">
      <c r="A458" s="380"/>
      <c r="B458" s="403" t="s">
        <v>1169</v>
      </c>
      <c r="C458" s="287" t="s">
        <v>1149</v>
      </c>
      <c r="D458" s="424">
        <v>140</v>
      </c>
      <c r="E458" s="288">
        <v>0</v>
      </c>
      <c r="F458" s="424">
        <f>D458*E458</f>
        <v>0</v>
      </c>
    </row>
    <row r="459" spans="1:6" s="289" customFormat="1" ht="15.75">
      <c r="A459" s="380"/>
      <c r="B459" s="403" t="s">
        <v>1170</v>
      </c>
      <c r="C459" s="287" t="s">
        <v>1149</v>
      </c>
      <c r="D459" s="424">
        <v>15</v>
      </c>
      <c r="E459" s="288">
        <v>0</v>
      </c>
      <c r="F459" s="424">
        <f>D459*E459</f>
        <v>0</v>
      </c>
    </row>
    <row r="460" spans="1:6" s="289" customFormat="1" ht="15.75">
      <c r="A460" s="380"/>
      <c r="B460" s="403" t="s">
        <v>133</v>
      </c>
      <c r="C460" s="287" t="s">
        <v>1149</v>
      </c>
      <c r="D460" s="424">
        <v>6</v>
      </c>
      <c r="E460" s="288">
        <v>0</v>
      </c>
      <c r="F460" s="424">
        <f>D460*E460</f>
        <v>0</v>
      </c>
    </row>
    <row r="461" spans="1:6" s="289" customFormat="1" ht="15.75">
      <c r="A461" s="380"/>
      <c r="B461" s="403"/>
      <c r="C461" s="287"/>
      <c r="D461" s="424"/>
      <c r="E461" s="288"/>
      <c r="F461" s="424"/>
    </row>
    <row r="462" spans="1:6" s="296" customFormat="1" ht="31.5">
      <c r="A462" s="342">
        <v>17</v>
      </c>
      <c r="B462" s="343" t="s">
        <v>4</v>
      </c>
      <c r="C462" s="316"/>
      <c r="D462" s="429"/>
      <c r="E462" s="317"/>
      <c r="F462" s="429"/>
    </row>
    <row r="463" spans="1:6" s="296" customFormat="1" ht="31.5">
      <c r="A463" s="342"/>
      <c r="B463" s="343" t="s">
        <v>5</v>
      </c>
      <c r="C463" s="318"/>
      <c r="D463" s="430"/>
      <c r="E463" s="319"/>
      <c r="F463" s="563"/>
    </row>
    <row r="464" spans="1:6" s="296" customFormat="1" ht="31.5">
      <c r="A464" s="342"/>
      <c r="B464" s="343" t="s">
        <v>6</v>
      </c>
      <c r="C464" s="294" t="s">
        <v>1215</v>
      </c>
      <c r="D464" s="426">
        <v>6</v>
      </c>
      <c r="E464" s="295">
        <v>0</v>
      </c>
      <c r="F464" s="426">
        <f>D464*E464</f>
        <v>0</v>
      </c>
    </row>
    <row r="465" spans="1:6" s="296" customFormat="1" ht="31.5">
      <c r="A465" s="342"/>
      <c r="B465" s="343" t="s">
        <v>134</v>
      </c>
      <c r="C465" s="294" t="s">
        <v>1215</v>
      </c>
      <c r="D465" s="426">
        <v>3</v>
      </c>
      <c r="E465" s="295">
        <v>0</v>
      </c>
      <c r="F465" s="426">
        <f>D465*E465</f>
        <v>0</v>
      </c>
    </row>
    <row r="466" spans="1:6" s="296" customFormat="1" ht="15.75">
      <c r="A466" s="342"/>
      <c r="B466" s="343"/>
      <c r="C466" s="294"/>
      <c r="D466" s="426"/>
      <c r="E466" s="295"/>
      <c r="F466" s="426"/>
    </row>
    <row r="467" spans="1:6" s="302" customFormat="1" ht="15.75">
      <c r="A467" s="383">
        <v>18</v>
      </c>
      <c r="B467" s="347" t="s">
        <v>135</v>
      </c>
      <c r="C467" s="294" t="s">
        <v>1215</v>
      </c>
      <c r="D467" s="426">
        <v>7</v>
      </c>
      <c r="E467" s="300">
        <v>0</v>
      </c>
      <c r="F467" s="426">
        <f>D467*E467</f>
        <v>0</v>
      </c>
    </row>
    <row r="468" spans="1:6" s="302" customFormat="1" ht="15.75">
      <c r="A468" s="383"/>
      <c r="B468" s="347"/>
      <c r="C468" s="294"/>
      <c r="D468" s="426"/>
      <c r="E468" s="300"/>
      <c r="F468" s="426"/>
    </row>
    <row r="469" spans="1:6" s="302" customFormat="1" ht="15.75">
      <c r="A469" s="383">
        <v>19</v>
      </c>
      <c r="B469" s="347" t="s">
        <v>136</v>
      </c>
      <c r="C469" s="294" t="s">
        <v>1216</v>
      </c>
      <c r="D469" s="426">
        <v>1</v>
      </c>
      <c r="E469" s="295">
        <v>0</v>
      </c>
      <c r="F469" s="426">
        <f>D469*E469</f>
        <v>0</v>
      </c>
    </row>
    <row r="470" spans="1:6" s="302" customFormat="1" ht="15.75">
      <c r="A470" s="383"/>
      <c r="B470" s="347"/>
      <c r="C470" s="294"/>
      <c r="D470" s="426"/>
      <c r="E470" s="295"/>
      <c r="F470" s="426"/>
    </row>
    <row r="471" spans="1:6" s="302" customFormat="1" ht="31.5">
      <c r="A471" s="383">
        <v>20</v>
      </c>
      <c r="B471" s="347" t="s">
        <v>137</v>
      </c>
      <c r="C471" s="294" t="s">
        <v>1216</v>
      </c>
      <c r="D471" s="426">
        <v>1</v>
      </c>
      <c r="E471" s="295">
        <v>0</v>
      </c>
      <c r="F471" s="426">
        <f>D471*E471</f>
        <v>0</v>
      </c>
    </row>
    <row r="472" spans="1:6" s="302" customFormat="1" ht="15.75">
      <c r="A472" s="383"/>
      <c r="B472" s="347"/>
      <c r="C472" s="294"/>
      <c r="D472" s="426"/>
      <c r="E472" s="300"/>
      <c r="F472" s="426"/>
    </row>
    <row r="473" spans="1:6" s="302" customFormat="1" ht="31.5">
      <c r="A473" s="383"/>
      <c r="B473" s="347" t="s">
        <v>138</v>
      </c>
      <c r="C473" s="294"/>
      <c r="D473" s="426"/>
      <c r="E473" s="300"/>
      <c r="F473" s="426"/>
    </row>
    <row r="474" spans="1:6" s="302" customFormat="1" ht="47.25">
      <c r="A474" s="383"/>
      <c r="B474" s="347" t="s">
        <v>139</v>
      </c>
      <c r="C474" s="294"/>
      <c r="D474" s="426"/>
      <c r="E474" s="300"/>
      <c r="F474" s="426"/>
    </row>
    <row r="475" spans="1:6" s="302" customFormat="1" ht="15.75">
      <c r="A475" s="383"/>
      <c r="B475" s="347"/>
      <c r="C475" s="294"/>
      <c r="D475" s="426"/>
      <c r="E475" s="300"/>
      <c r="F475" s="426"/>
    </row>
    <row r="476" spans="1:6" s="355" customFormat="1" ht="16.5" thickBot="1">
      <c r="A476" s="460" t="s">
        <v>97</v>
      </c>
      <c r="B476" s="461" t="s">
        <v>140</v>
      </c>
      <c r="C476" s="462"/>
      <c r="D476" s="463"/>
      <c r="E476" s="464"/>
      <c r="F476" s="463">
        <f>SUM(F403:F471)</f>
        <v>0</v>
      </c>
    </row>
    <row r="477" spans="1:6" s="355" customFormat="1" ht="16.5" thickTop="1">
      <c r="A477" s="395"/>
      <c r="B477" s="416"/>
      <c r="C477" s="352"/>
      <c r="D477" s="438"/>
      <c r="E477" s="353"/>
      <c r="F477" s="438"/>
    </row>
    <row r="478" spans="1:6" s="355" customFormat="1" ht="15.75">
      <c r="A478" s="395"/>
      <c r="B478" s="416"/>
      <c r="C478" s="352"/>
      <c r="D478" s="438"/>
      <c r="E478" s="353"/>
      <c r="F478" s="438"/>
    </row>
    <row r="479" spans="1:6" s="355" customFormat="1" ht="15.75">
      <c r="A479" s="395"/>
      <c r="B479" s="416"/>
      <c r="C479" s="352"/>
      <c r="D479" s="438"/>
      <c r="E479" s="353"/>
      <c r="F479" s="438"/>
    </row>
    <row r="480" spans="1:6" s="355" customFormat="1" ht="15.75">
      <c r="A480" s="395"/>
      <c r="B480" s="416"/>
      <c r="C480" s="352"/>
      <c r="D480" s="438"/>
      <c r="E480" s="353"/>
      <c r="F480" s="438"/>
    </row>
    <row r="481" spans="1:6" s="355" customFormat="1" ht="15.75">
      <c r="A481" s="395"/>
      <c r="B481" s="416"/>
      <c r="C481" s="352"/>
      <c r="D481" s="438"/>
      <c r="E481" s="353"/>
      <c r="F481" s="438"/>
    </row>
    <row r="482" spans="1:6" s="355" customFormat="1" ht="15.75">
      <c r="A482" s="395" t="s">
        <v>141</v>
      </c>
      <c r="B482" s="417" t="s">
        <v>142</v>
      </c>
      <c r="C482" s="352"/>
      <c r="D482" s="438"/>
      <c r="E482" s="354"/>
      <c r="F482" s="438"/>
    </row>
    <row r="483" spans="1:6" s="302" customFormat="1" ht="15.75">
      <c r="A483" s="383"/>
      <c r="B483" s="298"/>
      <c r="C483" s="294"/>
      <c r="D483" s="426"/>
      <c r="E483" s="295"/>
      <c r="F483" s="426"/>
    </row>
    <row r="484" spans="1:6" s="302" customFormat="1" ht="31.5">
      <c r="A484" s="383">
        <v>1</v>
      </c>
      <c r="B484" s="298" t="s">
        <v>143</v>
      </c>
      <c r="C484" s="294"/>
      <c r="D484" s="426"/>
      <c r="E484" s="295"/>
      <c r="F484" s="426"/>
    </row>
    <row r="485" spans="1:6" s="302" customFormat="1" ht="31.5">
      <c r="A485" s="383"/>
      <c r="B485" s="298" t="s">
        <v>144</v>
      </c>
      <c r="C485" s="294"/>
      <c r="D485" s="426"/>
      <c r="E485" s="295"/>
      <c r="F485" s="426"/>
    </row>
    <row r="486" spans="1:6" s="302" customFormat="1" ht="31.5">
      <c r="A486" s="383"/>
      <c r="B486" s="298" t="s">
        <v>145</v>
      </c>
      <c r="C486" s="294" t="s">
        <v>1216</v>
      </c>
      <c r="D486" s="426">
        <v>1</v>
      </c>
      <c r="E486" s="295">
        <v>0</v>
      </c>
      <c r="F486" s="426">
        <f>D486*E486</f>
        <v>0</v>
      </c>
    </row>
    <row r="487" spans="1:6" s="302" customFormat="1" ht="15.75">
      <c r="A487" s="383"/>
      <c r="B487" s="298"/>
      <c r="C487" s="308"/>
      <c r="D487" s="426"/>
      <c r="E487" s="358"/>
      <c r="F487" s="308"/>
    </row>
    <row r="488" spans="1:6" s="302" customFormat="1" ht="31.5">
      <c r="A488" s="383">
        <v>2</v>
      </c>
      <c r="B488" s="298" t="s">
        <v>1256</v>
      </c>
      <c r="C488" s="294" t="s">
        <v>1215</v>
      </c>
      <c r="D488" s="426">
        <v>133</v>
      </c>
      <c r="E488" s="295">
        <v>0</v>
      </c>
      <c r="F488" s="426">
        <f>D488*E488</f>
        <v>0</v>
      </c>
    </row>
    <row r="489" spans="1:6" s="302" customFormat="1" ht="15.75">
      <c r="A489" s="383"/>
      <c r="B489" s="347"/>
      <c r="C489" s="308"/>
      <c r="D489" s="426"/>
      <c r="E489" s="358"/>
      <c r="F489" s="308"/>
    </row>
    <row r="490" spans="1:6" s="302" customFormat="1" ht="31.5">
      <c r="A490" s="383">
        <v>3</v>
      </c>
      <c r="B490" s="298" t="s">
        <v>613</v>
      </c>
      <c r="C490" s="294" t="s">
        <v>1215</v>
      </c>
      <c r="D490" s="426">
        <v>4</v>
      </c>
      <c r="E490" s="295">
        <v>0</v>
      </c>
      <c r="F490" s="426">
        <f>D490*E490</f>
        <v>0</v>
      </c>
    </row>
    <row r="491" spans="1:6" s="302" customFormat="1" ht="15.75">
      <c r="A491" s="383"/>
      <c r="B491" s="347"/>
      <c r="C491" s="308"/>
      <c r="D491" s="426"/>
      <c r="E491" s="358"/>
      <c r="F491" s="308"/>
    </row>
    <row r="492" spans="1:6" s="302" customFormat="1" ht="31.5">
      <c r="A492" s="383">
        <v>4</v>
      </c>
      <c r="B492" s="298" t="s">
        <v>614</v>
      </c>
      <c r="C492" s="294" t="s">
        <v>1215</v>
      </c>
      <c r="D492" s="426">
        <v>132</v>
      </c>
      <c r="E492" s="295">
        <v>0</v>
      </c>
      <c r="F492" s="426">
        <f>D492*E492</f>
        <v>0</v>
      </c>
    </row>
    <row r="493" spans="1:6" s="302" customFormat="1" ht="31.5">
      <c r="A493" s="383">
        <v>5</v>
      </c>
      <c r="B493" s="298" t="s">
        <v>615</v>
      </c>
      <c r="C493" s="294" t="s">
        <v>1215</v>
      </c>
      <c r="D493" s="426">
        <v>9</v>
      </c>
      <c r="E493" s="295">
        <v>0</v>
      </c>
      <c r="F493" s="426">
        <f>D493*E493</f>
        <v>0</v>
      </c>
    </row>
    <row r="494" spans="1:6" s="302" customFormat="1" ht="15.75">
      <c r="A494" s="383"/>
      <c r="B494" s="347"/>
      <c r="C494" s="294"/>
      <c r="D494" s="426"/>
      <c r="E494" s="295"/>
      <c r="F494" s="426"/>
    </row>
    <row r="495" spans="1:6" s="302" customFormat="1" ht="15.75">
      <c r="A495" s="383">
        <v>6</v>
      </c>
      <c r="B495" s="298" t="s">
        <v>616</v>
      </c>
      <c r="C495" s="294" t="s">
        <v>1215</v>
      </c>
      <c r="D495" s="426">
        <v>9</v>
      </c>
      <c r="E495" s="295">
        <v>0</v>
      </c>
      <c r="F495" s="426">
        <f>D495*E495</f>
        <v>0</v>
      </c>
    </row>
    <row r="496" spans="1:6" s="302" customFormat="1" ht="15.75">
      <c r="A496" s="383"/>
      <c r="B496" s="347"/>
      <c r="C496" s="294"/>
      <c r="D496" s="426"/>
      <c r="E496" s="295"/>
      <c r="F496" s="426"/>
    </row>
    <row r="497" spans="1:6" s="302" customFormat="1" ht="15.75">
      <c r="A497" s="383">
        <v>7</v>
      </c>
      <c r="B497" s="298" t="s">
        <v>617</v>
      </c>
      <c r="C497" s="294" t="s">
        <v>1215</v>
      </c>
      <c r="D497" s="426">
        <v>10</v>
      </c>
      <c r="E497" s="295">
        <v>0</v>
      </c>
      <c r="F497" s="426">
        <f>D497*E497</f>
        <v>0</v>
      </c>
    </row>
    <row r="498" spans="1:6" s="302" customFormat="1" ht="15.75">
      <c r="A498" s="383"/>
      <c r="B498" s="347"/>
      <c r="C498" s="308"/>
      <c r="D498" s="426"/>
      <c r="E498" s="358"/>
      <c r="F498" s="308"/>
    </row>
    <row r="499" spans="1:6" s="302" customFormat="1" ht="31.5">
      <c r="A499" s="383">
        <v>8</v>
      </c>
      <c r="B499" s="298" t="s">
        <v>618</v>
      </c>
      <c r="C499" s="294" t="s">
        <v>1215</v>
      </c>
      <c r="D499" s="426">
        <v>9</v>
      </c>
      <c r="E499" s="295">
        <v>0</v>
      </c>
      <c r="F499" s="426">
        <f>D499*E499</f>
        <v>0</v>
      </c>
    </row>
    <row r="500" spans="1:6" s="302" customFormat="1" ht="15.75">
      <c r="A500" s="383"/>
      <c r="B500" s="298"/>
      <c r="C500" s="294"/>
      <c r="D500" s="426"/>
      <c r="E500" s="295"/>
      <c r="F500" s="426"/>
    </row>
    <row r="501" spans="1:6" s="302" customFormat="1" ht="31.5">
      <c r="A501" s="383">
        <v>9</v>
      </c>
      <c r="B501" s="298" t="s">
        <v>619</v>
      </c>
      <c r="C501" s="294" t="s">
        <v>1215</v>
      </c>
      <c r="D501" s="426">
        <v>6</v>
      </c>
      <c r="E501" s="295">
        <v>0</v>
      </c>
      <c r="F501" s="426">
        <f>D501*E501</f>
        <v>0</v>
      </c>
    </row>
    <row r="502" spans="1:6" s="302" customFormat="1" ht="15.75">
      <c r="A502" s="383"/>
      <c r="B502" s="298"/>
      <c r="C502" s="294"/>
      <c r="D502" s="426"/>
      <c r="E502" s="295"/>
      <c r="F502" s="426"/>
    </row>
    <row r="503" spans="1:6" s="302" customFormat="1" ht="31.5">
      <c r="A503" s="383">
        <v>10</v>
      </c>
      <c r="B503" s="298" t="s">
        <v>620</v>
      </c>
      <c r="C503" s="308"/>
      <c r="D503" s="426"/>
      <c r="E503" s="358"/>
      <c r="F503" s="308"/>
    </row>
    <row r="504" spans="1:6" s="302" customFormat="1" ht="15.75">
      <c r="A504" s="383"/>
      <c r="B504" s="298" t="s">
        <v>621</v>
      </c>
      <c r="C504" s="294" t="s">
        <v>1215</v>
      </c>
      <c r="D504" s="426">
        <v>2</v>
      </c>
      <c r="E504" s="295">
        <v>0</v>
      </c>
      <c r="F504" s="426">
        <f>D504*E504</f>
        <v>0</v>
      </c>
    </row>
    <row r="505" spans="1:6" s="302" customFormat="1" ht="15.75">
      <c r="A505" s="383"/>
      <c r="B505" s="298"/>
      <c r="C505" s="294"/>
      <c r="D505" s="426"/>
      <c r="E505" s="295"/>
      <c r="F505" s="426"/>
    </row>
    <row r="506" spans="1:6" s="302" customFormat="1" ht="31.5">
      <c r="A506" s="383">
        <v>11</v>
      </c>
      <c r="B506" s="298" t="s">
        <v>622</v>
      </c>
      <c r="C506" s="308"/>
      <c r="D506" s="426"/>
      <c r="E506" s="358"/>
      <c r="F506" s="308"/>
    </row>
    <row r="507" spans="1:6" s="302" customFormat="1" ht="15.75">
      <c r="A507" s="383"/>
      <c r="B507" s="298" t="s">
        <v>623</v>
      </c>
      <c r="C507" s="294" t="s">
        <v>1215</v>
      </c>
      <c r="D507" s="426">
        <v>16</v>
      </c>
      <c r="E507" s="295">
        <v>0</v>
      </c>
      <c r="F507" s="426">
        <f>D507*E507</f>
        <v>0</v>
      </c>
    </row>
    <row r="508" spans="1:6" s="302" customFormat="1" ht="15.75">
      <c r="A508" s="383"/>
      <c r="B508" s="298"/>
      <c r="C508" s="294"/>
      <c r="D508" s="426"/>
      <c r="E508" s="295"/>
      <c r="F508" s="426"/>
    </row>
    <row r="509" spans="1:6" s="302" customFormat="1" ht="47.25">
      <c r="A509" s="383">
        <v>12</v>
      </c>
      <c r="B509" s="298" t="s">
        <v>624</v>
      </c>
      <c r="C509" s="308"/>
      <c r="D509" s="426"/>
      <c r="E509" s="358"/>
      <c r="F509" s="308"/>
    </row>
    <row r="510" spans="1:6" s="302" customFormat="1" ht="31.5">
      <c r="A510" s="383"/>
      <c r="B510" s="298" t="s">
        <v>625</v>
      </c>
      <c r="C510" s="294" t="s">
        <v>1215</v>
      </c>
      <c r="D510" s="426">
        <v>1</v>
      </c>
      <c r="E510" s="295">
        <v>0</v>
      </c>
      <c r="F510" s="426">
        <f>D510*E510</f>
        <v>0</v>
      </c>
    </row>
    <row r="511" spans="1:6" s="302" customFormat="1" ht="15.75">
      <c r="A511" s="383"/>
      <c r="B511" s="298"/>
      <c r="C511" s="294"/>
      <c r="D511" s="426"/>
      <c r="E511" s="295"/>
      <c r="F511" s="426"/>
    </row>
    <row r="512" spans="1:6" s="302" customFormat="1" ht="15.75">
      <c r="A512" s="383">
        <v>13</v>
      </c>
      <c r="B512" s="298" t="s">
        <v>626</v>
      </c>
      <c r="C512" s="294" t="s">
        <v>1215</v>
      </c>
      <c r="D512" s="426">
        <v>2</v>
      </c>
      <c r="E512" s="295">
        <v>0</v>
      </c>
      <c r="F512" s="426">
        <f>D512*E512</f>
        <v>0</v>
      </c>
    </row>
    <row r="513" spans="1:6" s="302" customFormat="1" ht="15.75">
      <c r="A513" s="383"/>
      <c r="B513" s="298"/>
      <c r="C513" s="294"/>
      <c r="D513" s="426"/>
      <c r="E513" s="295"/>
      <c r="F513" s="426"/>
    </row>
    <row r="514" spans="1:6" s="302" customFormat="1" ht="31.5">
      <c r="A514" s="383">
        <v>14</v>
      </c>
      <c r="B514" s="298" t="s">
        <v>627</v>
      </c>
      <c r="C514" s="294" t="s">
        <v>1215</v>
      </c>
      <c r="D514" s="426">
        <v>1</v>
      </c>
      <c r="E514" s="295">
        <v>0</v>
      </c>
      <c r="F514" s="426">
        <f>D514*E514</f>
        <v>0</v>
      </c>
    </row>
    <row r="515" spans="1:6" s="302" customFormat="1" ht="15.75">
      <c r="A515" s="383"/>
      <c r="B515" s="298"/>
      <c r="C515" s="294"/>
      <c r="D515" s="426"/>
      <c r="E515" s="295"/>
      <c r="F515" s="426"/>
    </row>
    <row r="516" spans="1:6" s="302" customFormat="1" ht="31.5">
      <c r="A516" s="383">
        <v>15</v>
      </c>
      <c r="B516" s="298" t="s">
        <v>628</v>
      </c>
      <c r="C516" s="294" t="s">
        <v>1215</v>
      </c>
      <c r="D516" s="426">
        <v>176</v>
      </c>
      <c r="E516" s="295">
        <v>0</v>
      </c>
      <c r="F516" s="426">
        <f>D516*E516</f>
        <v>0</v>
      </c>
    </row>
    <row r="517" spans="1:6" s="302" customFormat="1" ht="15.75">
      <c r="A517" s="383"/>
      <c r="B517" s="298"/>
      <c r="C517" s="294"/>
      <c r="D517" s="426"/>
      <c r="E517" s="295"/>
      <c r="F517" s="426"/>
    </row>
    <row r="518" spans="1:6" s="302" customFormat="1" ht="31.5">
      <c r="A518" s="383">
        <v>16</v>
      </c>
      <c r="B518" s="298" t="s">
        <v>629</v>
      </c>
      <c r="C518" s="294"/>
      <c r="D518" s="426"/>
      <c r="E518" s="295"/>
      <c r="F518" s="426"/>
    </row>
    <row r="519" spans="1:6" s="302" customFormat="1" ht="15.75">
      <c r="A519" s="383"/>
      <c r="B519" s="298" t="s">
        <v>630</v>
      </c>
      <c r="C519" s="294" t="s">
        <v>1149</v>
      </c>
      <c r="D519" s="426">
        <v>620</v>
      </c>
      <c r="E519" s="295">
        <v>0</v>
      </c>
      <c r="F519" s="426">
        <f>D519*E519</f>
        <v>0</v>
      </c>
    </row>
    <row r="520" spans="1:6" s="302" customFormat="1" ht="15.75">
      <c r="A520" s="383"/>
      <c r="B520" s="298" t="s">
        <v>631</v>
      </c>
      <c r="C520" s="294" t="s">
        <v>1149</v>
      </c>
      <c r="D520" s="426">
        <v>100</v>
      </c>
      <c r="E520" s="295">
        <v>0</v>
      </c>
      <c r="F520" s="426">
        <f>D520*E520</f>
        <v>0</v>
      </c>
    </row>
    <row r="521" spans="1:6" s="302" customFormat="1" ht="15.75">
      <c r="A521" s="383"/>
      <c r="B521" s="298" t="s">
        <v>632</v>
      </c>
      <c r="C521" s="294" t="s">
        <v>1149</v>
      </c>
      <c r="D521" s="426">
        <v>1950</v>
      </c>
      <c r="E521" s="295">
        <v>0</v>
      </c>
      <c r="F521" s="426">
        <f>D521*E521</f>
        <v>0</v>
      </c>
    </row>
    <row r="522" spans="1:6" s="302" customFormat="1" ht="31.5">
      <c r="A522" s="383"/>
      <c r="B522" s="412" t="s">
        <v>633</v>
      </c>
      <c r="C522" s="294" t="s">
        <v>1149</v>
      </c>
      <c r="D522" s="426">
        <v>10</v>
      </c>
      <c r="E522" s="300">
        <v>0</v>
      </c>
      <c r="F522" s="426">
        <f>D522*E522</f>
        <v>0</v>
      </c>
    </row>
    <row r="523" spans="1:6" s="302" customFormat="1" ht="15.75">
      <c r="A523" s="383"/>
      <c r="B523" s="298"/>
      <c r="C523" s="294"/>
      <c r="D523" s="426"/>
      <c r="E523" s="295"/>
      <c r="F523" s="426"/>
    </row>
    <row r="524" spans="1:6" s="292" customFormat="1" ht="15.75">
      <c r="A524" s="386">
        <v>17</v>
      </c>
      <c r="B524" s="404" t="s">
        <v>634</v>
      </c>
      <c r="C524" s="293"/>
      <c r="D524" s="425"/>
      <c r="E524" s="301"/>
      <c r="F524" s="425"/>
    </row>
    <row r="525" spans="1:6" s="292" customFormat="1" ht="31.5">
      <c r="A525" s="386"/>
      <c r="B525" s="404" t="s">
        <v>635</v>
      </c>
      <c r="C525" s="293" t="s">
        <v>1149</v>
      </c>
      <c r="D525" s="425">
        <v>100</v>
      </c>
      <c r="E525" s="301">
        <v>0</v>
      </c>
      <c r="F525" s="425">
        <f>D525*E525</f>
        <v>0</v>
      </c>
    </row>
    <row r="526" spans="1:6" s="292" customFormat="1" ht="15.75">
      <c r="A526" s="386"/>
      <c r="B526" s="404" t="s">
        <v>636</v>
      </c>
      <c r="C526" s="293" t="s">
        <v>1149</v>
      </c>
      <c r="D526" s="425">
        <v>1600</v>
      </c>
      <c r="E526" s="301">
        <v>0</v>
      </c>
      <c r="F526" s="425">
        <f>D526*E526</f>
        <v>0</v>
      </c>
    </row>
    <row r="527" spans="1:6" s="292" customFormat="1" ht="15.75">
      <c r="A527" s="386"/>
      <c r="B527" s="404"/>
      <c r="C527" s="293"/>
      <c r="D527" s="425"/>
      <c r="E527" s="301"/>
      <c r="F527" s="425"/>
    </row>
    <row r="528" spans="1:6" s="292" customFormat="1" ht="31.5">
      <c r="A528" s="386">
        <v>18</v>
      </c>
      <c r="B528" s="404" t="s">
        <v>637</v>
      </c>
      <c r="C528" s="293" t="s">
        <v>1215</v>
      </c>
      <c r="D528" s="425">
        <v>1440</v>
      </c>
      <c r="E528" s="301">
        <v>0</v>
      </c>
      <c r="F528" s="425">
        <f>D528*E528</f>
        <v>0</v>
      </c>
    </row>
    <row r="529" spans="1:6" s="292" customFormat="1" ht="15.75">
      <c r="A529" s="386"/>
      <c r="B529" s="404"/>
      <c r="C529" s="293"/>
      <c r="D529" s="425"/>
      <c r="E529" s="301"/>
      <c r="F529" s="425"/>
    </row>
    <row r="530" spans="1:6" s="292" customFormat="1" ht="31.5">
      <c r="A530" s="386">
        <v>19</v>
      </c>
      <c r="B530" s="404" t="s">
        <v>638</v>
      </c>
      <c r="C530" s="293"/>
      <c r="D530" s="425"/>
      <c r="E530" s="301"/>
      <c r="F530" s="425"/>
    </row>
    <row r="531" spans="1:6" s="292" customFormat="1" ht="15.75">
      <c r="A531" s="386"/>
      <c r="B531" s="404" t="s">
        <v>639</v>
      </c>
      <c r="C531" s="293"/>
      <c r="D531" s="425"/>
      <c r="E531" s="301"/>
      <c r="F531" s="425"/>
    </row>
    <row r="532" spans="1:6" s="296" customFormat="1" ht="31.5">
      <c r="A532" s="342"/>
      <c r="B532" s="343" t="s">
        <v>640</v>
      </c>
      <c r="C532" s="294" t="s">
        <v>1215</v>
      </c>
      <c r="D532" s="426">
        <v>6</v>
      </c>
      <c r="E532" s="295">
        <v>0</v>
      </c>
      <c r="F532" s="426">
        <f>D532*E532</f>
        <v>0</v>
      </c>
    </row>
    <row r="533" spans="1:6" s="296" customFormat="1" ht="31.5">
      <c r="A533" s="342"/>
      <c r="B533" s="343" t="s">
        <v>641</v>
      </c>
      <c r="C533" s="294" t="s">
        <v>1215</v>
      </c>
      <c r="D533" s="426">
        <v>3</v>
      </c>
      <c r="E533" s="295">
        <v>0</v>
      </c>
      <c r="F533" s="426">
        <f>D533*E533</f>
        <v>0</v>
      </c>
    </row>
    <row r="534" spans="1:6" s="296" customFormat="1" ht="15.75">
      <c r="A534" s="342"/>
      <c r="B534" s="343"/>
      <c r="C534" s="294"/>
      <c r="D534" s="426"/>
      <c r="E534" s="295"/>
      <c r="F534" s="426"/>
    </row>
    <row r="535" spans="1:6" s="292" customFormat="1" ht="31.5">
      <c r="A535" s="386">
        <v>20</v>
      </c>
      <c r="B535" s="406" t="s">
        <v>642</v>
      </c>
      <c r="C535" s="293"/>
      <c r="D535" s="425"/>
      <c r="E535" s="301"/>
      <c r="F535" s="425"/>
    </row>
    <row r="536" spans="1:6" s="292" customFormat="1" ht="15.75">
      <c r="A536" s="386"/>
      <c r="B536" s="406" t="s">
        <v>643</v>
      </c>
      <c r="C536" s="293" t="s">
        <v>1126</v>
      </c>
      <c r="D536" s="425">
        <v>7</v>
      </c>
      <c r="E536" s="301">
        <v>0</v>
      </c>
      <c r="F536" s="425">
        <f>D536*E536</f>
        <v>0</v>
      </c>
    </row>
    <row r="537" spans="1:6" s="292" customFormat="1" ht="15.75">
      <c r="A537" s="386"/>
      <c r="B537" s="406"/>
      <c r="C537" s="293"/>
      <c r="D537" s="425"/>
      <c r="E537" s="301"/>
      <c r="F537" s="425"/>
    </row>
    <row r="538" spans="1:6" s="292" customFormat="1" ht="31.5">
      <c r="A538" s="386">
        <v>21</v>
      </c>
      <c r="B538" s="406" t="s">
        <v>644</v>
      </c>
      <c r="C538" s="290"/>
      <c r="D538" s="425"/>
      <c r="E538" s="356"/>
      <c r="F538" s="290"/>
    </row>
    <row r="539" spans="1:6" s="292" customFormat="1" ht="15.75">
      <c r="A539" s="386"/>
      <c r="B539" s="406" t="s">
        <v>645</v>
      </c>
      <c r="C539" s="293" t="s">
        <v>1216</v>
      </c>
      <c r="D539" s="425">
        <v>1</v>
      </c>
      <c r="E539" s="301">
        <v>0</v>
      </c>
      <c r="F539" s="425">
        <f>D539*E539</f>
        <v>0</v>
      </c>
    </row>
    <row r="540" spans="1:6" s="292" customFormat="1" ht="15.75">
      <c r="A540" s="386"/>
      <c r="B540" s="406"/>
      <c r="C540" s="293"/>
      <c r="D540" s="425"/>
      <c r="E540" s="301"/>
      <c r="F540" s="425"/>
    </row>
    <row r="541" spans="1:6" s="361" customFormat="1" ht="47.25">
      <c r="A541" s="396">
        <v>22</v>
      </c>
      <c r="B541" s="298" t="s">
        <v>646</v>
      </c>
      <c r="C541" s="359"/>
      <c r="D541" s="440"/>
      <c r="E541" s="360"/>
      <c r="F541" s="440"/>
    </row>
    <row r="542" spans="1:6" s="302" customFormat="1" ht="31.5">
      <c r="A542" s="383"/>
      <c r="B542" s="347" t="s">
        <v>647</v>
      </c>
      <c r="C542" s="359" t="s">
        <v>1216</v>
      </c>
      <c r="D542" s="440">
        <v>1</v>
      </c>
      <c r="E542" s="360">
        <v>0</v>
      </c>
      <c r="F542" s="425">
        <f>D542*E542</f>
        <v>0</v>
      </c>
    </row>
    <row r="543" spans="1:6" s="302" customFormat="1" ht="15.75">
      <c r="A543" s="383"/>
      <c r="B543" s="347"/>
      <c r="C543" s="308"/>
      <c r="D543" s="426"/>
      <c r="E543" s="309"/>
      <c r="F543" s="308"/>
    </row>
    <row r="544" spans="1:6" s="364" customFormat="1" ht="16.5" thickBot="1">
      <c r="A544" s="460" t="s">
        <v>141</v>
      </c>
      <c r="B544" s="466" t="s">
        <v>648</v>
      </c>
      <c r="C544" s="462"/>
      <c r="D544" s="463"/>
      <c r="E544" s="465"/>
      <c r="F544" s="463">
        <f>SUM(F485:F542)</f>
        <v>0</v>
      </c>
    </row>
    <row r="545" spans="1:6" s="364" customFormat="1" ht="16.5" thickTop="1">
      <c r="A545" s="397"/>
      <c r="B545" s="418"/>
      <c r="C545" s="362"/>
      <c r="D545" s="441"/>
      <c r="E545" s="363"/>
      <c r="F545" s="441"/>
    </row>
    <row r="546" spans="1:6" s="364" customFormat="1" ht="15.75">
      <c r="A546" s="397"/>
      <c r="B546" s="418"/>
      <c r="C546" s="362"/>
      <c r="D546" s="441"/>
      <c r="E546" s="363"/>
      <c r="F546" s="441"/>
    </row>
    <row r="547" spans="1:6" s="364" customFormat="1" ht="15.75">
      <c r="A547" s="397"/>
      <c r="B547" s="418"/>
      <c r="C547" s="362"/>
      <c r="D547" s="441"/>
      <c r="E547" s="363"/>
      <c r="F547" s="441"/>
    </row>
    <row r="548" spans="1:6" s="364" customFormat="1" ht="15.75">
      <c r="A548" s="397"/>
      <c r="B548" s="418"/>
      <c r="C548" s="362"/>
      <c r="D548" s="441"/>
      <c r="E548" s="363"/>
      <c r="F548" s="441"/>
    </row>
    <row r="549" spans="1:6" s="364" customFormat="1" ht="15.75">
      <c r="A549" s="397"/>
      <c r="B549" s="418"/>
      <c r="C549" s="362"/>
      <c r="D549" s="441"/>
      <c r="E549" s="363"/>
      <c r="F549" s="441"/>
    </row>
    <row r="550" spans="1:6" s="355" customFormat="1" ht="15.75">
      <c r="A550" s="395" t="s">
        <v>649</v>
      </c>
      <c r="B550" s="417" t="s">
        <v>650</v>
      </c>
      <c r="C550" s="352"/>
      <c r="D550" s="438"/>
      <c r="E550" s="354"/>
      <c r="F550" s="438"/>
    </row>
    <row r="551" spans="1:6" s="302" customFormat="1" ht="15.75">
      <c r="A551" s="383"/>
      <c r="B551" s="298"/>
      <c r="C551" s="294"/>
      <c r="D551" s="426"/>
      <c r="E551" s="295"/>
      <c r="F551" s="426"/>
    </row>
    <row r="552" spans="1:6" s="302" customFormat="1" ht="31.5">
      <c r="A552" s="383">
        <v>1</v>
      </c>
      <c r="B552" s="298" t="s">
        <v>651</v>
      </c>
      <c r="C552" s="359" t="s">
        <v>1216</v>
      </c>
      <c r="D552" s="440">
        <v>3</v>
      </c>
      <c r="E552" s="360">
        <v>0</v>
      </c>
      <c r="F552" s="440">
        <f>D552*E552</f>
        <v>0</v>
      </c>
    </row>
    <row r="553" spans="1:6" s="302" customFormat="1" ht="15.75">
      <c r="A553" s="383"/>
      <c r="B553" s="298"/>
      <c r="C553" s="308"/>
      <c r="D553" s="426"/>
      <c r="E553" s="358"/>
      <c r="F553" s="308"/>
    </row>
    <row r="554" spans="1:6" s="302" customFormat="1" ht="15.75">
      <c r="A554" s="383">
        <v>2</v>
      </c>
      <c r="B554" s="298" t="s">
        <v>652</v>
      </c>
      <c r="C554" s="359" t="s">
        <v>1215</v>
      </c>
      <c r="D554" s="440">
        <v>6</v>
      </c>
      <c r="E554" s="360">
        <v>0</v>
      </c>
      <c r="F554" s="440">
        <f>D554*E554</f>
        <v>0</v>
      </c>
    </row>
    <row r="555" spans="1:6" s="302" customFormat="1" ht="15.75">
      <c r="A555" s="383"/>
      <c r="B555" s="298"/>
      <c r="C555" s="308"/>
      <c r="D555" s="426"/>
      <c r="E555" s="358"/>
      <c r="F555" s="308"/>
    </row>
    <row r="556" spans="1:6" s="302" customFormat="1" ht="15.75">
      <c r="A556" s="383">
        <v>3</v>
      </c>
      <c r="B556" s="298" t="s">
        <v>653</v>
      </c>
      <c r="C556" s="359" t="s">
        <v>1215</v>
      </c>
      <c r="D556" s="440">
        <v>80</v>
      </c>
      <c r="E556" s="360">
        <v>0</v>
      </c>
      <c r="F556" s="440">
        <f>D556*E556</f>
        <v>0</v>
      </c>
    </row>
    <row r="557" spans="1:6" s="302" customFormat="1" ht="15.75">
      <c r="A557" s="383"/>
      <c r="B557" s="298"/>
      <c r="C557" s="308"/>
      <c r="D557" s="426"/>
      <c r="E557" s="358"/>
      <c r="F557" s="308"/>
    </row>
    <row r="558" spans="1:6" s="302" customFormat="1" ht="31.5">
      <c r="A558" s="383">
        <v>4</v>
      </c>
      <c r="B558" s="298" t="s">
        <v>654</v>
      </c>
      <c r="C558" s="359" t="s">
        <v>1216</v>
      </c>
      <c r="D558" s="440">
        <v>6</v>
      </c>
      <c r="E558" s="360">
        <v>0</v>
      </c>
      <c r="F558" s="440">
        <f>D558*E558</f>
        <v>0</v>
      </c>
    </row>
    <row r="559" spans="1:6" s="302" customFormat="1" ht="15.75">
      <c r="A559" s="383"/>
      <c r="B559" s="298"/>
      <c r="C559" s="359"/>
      <c r="D559" s="440"/>
      <c r="E559" s="360"/>
      <c r="F559" s="440"/>
    </row>
    <row r="560" spans="1:6" s="302" customFormat="1" ht="31.5">
      <c r="A560" s="383">
        <v>5</v>
      </c>
      <c r="B560" s="298" t="s">
        <v>655</v>
      </c>
      <c r="C560" s="359"/>
      <c r="D560" s="440"/>
      <c r="E560" s="360"/>
      <c r="F560" s="440"/>
    </row>
    <row r="561" spans="1:6" s="302" customFormat="1" ht="15.75">
      <c r="A561" s="383"/>
      <c r="B561" s="298" t="s">
        <v>656</v>
      </c>
      <c r="C561" s="359" t="s">
        <v>1216</v>
      </c>
      <c r="D561" s="440">
        <v>1</v>
      </c>
      <c r="E561" s="360">
        <v>0</v>
      </c>
      <c r="F561" s="440">
        <f>D561*E561</f>
        <v>0</v>
      </c>
    </row>
    <row r="562" spans="1:6" s="302" customFormat="1" ht="15.75">
      <c r="A562" s="383"/>
      <c r="B562" s="298"/>
      <c r="C562" s="359"/>
      <c r="D562" s="440"/>
      <c r="E562" s="360"/>
      <c r="F562" s="440"/>
    </row>
    <row r="563" spans="1:6" s="302" customFormat="1" ht="31.5">
      <c r="A563" s="383">
        <v>6</v>
      </c>
      <c r="B563" s="298" t="s">
        <v>657</v>
      </c>
      <c r="C563" s="359"/>
      <c r="D563" s="440"/>
      <c r="E563" s="360"/>
      <c r="F563" s="440"/>
    </row>
    <row r="564" spans="1:6" s="302" customFormat="1" ht="15.75">
      <c r="A564" s="383"/>
      <c r="B564" s="298" t="s">
        <v>656</v>
      </c>
      <c r="C564" s="359" t="s">
        <v>1216</v>
      </c>
      <c r="D564" s="440">
        <v>1</v>
      </c>
      <c r="E564" s="360">
        <v>0</v>
      </c>
      <c r="F564" s="440">
        <f>D564*E564</f>
        <v>0</v>
      </c>
    </row>
    <row r="565" spans="1:6" s="302" customFormat="1" ht="15.75">
      <c r="A565" s="383"/>
      <c r="B565" s="298"/>
      <c r="C565" s="359"/>
      <c r="D565" s="440"/>
      <c r="E565" s="360"/>
      <c r="F565" s="440"/>
    </row>
    <row r="566" spans="1:6" s="302" customFormat="1" ht="31.5">
      <c r="A566" s="383">
        <v>7</v>
      </c>
      <c r="B566" s="298" t="s">
        <v>658</v>
      </c>
      <c r="C566" s="359" t="s">
        <v>1216</v>
      </c>
      <c r="D566" s="440">
        <v>1</v>
      </c>
      <c r="E566" s="360">
        <v>0</v>
      </c>
      <c r="F566" s="440">
        <f>D566*E566</f>
        <v>0</v>
      </c>
    </row>
    <row r="567" spans="1:6" s="302" customFormat="1" ht="15.75">
      <c r="A567" s="383"/>
      <c r="B567" s="298"/>
      <c r="C567" s="308"/>
      <c r="D567" s="426"/>
      <c r="E567" s="358"/>
      <c r="F567" s="308"/>
    </row>
    <row r="568" spans="1:6" s="302" customFormat="1" ht="31.5">
      <c r="A568" s="383">
        <v>8</v>
      </c>
      <c r="B568" s="298" t="s">
        <v>659</v>
      </c>
      <c r="C568" s="294"/>
      <c r="D568" s="426"/>
      <c r="E568" s="295"/>
      <c r="F568" s="426"/>
    </row>
    <row r="569" spans="1:6" s="302" customFormat="1" ht="15.75">
      <c r="A569" s="383"/>
      <c r="B569" s="298" t="s">
        <v>126</v>
      </c>
      <c r="C569" s="294" t="s">
        <v>1149</v>
      </c>
      <c r="D569" s="426">
        <v>80</v>
      </c>
      <c r="E569" s="295">
        <v>0</v>
      </c>
      <c r="F569" s="426">
        <f>D569*E569</f>
        <v>0</v>
      </c>
    </row>
    <row r="570" spans="1:6" s="302" customFormat="1" ht="15.75">
      <c r="A570" s="383"/>
      <c r="B570" s="298" t="s">
        <v>660</v>
      </c>
      <c r="C570" s="294" t="s">
        <v>1149</v>
      </c>
      <c r="D570" s="426">
        <v>140</v>
      </c>
      <c r="E570" s="295">
        <v>0</v>
      </c>
      <c r="F570" s="426">
        <f>D570*E570</f>
        <v>0</v>
      </c>
    </row>
    <row r="571" spans="1:6" s="302" customFormat="1" ht="15.75">
      <c r="A571" s="383"/>
      <c r="B571" s="298"/>
      <c r="C571" s="294"/>
      <c r="D571" s="426"/>
      <c r="E571" s="295"/>
      <c r="F571" s="426"/>
    </row>
    <row r="572" spans="1:6" s="292" customFormat="1" ht="15.75">
      <c r="A572" s="386">
        <v>9</v>
      </c>
      <c r="B572" s="404" t="s">
        <v>634</v>
      </c>
      <c r="C572" s="293"/>
      <c r="D572" s="425"/>
      <c r="E572" s="301"/>
      <c r="F572" s="425"/>
    </row>
    <row r="573" spans="1:6" s="292" customFormat="1" ht="15.75">
      <c r="A573" s="386"/>
      <c r="B573" s="404" t="s">
        <v>661</v>
      </c>
      <c r="C573" s="293" t="s">
        <v>1149</v>
      </c>
      <c r="D573" s="425">
        <v>150</v>
      </c>
      <c r="E573" s="301">
        <v>0</v>
      </c>
      <c r="F573" s="425">
        <f>D573*E573</f>
        <v>0</v>
      </c>
    </row>
    <row r="574" spans="1:6" s="302" customFormat="1" ht="15.75">
      <c r="A574" s="383"/>
      <c r="B574" s="298"/>
      <c r="C574" s="294"/>
      <c r="D574" s="426"/>
      <c r="E574" s="295"/>
      <c r="F574" s="426"/>
    </row>
    <row r="575" spans="1:6" s="302" customFormat="1" ht="31.5">
      <c r="A575" s="383">
        <v>10</v>
      </c>
      <c r="B575" s="298" t="s">
        <v>662</v>
      </c>
      <c r="C575" s="359" t="s">
        <v>1216</v>
      </c>
      <c r="D575" s="440">
        <v>1</v>
      </c>
      <c r="E575" s="360">
        <v>0</v>
      </c>
      <c r="F575" s="440">
        <f>D575*E575</f>
        <v>0</v>
      </c>
    </row>
    <row r="576" spans="1:6" s="302" customFormat="1" ht="15.75">
      <c r="A576" s="383"/>
      <c r="B576" s="298"/>
      <c r="C576" s="294"/>
      <c r="D576" s="426"/>
      <c r="E576" s="295"/>
      <c r="F576" s="426"/>
    </row>
    <row r="577" spans="1:6" s="302" customFormat="1" ht="31.5">
      <c r="A577" s="383"/>
      <c r="B577" s="298" t="s">
        <v>663</v>
      </c>
      <c r="C577" s="294"/>
      <c r="D577" s="426"/>
      <c r="E577" s="295"/>
      <c r="F577" s="426"/>
    </row>
    <row r="578" spans="1:6" s="302" customFormat="1" ht="15.75">
      <c r="A578" s="383"/>
      <c r="B578" s="298"/>
      <c r="C578" s="294"/>
      <c r="D578" s="426"/>
      <c r="E578" s="295"/>
      <c r="F578" s="426"/>
    </row>
    <row r="579" spans="1:6" s="364" customFormat="1" ht="16.5" thickBot="1">
      <c r="A579" s="460" t="s">
        <v>649</v>
      </c>
      <c r="B579" s="466" t="s">
        <v>664</v>
      </c>
      <c r="C579" s="462"/>
      <c r="D579" s="463"/>
      <c r="E579" s="465"/>
      <c r="F579" s="463">
        <f>SUM(F551:F575)</f>
        <v>0</v>
      </c>
    </row>
    <row r="580" spans="1:6" s="364" customFormat="1" ht="16.5" thickTop="1">
      <c r="A580" s="397"/>
      <c r="B580" s="418"/>
      <c r="C580" s="362"/>
      <c r="D580" s="441"/>
      <c r="E580" s="363"/>
      <c r="F580" s="441"/>
    </row>
    <row r="581" spans="1:6" s="364" customFormat="1" ht="15.75">
      <c r="A581" s="397"/>
      <c r="B581" s="418"/>
      <c r="C581" s="362"/>
      <c r="D581" s="441"/>
      <c r="E581" s="363"/>
      <c r="F581" s="441"/>
    </row>
    <row r="582" spans="1:6" s="364" customFormat="1" ht="15.75">
      <c r="A582" s="397"/>
      <c r="B582" s="418"/>
      <c r="C582" s="362"/>
      <c r="D582" s="441"/>
      <c r="E582" s="363"/>
      <c r="F582" s="441"/>
    </row>
    <row r="583" spans="1:6" s="364" customFormat="1" ht="15.75">
      <c r="A583" s="397"/>
      <c r="B583" s="418"/>
      <c r="C583" s="362"/>
      <c r="D583" s="441"/>
      <c r="E583" s="363"/>
      <c r="F583" s="441"/>
    </row>
    <row r="584" spans="1:6" s="364" customFormat="1" ht="15.75">
      <c r="A584" s="397"/>
      <c r="B584" s="418"/>
      <c r="C584" s="362"/>
      <c r="D584" s="441"/>
      <c r="E584" s="363"/>
      <c r="F584" s="441"/>
    </row>
    <row r="585" spans="1:6" s="355" customFormat="1" ht="15.75">
      <c r="A585" s="395" t="s">
        <v>665</v>
      </c>
      <c r="B585" s="417" t="s">
        <v>666</v>
      </c>
      <c r="C585" s="352"/>
      <c r="D585" s="438"/>
      <c r="E585" s="365"/>
      <c r="F585" s="438"/>
    </row>
    <row r="586" spans="1:6" s="302" customFormat="1" ht="15.75">
      <c r="A586" s="383"/>
      <c r="B586" s="298"/>
      <c r="C586" s="294"/>
      <c r="D586" s="426"/>
      <c r="E586" s="366"/>
      <c r="F586" s="426"/>
    </row>
    <row r="587" spans="1:6" s="331" customFormat="1" ht="31.5">
      <c r="A587" s="383">
        <v>1</v>
      </c>
      <c r="B587" s="298" t="s">
        <v>667</v>
      </c>
      <c r="C587" s="294" t="s">
        <v>1215</v>
      </c>
      <c r="D587" s="426">
        <v>1</v>
      </c>
      <c r="E587" s="367">
        <v>0</v>
      </c>
      <c r="F587" s="426">
        <f>D587*E587</f>
        <v>0</v>
      </c>
    </row>
    <row r="588" spans="1:6" s="331" customFormat="1" ht="15.75">
      <c r="A588" s="383"/>
      <c r="B588" s="298"/>
      <c r="C588" s="294"/>
      <c r="D588" s="426"/>
      <c r="E588" s="367"/>
      <c r="F588" s="433"/>
    </row>
    <row r="589" spans="1:6" s="302" customFormat="1" ht="15.75">
      <c r="A589" s="383">
        <v>2</v>
      </c>
      <c r="B589" s="298" t="s">
        <v>668</v>
      </c>
      <c r="C589" s="294" t="s">
        <v>1215</v>
      </c>
      <c r="D589" s="426">
        <v>1</v>
      </c>
      <c r="E589" s="366">
        <v>0</v>
      </c>
      <c r="F589" s="426">
        <f>D589*E589</f>
        <v>0</v>
      </c>
    </row>
    <row r="590" spans="1:6" s="302" customFormat="1" ht="15.75">
      <c r="A590" s="383"/>
      <c r="B590" s="298"/>
      <c r="C590" s="294"/>
      <c r="D590" s="426"/>
      <c r="E590" s="366"/>
      <c r="F590" s="426"/>
    </row>
    <row r="591" spans="1:6" s="302" customFormat="1" ht="31.5">
      <c r="A591" s="383">
        <v>3</v>
      </c>
      <c r="B591" s="298" t="s">
        <v>669</v>
      </c>
      <c r="C591" s="294"/>
      <c r="D591" s="426"/>
      <c r="E591" s="366"/>
      <c r="F591" s="426"/>
    </row>
    <row r="592" spans="1:6" s="302" customFormat="1" ht="15.75">
      <c r="A592" s="383"/>
      <c r="B592" s="298"/>
      <c r="C592" s="294"/>
      <c r="D592" s="426"/>
      <c r="E592" s="366"/>
      <c r="F592" s="426"/>
    </row>
    <row r="593" spans="1:6" s="302" customFormat="1" ht="31.5">
      <c r="A593" s="383">
        <v>4</v>
      </c>
      <c r="B593" s="298" t="s">
        <v>670</v>
      </c>
      <c r="C593" s="294" t="s">
        <v>1215</v>
      </c>
      <c r="D593" s="426">
        <v>1</v>
      </c>
      <c r="E593" s="366">
        <v>0</v>
      </c>
      <c r="F593" s="426">
        <f>D593*E593</f>
        <v>0</v>
      </c>
    </row>
    <row r="594" spans="1:6" s="302" customFormat="1" ht="15.75">
      <c r="A594" s="383"/>
      <c r="B594" s="298"/>
      <c r="C594" s="294"/>
      <c r="D594" s="426"/>
      <c r="E594" s="366"/>
      <c r="F594" s="426"/>
    </row>
    <row r="595" spans="1:6" s="302" customFormat="1" ht="15.75">
      <c r="A595" s="383">
        <v>5</v>
      </c>
      <c r="B595" s="298" t="s">
        <v>671</v>
      </c>
      <c r="C595" s="308"/>
      <c r="D595" s="426"/>
      <c r="E595" s="366"/>
      <c r="F595" s="426"/>
    </row>
    <row r="596" spans="1:6" s="302" customFormat="1" ht="15.75">
      <c r="A596" s="383"/>
      <c r="B596" s="298" t="s">
        <v>437</v>
      </c>
      <c r="C596" s="294" t="s">
        <v>1149</v>
      </c>
      <c r="D596" s="426">
        <v>10</v>
      </c>
      <c r="E596" s="366">
        <v>0</v>
      </c>
      <c r="F596" s="426">
        <f>D596*E596</f>
        <v>0</v>
      </c>
    </row>
    <row r="597" spans="1:6" s="302" customFormat="1" ht="15.75">
      <c r="A597" s="383"/>
      <c r="B597" s="298" t="s">
        <v>438</v>
      </c>
      <c r="C597" s="294" t="s">
        <v>1149</v>
      </c>
      <c r="D597" s="426">
        <v>30</v>
      </c>
      <c r="E597" s="366">
        <v>0</v>
      </c>
      <c r="F597" s="426">
        <f>D597*E597</f>
        <v>0</v>
      </c>
    </row>
    <row r="598" spans="1:6" s="302" customFormat="1" ht="15.75">
      <c r="A598" s="383"/>
      <c r="B598" s="347" t="s">
        <v>672</v>
      </c>
      <c r="C598" s="294" t="s">
        <v>1149</v>
      </c>
      <c r="D598" s="426">
        <v>30</v>
      </c>
      <c r="E598" s="366">
        <v>0</v>
      </c>
      <c r="F598" s="572">
        <f>D598*E598</f>
        <v>0</v>
      </c>
    </row>
    <row r="599" spans="1:6" s="302" customFormat="1" ht="15.75">
      <c r="A599" s="383"/>
      <c r="B599" s="347"/>
      <c r="C599" s="294"/>
      <c r="D599" s="426"/>
      <c r="E599" s="366"/>
      <c r="F599" s="572"/>
    </row>
    <row r="600" spans="1:6" s="302" customFormat="1" ht="15.75">
      <c r="A600" s="383">
        <v>6</v>
      </c>
      <c r="B600" s="298" t="s">
        <v>673</v>
      </c>
      <c r="C600" s="294"/>
      <c r="D600" s="426"/>
      <c r="E600" s="366"/>
      <c r="F600" s="426"/>
    </row>
    <row r="601" spans="1:6" s="302" customFormat="1" ht="31.5">
      <c r="A601" s="383"/>
      <c r="B601" s="298" t="s">
        <v>674</v>
      </c>
      <c r="C601" s="294" t="s">
        <v>1149</v>
      </c>
      <c r="D601" s="426">
        <v>50</v>
      </c>
      <c r="E601" s="366">
        <v>0</v>
      </c>
      <c r="F601" s="426">
        <f>D601*E601</f>
        <v>0</v>
      </c>
    </row>
    <row r="602" spans="1:6" s="302" customFormat="1" ht="15.75">
      <c r="A602" s="383"/>
      <c r="B602" s="298"/>
      <c r="C602" s="294"/>
      <c r="D602" s="426"/>
      <c r="E602" s="366"/>
      <c r="F602" s="426"/>
    </row>
    <row r="603" spans="1:6" s="302" customFormat="1" ht="15.75">
      <c r="A603" s="383">
        <v>7</v>
      </c>
      <c r="B603" s="347" t="s">
        <v>675</v>
      </c>
      <c r="C603" s="294" t="s">
        <v>1216</v>
      </c>
      <c r="D603" s="426">
        <v>1</v>
      </c>
      <c r="E603" s="366">
        <v>0</v>
      </c>
      <c r="F603" s="426">
        <f>D603*E603</f>
        <v>0</v>
      </c>
    </row>
    <row r="604" spans="1:6" s="302" customFormat="1" ht="15.75">
      <c r="A604" s="383"/>
      <c r="B604" s="347"/>
      <c r="C604" s="294"/>
      <c r="D604" s="426"/>
      <c r="E604" s="366"/>
      <c r="F604" s="426"/>
    </row>
    <row r="605" spans="1:6" s="369" customFormat="1" ht="16.5" thickBot="1">
      <c r="A605" s="460" t="s">
        <v>665</v>
      </c>
      <c r="B605" s="466" t="s">
        <v>676</v>
      </c>
      <c r="C605" s="462"/>
      <c r="D605" s="463"/>
      <c r="E605" s="467"/>
      <c r="F605" s="463">
        <f>SUM(F585:F604)</f>
        <v>0</v>
      </c>
    </row>
    <row r="606" spans="1:6" s="369" customFormat="1" ht="16.5" thickTop="1">
      <c r="A606" s="397"/>
      <c r="B606" s="418"/>
      <c r="C606" s="362"/>
      <c r="D606" s="441"/>
      <c r="E606" s="368"/>
      <c r="F606" s="438"/>
    </row>
    <row r="607" spans="1:6" s="369" customFormat="1" ht="15.75">
      <c r="A607" s="397"/>
      <c r="B607" s="418"/>
      <c r="C607" s="362"/>
      <c r="D607" s="441"/>
      <c r="E607" s="368"/>
      <c r="F607" s="438"/>
    </row>
    <row r="608" spans="1:6" s="369" customFormat="1" ht="15.75">
      <c r="A608" s="397"/>
      <c r="B608" s="418"/>
      <c r="C608" s="362"/>
      <c r="D608" s="441"/>
      <c r="E608" s="368"/>
      <c r="F608" s="438"/>
    </row>
    <row r="609" spans="1:6" s="369" customFormat="1" ht="15.75">
      <c r="A609" s="397"/>
      <c r="B609" s="418"/>
      <c r="C609" s="362"/>
      <c r="D609" s="441"/>
      <c r="E609" s="368"/>
      <c r="F609" s="438"/>
    </row>
    <row r="610" spans="1:6" s="369" customFormat="1" ht="15.75">
      <c r="A610" s="397"/>
      <c r="B610" s="418"/>
      <c r="C610" s="362"/>
      <c r="D610" s="441"/>
      <c r="E610" s="368"/>
      <c r="F610" s="438"/>
    </row>
    <row r="611" spans="1:6" s="369" customFormat="1" ht="15.75">
      <c r="A611" s="397"/>
      <c r="B611" s="418"/>
      <c r="C611" s="362"/>
      <c r="D611" s="441"/>
      <c r="E611" s="368"/>
      <c r="F611" s="438"/>
    </row>
    <row r="612" spans="1:6" s="369" customFormat="1" ht="15.75">
      <c r="A612" s="397"/>
      <c r="B612" s="418"/>
      <c r="C612" s="362"/>
      <c r="D612" s="441"/>
      <c r="E612" s="368"/>
      <c r="F612" s="438"/>
    </row>
    <row r="613" spans="1:6" s="369" customFormat="1" ht="15.75">
      <c r="A613" s="397"/>
      <c r="B613" s="418"/>
      <c r="C613" s="362"/>
      <c r="D613" s="441"/>
      <c r="E613" s="368"/>
      <c r="F613" s="438"/>
    </row>
    <row r="614" spans="1:6" s="369" customFormat="1" ht="15.75">
      <c r="A614" s="397"/>
      <c r="B614" s="418"/>
      <c r="C614" s="362"/>
      <c r="D614" s="441"/>
      <c r="E614" s="368"/>
      <c r="F614" s="438"/>
    </row>
    <row r="615" spans="1:6" s="369" customFormat="1" ht="15.75">
      <c r="A615" s="397"/>
      <c r="B615" s="418"/>
      <c r="C615" s="362"/>
      <c r="D615" s="441"/>
      <c r="E615" s="368"/>
      <c r="F615" s="438"/>
    </row>
    <row r="616" spans="1:6" s="355" customFormat="1" ht="15.75">
      <c r="A616" s="395" t="s">
        <v>677</v>
      </c>
      <c r="B616" s="416" t="s">
        <v>678</v>
      </c>
      <c r="C616" s="352"/>
      <c r="D616" s="438"/>
      <c r="E616" s="354"/>
      <c r="F616" s="438"/>
    </row>
    <row r="617" spans="1:6" s="302" customFormat="1" ht="15.75">
      <c r="A617" s="383"/>
      <c r="B617" s="347"/>
      <c r="C617" s="294"/>
      <c r="D617" s="426"/>
      <c r="E617" s="295"/>
      <c r="F617" s="426"/>
    </row>
    <row r="618" spans="1:6" s="307" customFormat="1" ht="15.75">
      <c r="A618" s="398">
        <v>1</v>
      </c>
      <c r="B618" s="346" t="s">
        <v>679</v>
      </c>
      <c r="C618" s="370" t="s">
        <v>1215</v>
      </c>
      <c r="D618" s="427">
        <v>2</v>
      </c>
      <c r="E618" s="301">
        <v>0</v>
      </c>
      <c r="F618" s="425">
        <f>D618*E618</f>
        <v>0</v>
      </c>
    </row>
    <row r="619" spans="1:6" s="307" customFormat="1" ht="15.75">
      <c r="A619" s="398"/>
      <c r="B619" s="346"/>
      <c r="C619" s="370"/>
      <c r="D619" s="427"/>
      <c r="E619" s="306"/>
      <c r="F619" s="427"/>
    </row>
    <row r="620" spans="1:6" s="307" customFormat="1" ht="15.75">
      <c r="A620" s="398">
        <v>2</v>
      </c>
      <c r="B620" s="346" t="s">
        <v>680</v>
      </c>
      <c r="C620" s="370" t="s">
        <v>1215</v>
      </c>
      <c r="D620" s="427">
        <v>1</v>
      </c>
      <c r="E620" s="301">
        <v>0</v>
      </c>
      <c r="F620" s="425">
        <f>D620*E620</f>
        <v>0</v>
      </c>
    </row>
    <row r="621" spans="1:6" s="307" customFormat="1" ht="15.75">
      <c r="A621" s="398"/>
      <c r="B621" s="346"/>
      <c r="C621" s="370"/>
      <c r="D621" s="427"/>
      <c r="E621" s="306"/>
      <c r="F621" s="427"/>
    </row>
    <row r="622" spans="1:6" s="307" customFormat="1" ht="31.5">
      <c r="A622" s="398">
        <v>3</v>
      </c>
      <c r="B622" s="346" t="s">
        <v>681</v>
      </c>
      <c r="C622" s="370" t="s">
        <v>1215</v>
      </c>
      <c r="D622" s="427">
        <v>1</v>
      </c>
      <c r="E622" s="301">
        <v>0</v>
      </c>
      <c r="F622" s="425">
        <f>D622*E622</f>
        <v>0</v>
      </c>
    </row>
    <row r="623" spans="1:6" s="307" customFormat="1" ht="15.75">
      <c r="A623" s="398"/>
      <c r="B623" s="346"/>
      <c r="C623" s="370"/>
      <c r="D623" s="427"/>
      <c r="E623" s="306"/>
      <c r="F623" s="427"/>
    </row>
    <row r="624" spans="1:6" s="307" customFormat="1" ht="15.75">
      <c r="A624" s="398">
        <v>4</v>
      </c>
      <c r="B624" s="346" t="s">
        <v>682</v>
      </c>
      <c r="C624" s="370" t="s">
        <v>1215</v>
      </c>
      <c r="D624" s="427">
        <v>1</v>
      </c>
      <c r="E624" s="301">
        <v>0</v>
      </c>
      <c r="F624" s="425">
        <f>D624*E624</f>
        <v>0</v>
      </c>
    </row>
    <row r="625" spans="1:6" s="307" customFormat="1" ht="15.75">
      <c r="A625" s="398"/>
      <c r="B625" s="346"/>
      <c r="C625" s="370"/>
      <c r="D625" s="427"/>
      <c r="E625" s="306"/>
      <c r="F625" s="427"/>
    </row>
    <row r="626" spans="1:6" s="302" customFormat="1" ht="15.75">
      <c r="A626" s="383">
        <v>5</v>
      </c>
      <c r="B626" s="347" t="s">
        <v>683</v>
      </c>
      <c r="C626" s="294"/>
      <c r="D626" s="426"/>
      <c r="E626" s="358"/>
      <c r="F626" s="560"/>
    </row>
    <row r="627" spans="1:6" s="302" customFormat="1" ht="15.75">
      <c r="A627" s="383"/>
      <c r="B627" s="347" t="s">
        <v>684</v>
      </c>
      <c r="C627" s="294" t="s">
        <v>1215</v>
      </c>
      <c r="D627" s="427">
        <v>1</v>
      </c>
      <c r="E627" s="295">
        <v>0</v>
      </c>
      <c r="F627" s="426">
        <f>D627*E627</f>
        <v>0</v>
      </c>
    </row>
    <row r="628" spans="1:6" s="302" customFormat="1" ht="15.75">
      <c r="A628" s="383"/>
      <c r="B628" s="407"/>
      <c r="C628" s="294"/>
      <c r="D628" s="427"/>
      <c r="E628" s="295"/>
      <c r="F628" s="426"/>
    </row>
    <row r="629" spans="1:6" s="302" customFormat="1" ht="31.5">
      <c r="A629" s="383">
        <v>6</v>
      </c>
      <c r="B629" s="298" t="s">
        <v>685</v>
      </c>
      <c r="C629" s="294"/>
      <c r="D629" s="427"/>
      <c r="E629" s="295"/>
      <c r="F629" s="426"/>
    </row>
    <row r="630" spans="1:6" s="302" customFormat="1" ht="15.75">
      <c r="A630" s="383"/>
      <c r="B630" s="298" t="s">
        <v>126</v>
      </c>
      <c r="C630" s="294" t="s">
        <v>1149</v>
      </c>
      <c r="D630" s="427">
        <v>80</v>
      </c>
      <c r="E630" s="295">
        <v>0</v>
      </c>
      <c r="F630" s="426">
        <f>D630*E630</f>
        <v>0</v>
      </c>
    </row>
    <row r="631" spans="1:6" s="302" customFormat="1" ht="15.75">
      <c r="A631" s="383"/>
      <c r="B631" s="298"/>
      <c r="C631" s="294"/>
      <c r="D631" s="427"/>
      <c r="E631" s="295"/>
      <c r="F631" s="426"/>
    </row>
    <row r="632" spans="1:6" s="292" customFormat="1" ht="15.75">
      <c r="A632" s="386">
        <v>7</v>
      </c>
      <c r="B632" s="406" t="s">
        <v>686</v>
      </c>
      <c r="C632" s="293"/>
      <c r="D632" s="425"/>
      <c r="E632" s="301"/>
      <c r="F632" s="425"/>
    </row>
    <row r="633" spans="1:6" s="292" customFormat="1" ht="31.5">
      <c r="A633" s="386"/>
      <c r="B633" s="406" t="s">
        <v>687</v>
      </c>
      <c r="C633" s="293" t="s">
        <v>1149</v>
      </c>
      <c r="D633" s="425">
        <v>40</v>
      </c>
      <c r="E633" s="301">
        <v>0</v>
      </c>
      <c r="F633" s="425">
        <f>D633*E633</f>
        <v>0</v>
      </c>
    </row>
    <row r="634" spans="1:6" s="292" customFormat="1" ht="15.75">
      <c r="A634" s="386"/>
      <c r="B634" s="406"/>
      <c r="C634" s="293"/>
      <c r="D634" s="425"/>
      <c r="E634" s="301"/>
      <c r="F634" s="425"/>
    </row>
    <row r="635" spans="1:6" s="302" customFormat="1" ht="31.5">
      <c r="A635" s="383">
        <v>8</v>
      </c>
      <c r="B635" s="298" t="s">
        <v>688</v>
      </c>
      <c r="C635" s="293" t="s">
        <v>1216</v>
      </c>
      <c r="D635" s="425">
        <v>1</v>
      </c>
      <c r="E635" s="301">
        <v>0</v>
      </c>
      <c r="F635" s="425">
        <f>D635*E635</f>
        <v>0</v>
      </c>
    </row>
    <row r="636" spans="1:6" s="302" customFormat="1" ht="15.75">
      <c r="A636" s="383"/>
      <c r="B636" s="347"/>
      <c r="C636" s="294"/>
      <c r="D636" s="426"/>
      <c r="E636" s="295"/>
      <c r="F636" s="426"/>
    </row>
    <row r="637" spans="1:6" s="369" customFormat="1" ht="16.5" thickBot="1">
      <c r="A637" s="460" t="s">
        <v>677</v>
      </c>
      <c r="B637" s="466" t="s">
        <v>689</v>
      </c>
      <c r="C637" s="462"/>
      <c r="D637" s="463"/>
      <c r="E637" s="468"/>
      <c r="F637" s="463">
        <f>SUM(F616:F635)</f>
        <v>0</v>
      </c>
    </row>
    <row r="638" spans="1:6" s="369" customFormat="1" ht="16.5" thickTop="1">
      <c r="A638" s="397"/>
      <c r="B638" s="418"/>
      <c r="C638" s="362"/>
      <c r="D638" s="441"/>
      <c r="E638" s="371"/>
      <c r="F638" s="441"/>
    </row>
    <row r="639" spans="1:6" s="369" customFormat="1" ht="15.75">
      <c r="A639" s="397"/>
      <c r="B639" s="418"/>
      <c r="C639" s="362"/>
      <c r="D639" s="441"/>
      <c r="E639" s="371"/>
      <c r="F639" s="441"/>
    </row>
    <row r="640" spans="1:6" s="369" customFormat="1" ht="15.75">
      <c r="A640" s="397" t="s">
        <v>743</v>
      </c>
      <c r="B640" s="418" t="s">
        <v>744</v>
      </c>
      <c r="C640" s="362"/>
      <c r="D640" s="441"/>
      <c r="E640" s="371"/>
      <c r="F640" s="441"/>
    </row>
    <row r="641" spans="1:6" s="369" customFormat="1" ht="15.75">
      <c r="A641" s="397"/>
      <c r="B641" s="412" t="s">
        <v>149</v>
      </c>
      <c r="C641" s="316" t="s">
        <v>1216</v>
      </c>
      <c r="D641" s="429">
        <v>1</v>
      </c>
      <c r="E641" s="320">
        <v>0</v>
      </c>
      <c r="F641" s="429">
        <f>E641*D641</f>
        <v>0</v>
      </c>
    </row>
    <row r="642" spans="1:6" s="369" customFormat="1" ht="15.75">
      <c r="A642" s="397"/>
      <c r="B642" s="412" t="s">
        <v>150</v>
      </c>
      <c r="C642" s="316" t="s">
        <v>1216</v>
      </c>
      <c r="D642" s="429">
        <v>1</v>
      </c>
      <c r="E642" s="320">
        <v>0</v>
      </c>
      <c r="F642" s="429">
        <f aca="true" t="shared" si="1" ref="F642:F650">E642*D642</f>
        <v>0</v>
      </c>
    </row>
    <row r="643" spans="1:6" s="369" customFormat="1" ht="15.75">
      <c r="A643" s="397"/>
      <c r="B643" s="412" t="s">
        <v>151</v>
      </c>
      <c r="C643" s="316" t="s">
        <v>1216</v>
      </c>
      <c r="D643" s="429">
        <v>1</v>
      </c>
      <c r="E643" s="317">
        <v>0</v>
      </c>
      <c r="F643" s="429">
        <f t="shared" si="1"/>
        <v>0</v>
      </c>
    </row>
    <row r="644" spans="1:6" s="369" customFormat="1" ht="15.75">
      <c r="A644" s="397"/>
      <c r="B644" s="412" t="s">
        <v>152</v>
      </c>
      <c r="C644" s="316" t="s">
        <v>1216</v>
      </c>
      <c r="D644" s="429">
        <v>1</v>
      </c>
      <c r="E644" s="320">
        <v>0</v>
      </c>
      <c r="F644" s="429">
        <f t="shared" si="1"/>
        <v>0</v>
      </c>
    </row>
    <row r="645" spans="1:6" s="369" customFormat="1" ht="15.75">
      <c r="A645" s="397"/>
      <c r="B645" s="412" t="s">
        <v>153</v>
      </c>
      <c r="C645" s="316" t="s">
        <v>1216</v>
      </c>
      <c r="D645" s="429">
        <v>1</v>
      </c>
      <c r="E645" s="320">
        <v>0</v>
      </c>
      <c r="F645" s="429">
        <f t="shared" si="1"/>
        <v>0</v>
      </c>
    </row>
    <row r="646" spans="1:6" s="369" customFormat="1" ht="15.75">
      <c r="A646" s="397"/>
      <c r="B646" s="412" t="s">
        <v>154</v>
      </c>
      <c r="C646" s="316" t="s">
        <v>1216</v>
      </c>
      <c r="D646" s="429">
        <v>1</v>
      </c>
      <c r="E646" s="320">
        <v>0</v>
      </c>
      <c r="F646" s="429">
        <f t="shared" si="1"/>
        <v>0</v>
      </c>
    </row>
    <row r="647" spans="1:6" s="369" customFormat="1" ht="31.5">
      <c r="A647" s="397"/>
      <c r="B647" s="412" t="s">
        <v>155</v>
      </c>
      <c r="C647" s="316" t="s">
        <v>1216</v>
      </c>
      <c r="D647" s="429">
        <v>1</v>
      </c>
      <c r="E647" s="320">
        <v>0</v>
      </c>
      <c r="F647" s="429">
        <f t="shared" si="1"/>
        <v>0</v>
      </c>
    </row>
    <row r="648" spans="1:6" s="369" customFormat="1" ht="47.25">
      <c r="A648" s="397"/>
      <c r="B648" s="412" t="s">
        <v>156</v>
      </c>
      <c r="C648" s="316" t="s">
        <v>1216</v>
      </c>
      <c r="D648" s="429">
        <v>1</v>
      </c>
      <c r="E648" s="320">
        <v>0</v>
      </c>
      <c r="F648" s="429">
        <f t="shared" si="1"/>
        <v>0</v>
      </c>
    </row>
    <row r="649" spans="1:6" s="369" customFormat="1" ht="31.5">
      <c r="A649" s="397"/>
      <c r="B649" s="412" t="s">
        <v>157</v>
      </c>
      <c r="C649" s="316" t="s">
        <v>1216</v>
      </c>
      <c r="D649" s="429">
        <v>1</v>
      </c>
      <c r="E649" s="320">
        <v>0</v>
      </c>
      <c r="F649" s="429">
        <f t="shared" si="1"/>
        <v>0</v>
      </c>
    </row>
    <row r="650" spans="1:6" s="369" customFormat="1" ht="31.5">
      <c r="A650" s="397"/>
      <c r="B650" s="412" t="s">
        <v>158</v>
      </c>
      <c r="C650" s="316" t="s">
        <v>1216</v>
      </c>
      <c r="D650" s="429">
        <v>1</v>
      </c>
      <c r="E650" s="320">
        <v>0</v>
      </c>
      <c r="F650" s="429">
        <f t="shared" si="1"/>
        <v>0</v>
      </c>
    </row>
    <row r="651" spans="1:6" s="369" customFormat="1" ht="15.75">
      <c r="A651" s="397"/>
      <c r="B651" s="412"/>
      <c r="C651" s="372"/>
      <c r="D651" s="429"/>
      <c r="E651" s="320"/>
      <c r="F651" s="429"/>
    </row>
    <row r="652" spans="1:6" s="369" customFormat="1" ht="16.5" thickBot="1">
      <c r="A652" s="460" t="s">
        <v>743</v>
      </c>
      <c r="B652" s="469" t="s">
        <v>744</v>
      </c>
      <c r="C652" s="451"/>
      <c r="D652" s="470"/>
      <c r="E652" s="471"/>
      <c r="F652" s="470">
        <f>SUM(F641:F651)</f>
        <v>0</v>
      </c>
    </row>
    <row r="653" spans="1:6" s="369" customFormat="1" ht="16.5" thickTop="1">
      <c r="A653" s="397"/>
      <c r="B653" s="418"/>
      <c r="C653" s="362"/>
      <c r="D653" s="441"/>
      <c r="E653" s="371"/>
      <c r="F653" s="441"/>
    </row>
    <row r="654" spans="1:6" s="369" customFormat="1" ht="15.75">
      <c r="A654" s="397"/>
      <c r="B654" s="418"/>
      <c r="C654" s="362"/>
      <c r="D654" s="441"/>
      <c r="E654" s="371"/>
      <c r="F654" s="441"/>
    </row>
    <row r="655" spans="1:6" s="369" customFormat="1" ht="15.75">
      <c r="A655" s="397"/>
      <c r="B655" s="418"/>
      <c r="C655" s="362"/>
      <c r="D655" s="441"/>
      <c r="E655" s="371"/>
      <c r="F655" s="441"/>
    </row>
    <row r="656" spans="1:6" s="369" customFormat="1" ht="15.75">
      <c r="A656" s="397"/>
      <c r="B656" s="418"/>
      <c r="C656" s="362"/>
      <c r="D656" s="441"/>
      <c r="E656" s="371"/>
      <c r="F656" s="441"/>
    </row>
    <row r="657" spans="1:6" s="355" customFormat="1" ht="15.75">
      <c r="A657" s="395"/>
      <c r="B657" s="417"/>
      <c r="C657" s="352"/>
      <c r="D657" s="438"/>
      <c r="E657" s="354"/>
      <c r="F657" s="573"/>
    </row>
    <row r="658" spans="1:6" s="355" customFormat="1" ht="15.75">
      <c r="A658" s="395"/>
      <c r="B658" s="417"/>
      <c r="C658" s="352"/>
      <c r="D658" s="438"/>
      <c r="E658" s="354"/>
      <c r="F658" s="573"/>
    </row>
    <row r="659" spans="1:6" s="355" customFormat="1" ht="15.75">
      <c r="A659" s="395"/>
      <c r="B659" s="417"/>
      <c r="C659" s="352"/>
      <c r="D659" s="438"/>
      <c r="E659" s="354"/>
      <c r="F659" s="573"/>
    </row>
    <row r="660" spans="1:6" s="355" customFormat="1" ht="15.75">
      <c r="A660" s="395"/>
      <c r="B660" s="417"/>
      <c r="C660" s="352"/>
      <c r="D660" s="438"/>
      <c r="E660" s="354"/>
      <c r="F660" s="573"/>
    </row>
    <row r="661" spans="1:6" s="289" customFormat="1" ht="18.75">
      <c r="A661" s="380"/>
      <c r="B661" s="422" t="s">
        <v>1138</v>
      </c>
      <c r="C661" s="287"/>
      <c r="D661" s="424"/>
      <c r="E661" s="288"/>
      <c r="F661" s="424"/>
    </row>
    <row r="662" spans="1:6" s="289" customFormat="1" ht="15.75">
      <c r="A662" s="380"/>
      <c r="B662" s="401"/>
      <c r="C662" s="287"/>
      <c r="D662" s="424"/>
      <c r="E662" s="288"/>
      <c r="F662" s="424"/>
    </row>
    <row r="663" spans="1:6" s="289" customFormat="1" ht="15.75">
      <c r="A663" s="380" t="str">
        <f>+A119</f>
        <v>A</v>
      </c>
      <c r="B663" s="402" t="str">
        <f>+B119</f>
        <v>VODOVNI MATERIAL SKUPAJ</v>
      </c>
      <c r="C663" s="287"/>
      <c r="D663" s="424"/>
      <c r="E663" s="285"/>
      <c r="F663" s="424">
        <f>+F119</f>
        <v>0</v>
      </c>
    </row>
    <row r="664" spans="1:6" s="289" customFormat="1" ht="15.75">
      <c r="A664" s="380" t="s">
        <v>28</v>
      </c>
      <c r="B664" s="402" t="s">
        <v>690</v>
      </c>
      <c r="C664" s="287"/>
      <c r="D664" s="424"/>
      <c r="E664" s="285"/>
      <c r="F664" s="424">
        <f>+F190</f>
        <v>0</v>
      </c>
    </row>
    <row r="665" spans="1:6" s="289" customFormat="1" ht="15.75">
      <c r="A665" s="380" t="s">
        <v>515</v>
      </c>
      <c r="B665" s="402" t="s">
        <v>691</v>
      </c>
      <c r="C665" s="287" t="s">
        <v>99</v>
      </c>
      <c r="D665" s="424" t="s">
        <v>99</v>
      </c>
      <c r="E665" s="285"/>
      <c r="F665" s="424">
        <f>+F210</f>
        <v>0</v>
      </c>
    </row>
    <row r="666" spans="1:6" s="289" customFormat="1" ht="15.75">
      <c r="A666" s="380" t="str">
        <f>+A230</f>
        <v>D</v>
      </c>
      <c r="B666" s="402" t="s">
        <v>692</v>
      </c>
      <c r="C666" s="287"/>
      <c r="D666" s="424"/>
      <c r="E666" s="285"/>
      <c r="F666" s="424">
        <f>+F230</f>
        <v>0</v>
      </c>
    </row>
    <row r="667" spans="1:6" s="289" customFormat="1" ht="15.75">
      <c r="A667" s="380" t="s">
        <v>540</v>
      </c>
      <c r="B667" s="402" t="s">
        <v>693</v>
      </c>
      <c r="C667" s="287"/>
      <c r="D667" s="424"/>
      <c r="E667" s="285"/>
      <c r="F667" s="424">
        <f>+F394</f>
        <v>0</v>
      </c>
    </row>
    <row r="668" spans="1:6" s="289" customFormat="1" ht="15.75">
      <c r="A668" s="380" t="s">
        <v>97</v>
      </c>
      <c r="B668" s="402" t="s">
        <v>694</v>
      </c>
      <c r="C668" s="287" t="s">
        <v>99</v>
      </c>
      <c r="D668" s="424" t="s">
        <v>99</v>
      </c>
      <c r="E668" s="285"/>
      <c r="F668" s="424">
        <f>+F476</f>
        <v>0</v>
      </c>
    </row>
    <row r="669" spans="1:6" s="289" customFormat="1" ht="15.75">
      <c r="A669" s="380" t="s">
        <v>141</v>
      </c>
      <c r="B669" s="402" t="s">
        <v>695</v>
      </c>
      <c r="C669" s="287"/>
      <c r="D669" s="424"/>
      <c r="E669" s="285"/>
      <c r="F669" s="424">
        <f>+F544</f>
        <v>0</v>
      </c>
    </row>
    <row r="670" spans="1:6" s="289" customFormat="1" ht="15.75">
      <c r="A670" s="380" t="s">
        <v>649</v>
      </c>
      <c r="B670" s="402" t="s">
        <v>146</v>
      </c>
      <c r="C670" s="287"/>
      <c r="D670" s="424"/>
      <c r="E670" s="285"/>
      <c r="F670" s="424">
        <f>+F579</f>
        <v>0</v>
      </c>
    </row>
    <row r="671" spans="1:6" s="286" customFormat="1" ht="15.75">
      <c r="A671" s="380" t="s">
        <v>665</v>
      </c>
      <c r="B671" s="402" t="s">
        <v>147</v>
      </c>
      <c r="C671" s="284"/>
      <c r="D671" s="423"/>
      <c r="E671" s="285"/>
      <c r="F671" s="424">
        <f>+F605</f>
        <v>0</v>
      </c>
    </row>
    <row r="672" spans="1:6" s="286" customFormat="1" ht="15.75">
      <c r="A672" s="380" t="s">
        <v>677</v>
      </c>
      <c r="B672" s="402" t="s">
        <v>148</v>
      </c>
      <c r="C672" s="284"/>
      <c r="D672" s="423"/>
      <c r="E672" s="285"/>
      <c r="F672" s="424">
        <f>+F637</f>
        <v>0</v>
      </c>
    </row>
    <row r="673" spans="1:6" s="286" customFormat="1" ht="15.75">
      <c r="A673" s="380" t="s">
        <v>743</v>
      </c>
      <c r="B673" s="402" t="s">
        <v>744</v>
      </c>
      <c r="C673" s="284"/>
      <c r="D673" s="423"/>
      <c r="E673" s="285"/>
      <c r="F673" s="424">
        <f>F652</f>
        <v>0</v>
      </c>
    </row>
    <row r="674" spans="1:6" s="286" customFormat="1" ht="15.75">
      <c r="A674" s="379"/>
      <c r="B674" s="401"/>
      <c r="C674" s="284"/>
      <c r="D674" s="423"/>
      <c r="E674" s="285"/>
      <c r="F674" s="423"/>
    </row>
    <row r="675" spans="1:6" s="289" customFormat="1" ht="16.5" thickBot="1">
      <c r="A675" s="380"/>
      <c r="B675" s="459" t="s">
        <v>745</v>
      </c>
      <c r="C675" s="472"/>
      <c r="D675" s="473"/>
      <c r="E675" s="457"/>
      <c r="F675" s="456">
        <f>+SUM(F661:F674)</f>
        <v>0</v>
      </c>
    </row>
    <row r="676" spans="1:6" s="289" customFormat="1" ht="16.5" thickTop="1">
      <c r="A676" s="380"/>
      <c r="B676" s="401"/>
      <c r="C676" s="287"/>
      <c r="D676" s="424"/>
      <c r="E676" s="285"/>
      <c r="F676" s="423"/>
    </row>
    <row r="677" spans="1:6" s="331" customFormat="1" ht="15.75">
      <c r="A677" s="399"/>
      <c r="B677" s="419" t="s">
        <v>365</v>
      </c>
      <c r="C677" s="334"/>
      <c r="D677" s="442"/>
      <c r="E677" s="373" t="s">
        <v>594</v>
      </c>
      <c r="F677" s="442">
        <f>+SUM(F675:F676)</f>
        <v>0</v>
      </c>
    </row>
    <row r="678" spans="1:6" s="296" customFormat="1" ht="15.75">
      <c r="A678" s="342"/>
      <c r="B678" s="413"/>
      <c r="C678" s="316"/>
      <c r="D678" s="433"/>
      <c r="E678" s="317"/>
      <c r="F678" s="433"/>
    </row>
    <row r="679" spans="1:6" s="296" customFormat="1" ht="15.75">
      <c r="A679" s="342"/>
      <c r="B679" s="412" t="s">
        <v>159</v>
      </c>
      <c r="C679" s="316" t="s">
        <v>69</v>
      </c>
      <c r="D679" s="429">
        <v>9.5</v>
      </c>
      <c r="E679" s="320" t="s">
        <v>594</v>
      </c>
      <c r="F679" s="429">
        <f>+F677*D679/100</f>
        <v>0</v>
      </c>
    </row>
    <row r="680" spans="1:6" s="331" customFormat="1" ht="15.75">
      <c r="A680" s="399"/>
      <c r="B680" s="412"/>
      <c r="C680" s="334"/>
      <c r="D680" s="429"/>
      <c r="E680" s="320"/>
      <c r="F680" s="429"/>
    </row>
    <row r="681" spans="1:6" s="331" customFormat="1" ht="15.75">
      <c r="A681" s="399"/>
      <c r="B681" s="413" t="s">
        <v>160</v>
      </c>
      <c r="C681" s="334"/>
      <c r="D681" s="433"/>
      <c r="E681" s="373" t="s">
        <v>594</v>
      </c>
      <c r="F681" s="433">
        <f>+SUM(F677:F679)</f>
        <v>0</v>
      </c>
    </row>
    <row r="682" spans="1:6" s="376" customFormat="1" ht="15.75">
      <c r="A682" s="400"/>
      <c r="B682" s="413"/>
      <c r="C682" s="374"/>
      <c r="D682" s="443"/>
      <c r="E682" s="375"/>
      <c r="F682" s="574"/>
    </row>
    <row r="683" spans="1:6" s="296" customFormat="1" ht="15.75">
      <c r="A683" s="342"/>
      <c r="B683" s="420" t="s">
        <v>512</v>
      </c>
      <c r="C683" s="316"/>
      <c r="D683" s="429"/>
      <c r="E683" s="317"/>
      <c r="F683" s="429"/>
    </row>
    <row r="684" spans="1:6" s="296" customFormat="1" ht="31.5">
      <c r="A684" s="342"/>
      <c r="B684" s="419" t="s">
        <v>161</v>
      </c>
      <c r="C684" s="316"/>
      <c r="D684" s="429"/>
      <c r="E684" s="317"/>
      <c r="F684" s="429"/>
    </row>
    <row r="685" spans="1:6" s="328" customFormat="1" ht="15.75">
      <c r="A685" s="388"/>
      <c r="B685" s="419"/>
      <c r="C685" s="326"/>
      <c r="D685" s="432"/>
      <c r="E685" s="327"/>
      <c r="F685" s="327"/>
    </row>
    <row r="686" ht="15.75">
      <c r="B686" s="411"/>
    </row>
  </sheetData>
  <sheetProtection password="CFDE" sheet="1"/>
  <mergeCells count="1">
    <mergeCell ref="B188:F188"/>
  </mergeCells>
  <printOptions/>
  <pageMargins left="0.9055118110236221" right="0.31496062992125984" top="0.7480314960629921" bottom="0.7480314960629921" header="0.31496062992125984" footer="0.31496062992125984"/>
  <pageSetup orientation="portrait" paperSize="9" r:id="rId1"/>
  <headerFooter alignWithMargins="0">
    <oddHeader>&amp;C&amp;A</oddHeader>
    <oddFooter>&amp;CStran &amp;P od &amp;N</oddFooter>
  </headerFooter>
</worksheet>
</file>

<file path=xl/worksheets/sheet17.xml><?xml version="1.0" encoding="utf-8"?>
<worksheet xmlns="http://schemas.openxmlformats.org/spreadsheetml/2006/main" xmlns:r="http://schemas.openxmlformats.org/officeDocument/2006/relationships">
  <dimension ref="A1:C18"/>
  <sheetViews>
    <sheetView workbookViewId="0" topLeftCell="A1">
      <selection activeCell="B11" sqref="B11:C11"/>
    </sheetView>
  </sheetViews>
  <sheetFormatPr defaultColWidth="8.00390625" defaultRowHeight="12.75"/>
  <cols>
    <col min="1" max="1" width="10.75390625" style="266" customWidth="1"/>
    <col min="2" max="2" width="49.125" style="281" customWidth="1"/>
    <col min="3" max="3" width="24.00390625" style="282" customWidth="1"/>
    <col min="4" max="16384" width="8.00390625" style="260" customWidth="1"/>
  </cols>
  <sheetData>
    <row r="1" spans="1:3" ht="15.75">
      <c r="A1" s="257"/>
      <c r="B1" s="258"/>
      <c r="C1" s="259"/>
    </row>
    <row r="2" spans="1:3" ht="15.75">
      <c r="A2" s="261"/>
      <c r="B2" s="258"/>
      <c r="C2" s="259"/>
    </row>
    <row r="3" spans="1:3" s="265" customFormat="1" ht="15.75">
      <c r="A3" s="262" t="s">
        <v>162</v>
      </c>
      <c r="B3" s="263"/>
      <c r="C3" s="264" t="s">
        <v>163</v>
      </c>
    </row>
    <row r="4" spans="2:3" ht="15.75">
      <c r="B4" s="267"/>
      <c r="C4" s="268"/>
    </row>
    <row r="5" spans="1:3" ht="15.75">
      <c r="A5" s="269" t="s">
        <v>1139</v>
      </c>
      <c r="B5" s="270" t="str">
        <f>'[1]OGREVANJE'!B1</f>
        <v>OGREVANJE </v>
      </c>
      <c r="C5" s="271">
        <f>Ogrevanje!F222</f>
        <v>0</v>
      </c>
    </row>
    <row r="6" spans="1:3" ht="15.75">
      <c r="A6" s="269" t="s">
        <v>1112</v>
      </c>
      <c r="B6" s="272" t="s">
        <v>164</v>
      </c>
      <c r="C6" s="271">
        <f>Vodovod!F178</f>
        <v>0</v>
      </c>
    </row>
    <row r="7" spans="1:3" ht="16.5" thickBot="1">
      <c r="A7" s="269" t="s">
        <v>1113</v>
      </c>
      <c r="B7" s="273" t="str">
        <f>'[1]PREZRAČEVANJE'!B1</f>
        <v>PREZRAČEVANJE</v>
      </c>
      <c r="C7" s="271">
        <f>Prezračevanje!F148</f>
        <v>0</v>
      </c>
    </row>
    <row r="8" spans="1:3" ht="16.5" thickTop="1">
      <c r="A8" s="274"/>
      <c r="B8" s="275"/>
      <c r="C8" s="276"/>
    </row>
    <row r="9" spans="1:3" s="280" customFormat="1" ht="16.5" thickBot="1">
      <c r="A9" s="277"/>
      <c r="B9" s="278" t="s">
        <v>365</v>
      </c>
      <c r="C9" s="279">
        <f>SUM(C5:C8)</f>
        <v>0</v>
      </c>
    </row>
    <row r="10" ht="16.5" thickTop="1"/>
    <row r="11" spans="2:3" ht="78.75" customHeight="1">
      <c r="B11" s="588" t="s">
        <v>165</v>
      </c>
      <c r="C11" s="588"/>
    </row>
    <row r="12" ht="15.75">
      <c r="B12" s="141"/>
    </row>
    <row r="13" spans="2:3" ht="78.75" customHeight="1">
      <c r="B13" s="588" t="s">
        <v>166</v>
      </c>
      <c r="C13" s="588"/>
    </row>
    <row r="18" ht="15.75">
      <c r="B18" s="283"/>
    </row>
  </sheetData>
  <sheetProtection password="CFDE" sheet="1"/>
  <mergeCells count="2">
    <mergeCell ref="B11:C11"/>
    <mergeCell ref="B13:C13"/>
  </mergeCells>
  <printOptions/>
  <pageMargins left="0.9055118110236221" right="0.5118110236220472" top="0.7480314960629921" bottom="0.7480314960629921" header="0.31496062992125984" footer="0.31496062992125984"/>
  <pageSetup orientation="portrait" paperSize="9" r:id="rId1"/>
  <headerFooter alignWithMargins="0">
    <oddHeader>&amp;C&amp;A</oddHeader>
    <oddFooter>&amp;CStran &amp;P od &amp;N</oddFooter>
  </headerFooter>
</worksheet>
</file>

<file path=xl/worksheets/sheet18.xml><?xml version="1.0" encoding="utf-8"?>
<worksheet xmlns="http://schemas.openxmlformats.org/spreadsheetml/2006/main" xmlns:r="http://schemas.openxmlformats.org/officeDocument/2006/relationships">
  <dimension ref="A2:E58"/>
  <sheetViews>
    <sheetView workbookViewId="0" topLeftCell="A49">
      <selection activeCell="H72" sqref="H72"/>
    </sheetView>
  </sheetViews>
  <sheetFormatPr defaultColWidth="9.00390625" defaultRowHeight="12.75"/>
  <cols>
    <col min="1" max="1" width="9.00390625" style="63" customWidth="1"/>
    <col min="2" max="2" width="74.25390625" style="76" customWidth="1"/>
    <col min="3" max="3" width="6.00390625" style="73" customWidth="1"/>
    <col min="4" max="5" width="13.125" style="71" customWidth="1"/>
    <col min="6" max="8" width="9.00390625" style="71" customWidth="1"/>
    <col min="9" max="9" width="11.625" style="71" customWidth="1"/>
    <col min="10" max="16384" width="9.00390625" style="71" customWidth="1"/>
  </cols>
  <sheetData>
    <row r="2" spans="1:5" s="67" customFormat="1" ht="12.75">
      <c r="A2" s="63"/>
      <c r="B2" s="64" t="s">
        <v>167</v>
      </c>
      <c r="C2" s="65"/>
      <c r="D2" s="66"/>
      <c r="E2" s="66"/>
    </row>
    <row r="3" spans="2:5" ht="25.5">
      <c r="B3" s="68" t="s">
        <v>168</v>
      </c>
      <c r="C3" s="69"/>
      <c r="D3" s="70"/>
      <c r="E3" s="70"/>
    </row>
    <row r="4" spans="2:5" ht="9" customHeight="1">
      <c r="B4" s="64"/>
      <c r="C4" s="69"/>
      <c r="D4" s="70"/>
      <c r="E4" s="70"/>
    </row>
    <row r="5" ht="63.75">
      <c r="B5" s="72" t="s">
        <v>169</v>
      </c>
    </row>
    <row r="6" ht="12.75">
      <c r="B6" s="72"/>
    </row>
    <row r="7" ht="38.25">
      <c r="B7" s="72" t="s">
        <v>170</v>
      </c>
    </row>
    <row r="8" ht="12.75">
      <c r="B8" s="72"/>
    </row>
    <row r="9" ht="51">
      <c r="B9" s="72" t="s">
        <v>171</v>
      </c>
    </row>
    <row r="10" ht="12.75">
      <c r="B10" s="72"/>
    </row>
    <row r="11" ht="25.5">
      <c r="B11" s="72" t="s">
        <v>172</v>
      </c>
    </row>
    <row r="12" ht="12.75">
      <c r="B12" s="72"/>
    </row>
    <row r="13" ht="38.25">
      <c r="B13" s="72" t="s">
        <v>173</v>
      </c>
    </row>
    <row r="14" ht="12.75">
      <c r="B14" s="72"/>
    </row>
    <row r="15" ht="51">
      <c r="B15" s="72" t="s">
        <v>174</v>
      </c>
    </row>
    <row r="16" ht="12.75">
      <c r="B16" s="72"/>
    </row>
    <row r="17" ht="12.75">
      <c r="B17" s="72" t="s">
        <v>175</v>
      </c>
    </row>
    <row r="18" ht="12.75">
      <c r="B18" s="72"/>
    </row>
    <row r="19" ht="63.75">
      <c r="B19" s="72" t="s">
        <v>176</v>
      </c>
    </row>
    <row r="20" ht="12.75">
      <c r="B20" s="72"/>
    </row>
    <row r="21" ht="38.25">
      <c r="B21" s="72" t="s">
        <v>177</v>
      </c>
    </row>
    <row r="22" ht="12.75">
      <c r="B22" s="72"/>
    </row>
    <row r="23" ht="38.25">
      <c r="B23" s="72" t="s">
        <v>178</v>
      </c>
    </row>
    <row r="24" ht="12.75">
      <c r="B24" s="72"/>
    </row>
    <row r="25" ht="25.5">
      <c r="B25" s="72" t="s">
        <v>179</v>
      </c>
    </row>
    <row r="26" ht="12.75">
      <c r="B26" s="72"/>
    </row>
    <row r="27" ht="51">
      <c r="B27" s="72" t="s">
        <v>1328</v>
      </c>
    </row>
    <row r="28" ht="12.75">
      <c r="B28" s="72"/>
    </row>
    <row r="29" ht="25.5">
      <c r="B29" s="72" t="s">
        <v>1329</v>
      </c>
    </row>
    <row r="30" ht="12.75">
      <c r="B30" s="72"/>
    </row>
    <row r="31" ht="16.5" customHeight="1">
      <c r="B31" s="72" t="s">
        <v>1330</v>
      </c>
    </row>
    <row r="32" ht="12.75">
      <c r="B32" s="72"/>
    </row>
    <row r="33" ht="12.75">
      <c r="B33" s="72" t="s">
        <v>1331</v>
      </c>
    </row>
    <row r="34" ht="12.75">
      <c r="B34" s="72"/>
    </row>
    <row r="35" ht="25.5">
      <c r="B35" s="72" t="s">
        <v>1332</v>
      </c>
    </row>
    <row r="36" ht="12.75">
      <c r="B36" s="72"/>
    </row>
    <row r="37" ht="12.75">
      <c r="B37" s="72" t="s">
        <v>1333</v>
      </c>
    </row>
    <row r="38" ht="12.75">
      <c r="B38" s="72"/>
    </row>
    <row r="39" ht="38.25">
      <c r="B39" s="72" t="s">
        <v>1334</v>
      </c>
    </row>
    <row r="40" ht="12.75">
      <c r="B40" s="72"/>
    </row>
    <row r="41" ht="12.75">
      <c r="B41" s="72"/>
    </row>
    <row r="42" ht="12.75">
      <c r="B42" s="74"/>
    </row>
    <row r="43" ht="12.75">
      <c r="B43" s="75"/>
    </row>
    <row r="44" ht="12.75">
      <c r="B44" s="74"/>
    </row>
    <row r="45" ht="12.75">
      <c r="B45" s="75"/>
    </row>
    <row r="46" ht="12.75">
      <c r="B46" s="74"/>
    </row>
    <row r="47" ht="12.75">
      <c r="B47" s="75"/>
    </row>
    <row r="48" ht="12.75">
      <c r="B48" s="74"/>
    </row>
    <row r="49" ht="12.75">
      <c r="B49" s="75"/>
    </row>
    <row r="50" ht="12.75">
      <c r="B50" s="74"/>
    </row>
    <row r="51" ht="12.75">
      <c r="B51" s="75"/>
    </row>
    <row r="52" ht="12.75">
      <c r="B52" s="74"/>
    </row>
    <row r="53" ht="12.75">
      <c r="B53" s="75"/>
    </row>
    <row r="54" ht="12.75">
      <c r="B54" s="74"/>
    </row>
    <row r="55" ht="12.75">
      <c r="B55" s="75"/>
    </row>
    <row r="56" ht="12.75">
      <c r="B56" s="74"/>
    </row>
    <row r="57" ht="12.75">
      <c r="B57" s="75"/>
    </row>
    <row r="58" ht="12.75">
      <c r="B58" s="75"/>
    </row>
  </sheetData>
  <sheetProtection password="CFDE" sheet="1"/>
  <printOptions/>
  <pageMargins left="0.7" right="0.7" top="0.75" bottom="0.75" header="0.3" footer="0.3"/>
  <pageSetup orientation="portrait" paperSize="9" r:id="rId1"/>
  <headerFooter alignWithMargins="0">
    <oddHeader>&amp;C&amp;A</oddHeader>
    <oddFooter>&amp;CStran &amp;P od &amp;N</oddFooter>
  </headerFooter>
</worksheet>
</file>

<file path=xl/worksheets/sheet19.xml><?xml version="1.0" encoding="utf-8"?>
<worksheet xmlns="http://schemas.openxmlformats.org/spreadsheetml/2006/main" xmlns:r="http://schemas.openxmlformats.org/officeDocument/2006/relationships">
  <dimension ref="A1:IU222"/>
  <sheetViews>
    <sheetView showZeros="0" workbookViewId="0" topLeftCell="A217">
      <selection activeCell="E195" sqref="E195"/>
    </sheetView>
  </sheetViews>
  <sheetFormatPr defaultColWidth="9.00390625" defaultRowHeight="12.75"/>
  <cols>
    <col min="1" max="1" width="4.875" style="113" customWidth="1"/>
    <col min="2" max="2" width="45.00390625" style="143" customWidth="1"/>
    <col min="3" max="3" width="6.625" style="137" customWidth="1"/>
    <col min="4" max="4" width="9.00390625" style="107" customWidth="1"/>
    <col min="5" max="5" width="11.00390625" style="104" customWidth="1"/>
    <col min="6" max="6" width="13.125" style="104" customWidth="1"/>
    <col min="7" max="9" width="9.00390625" style="105" customWidth="1"/>
    <col min="10" max="10" width="52.625" style="105" customWidth="1"/>
    <col min="11" max="15" width="9.00390625" style="105" customWidth="1"/>
    <col min="16" max="16384" width="9.00390625" style="105" customWidth="1"/>
  </cols>
  <sheetData>
    <row r="1" spans="1:7" s="85" customFormat="1" ht="15.75">
      <c r="A1" s="79" t="s">
        <v>1139</v>
      </c>
      <c r="B1" s="230" t="s">
        <v>1335</v>
      </c>
      <c r="C1" s="81"/>
      <c r="D1" s="82"/>
      <c r="E1" s="198"/>
      <c r="F1" s="199"/>
      <c r="G1" s="84"/>
    </row>
    <row r="2" spans="1:7" s="85" customFormat="1" ht="15.75">
      <c r="A2" s="86"/>
      <c r="B2" s="231"/>
      <c r="C2" s="88"/>
      <c r="D2" s="89"/>
      <c r="E2" s="98"/>
      <c r="F2" s="98"/>
      <c r="G2" s="84"/>
    </row>
    <row r="3" spans="1:6" s="96" customFormat="1" ht="15.75">
      <c r="A3" s="91"/>
      <c r="B3" s="232" t="s">
        <v>1336</v>
      </c>
      <c r="C3" s="93" t="s">
        <v>1337</v>
      </c>
      <c r="D3" s="94" t="s">
        <v>1338</v>
      </c>
      <c r="E3" s="95" t="s">
        <v>1339</v>
      </c>
      <c r="F3" s="95" t="s">
        <v>163</v>
      </c>
    </row>
    <row r="4" spans="1:7" s="123" customFormat="1" ht="15.75">
      <c r="A4" s="113"/>
      <c r="B4" s="233"/>
      <c r="C4" s="110"/>
      <c r="D4" s="111"/>
      <c r="E4" s="543"/>
      <c r="F4" s="104"/>
      <c r="G4" s="105"/>
    </row>
    <row r="5" spans="1:6" ht="15.75">
      <c r="A5" s="162"/>
      <c r="B5" s="234" t="s">
        <v>1340</v>
      </c>
      <c r="C5" s="160"/>
      <c r="D5" s="185"/>
      <c r="E5" s="200"/>
      <c r="F5" s="161"/>
    </row>
    <row r="6" spans="1:6" ht="15.75">
      <c r="A6" s="162"/>
      <c r="B6" s="235"/>
      <c r="C6" s="160"/>
      <c r="D6" s="185"/>
      <c r="E6" s="200"/>
      <c r="F6" s="161"/>
    </row>
    <row r="7" spans="1:6" ht="157.5">
      <c r="A7" s="201">
        <v>1</v>
      </c>
      <c r="B7" s="205" t="s">
        <v>1341</v>
      </c>
      <c r="C7" s="160"/>
      <c r="D7" s="185"/>
      <c r="E7" s="200"/>
      <c r="F7" s="161"/>
    </row>
    <row r="8" spans="1:6" ht="15.75">
      <c r="A8" s="201"/>
      <c r="B8" s="205" t="s">
        <v>1342</v>
      </c>
      <c r="C8" s="160" t="s">
        <v>1215</v>
      </c>
      <c r="D8" s="185">
        <v>3</v>
      </c>
      <c r="E8" s="202"/>
      <c r="F8" s="131">
        <f>E8*D8</f>
        <v>0</v>
      </c>
    </row>
    <row r="9" spans="1:6" ht="15.75">
      <c r="A9" s="201"/>
      <c r="B9" s="205" t="s">
        <v>1343</v>
      </c>
      <c r="C9" s="160" t="s">
        <v>1215</v>
      </c>
      <c r="D9" s="185">
        <v>2</v>
      </c>
      <c r="E9" s="202"/>
      <c r="F9" s="131">
        <f aca="true" t="shared" si="0" ref="F9:F72">E9*D9</f>
        <v>0</v>
      </c>
    </row>
    <row r="10" spans="1:6" ht="15.75">
      <c r="A10" s="201"/>
      <c r="B10" s="205" t="s">
        <v>1344</v>
      </c>
      <c r="C10" s="160" t="s">
        <v>1215</v>
      </c>
      <c r="D10" s="185">
        <v>2</v>
      </c>
      <c r="E10" s="202"/>
      <c r="F10" s="131">
        <f t="shared" si="0"/>
        <v>0</v>
      </c>
    </row>
    <row r="11" spans="1:6" ht="15.75">
      <c r="A11" s="201"/>
      <c r="B11" s="205" t="s">
        <v>1345</v>
      </c>
      <c r="C11" s="160" t="s">
        <v>1215</v>
      </c>
      <c r="D11" s="185">
        <v>2</v>
      </c>
      <c r="E11" s="202"/>
      <c r="F11" s="131">
        <f t="shared" si="0"/>
        <v>0</v>
      </c>
    </row>
    <row r="12" spans="1:6" ht="15.75">
      <c r="A12" s="201"/>
      <c r="B12" s="205" t="s">
        <v>1346</v>
      </c>
      <c r="C12" s="160" t="s">
        <v>1215</v>
      </c>
      <c r="D12" s="185">
        <v>1</v>
      </c>
      <c r="E12" s="202"/>
      <c r="F12" s="131">
        <f t="shared" si="0"/>
        <v>0</v>
      </c>
    </row>
    <row r="13" spans="1:6" ht="15.75">
      <c r="A13" s="201"/>
      <c r="B13" s="205" t="s">
        <v>1347</v>
      </c>
      <c r="C13" s="160" t="s">
        <v>1215</v>
      </c>
      <c r="D13" s="185">
        <v>2</v>
      </c>
      <c r="E13" s="202"/>
      <c r="F13" s="131">
        <f t="shared" si="0"/>
        <v>0</v>
      </c>
    </row>
    <row r="14" spans="1:6" ht="15.75">
      <c r="A14" s="162"/>
      <c r="B14" s="236" t="s">
        <v>1348</v>
      </c>
      <c r="C14" s="203"/>
      <c r="D14" s="204"/>
      <c r="E14" s="200"/>
      <c r="F14" s="131">
        <f t="shared" si="0"/>
        <v>0</v>
      </c>
    </row>
    <row r="15" spans="1:6" ht="15.75">
      <c r="A15" s="162"/>
      <c r="B15" s="205" t="s">
        <v>1349</v>
      </c>
      <c r="C15" s="160"/>
      <c r="D15" s="185"/>
      <c r="E15" s="200"/>
      <c r="F15" s="131">
        <f t="shared" si="0"/>
        <v>0</v>
      </c>
    </row>
    <row r="16" spans="1:6" ht="15.75">
      <c r="A16" s="162"/>
      <c r="B16" s="235"/>
      <c r="C16" s="160"/>
      <c r="D16" s="185"/>
      <c r="E16" s="200"/>
      <c r="F16" s="131">
        <f t="shared" si="0"/>
        <v>0</v>
      </c>
    </row>
    <row r="17" spans="1:6" ht="78.75">
      <c r="A17" s="201">
        <f>MAX($A$6:A16)+1</f>
        <v>2</v>
      </c>
      <c r="B17" s="205" t="s">
        <v>1350</v>
      </c>
      <c r="C17" s="160"/>
      <c r="D17" s="185"/>
      <c r="E17" s="200"/>
      <c r="F17" s="131">
        <f t="shared" si="0"/>
        <v>0</v>
      </c>
    </row>
    <row r="18" spans="1:6" ht="15.75">
      <c r="A18" s="201"/>
      <c r="B18" s="205" t="s">
        <v>1342</v>
      </c>
      <c r="C18" s="160" t="s">
        <v>1215</v>
      </c>
      <c r="D18" s="185">
        <v>24</v>
      </c>
      <c r="E18" s="202"/>
      <c r="F18" s="131">
        <f t="shared" si="0"/>
        <v>0</v>
      </c>
    </row>
    <row r="19" spans="1:6" ht="15.75">
      <c r="A19" s="201"/>
      <c r="B19" s="205" t="s">
        <v>1351</v>
      </c>
      <c r="C19" s="160" t="s">
        <v>1215</v>
      </c>
      <c r="D19" s="185">
        <v>21</v>
      </c>
      <c r="E19" s="202"/>
      <c r="F19" s="131">
        <f t="shared" si="0"/>
        <v>0</v>
      </c>
    </row>
    <row r="20" spans="1:6" ht="15.75">
      <c r="A20" s="201"/>
      <c r="B20" s="205" t="s">
        <v>1352</v>
      </c>
      <c r="C20" s="160" t="s">
        <v>1215</v>
      </c>
      <c r="D20" s="185">
        <v>19</v>
      </c>
      <c r="E20" s="202"/>
      <c r="F20" s="131">
        <f t="shared" si="0"/>
        <v>0</v>
      </c>
    </row>
    <row r="21" spans="1:6" ht="15.75">
      <c r="A21" s="201"/>
      <c r="B21" s="205" t="s">
        <v>1353</v>
      </c>
      <c r="C21" s="160" t="s">
        <v>1215</v>
      </c>
      <c r="D21" s="185">
        <v>5</v>
      </c>
      <c r="E21" s="202"/>
      <c r="F21" s="131">
        <f t="shared" si="0"/>
        <v>0</v>
      </c>
    </row>
    <row r="22" spans="1:6" ht="15.75">
      <c r="A22" s="162"/>
      <c r="B22" s="205" t="s">
        <v>1354</v>
      </c>
      <c r="C22" s="160" t="s">
        <v>1215</v>
      </c>
      <c r="D22" s="185">
        <v>3</v>
      </c>
      <c r="E22" s="202"/>
      <c r="F22" s="131">
        <f t="shared" si="0"/>
        <v>0</v>
      </c>
    </row>
    <row r="23" spans="1:6" ht="15.75">
      <c r="A23" s="162"/>
      <c r="B23" s="205" t="s">
        <v>1355</v>
      </c>
      <c r="C23" s="160" t="s">
        <v>1215</v>
      </c>
      <c r="D23" s="185">
        <v>1</v>
      </c>
      <c r="E23" s="202"/>
      <c r="F23" s="131">
        <f t="shared" si="0"/>
        <v>0</v>
      </c>
    </row>
    <row r="24" spans="1:6" ht="15.75">
      <c r="A24" s="162"/>
      <c r="B24" s="205" t="s">
        <v>1356</v>
      </c>
      <c r="C24" s="160" t="s">
        <v>1215</v>
      </c>
      <c r="D24" s="185">
        <v>2</v>
      </c>
      <c r="E24" s="202"/>
      <c r="F24" s="131">
        <f t="shared" si="0"/>
        <v>0</v>
      </c>
    </row>
    <row r="25" spans="1:6" ht="15.75">
      <c r="A25" s="162"/>
      <c r="B25" s="205" t="s">
        <v>1357</v>
      </c>
      <c r="C25" s="160" t="s">
        <v>1215</v>
      </c>
      <c r="D25" s="185">
        <v>2</v>
      </c>
      <c r="E25" s="202"/>
      <c r="F25" s="131">
        <f t="shared" si="0"/>
        <v>0</v>
      </c>
    </row>
    <row r="26" spans="1:6" ht="15.75">
      <c r="A26" s="162"/>
      <c r="B26" s="205" t="s">
        <v>1358</v>
      </c>
      <c r="C26" s="160" t="s">
        <v>1215</v>
      </c>
      <c r="D26" s="185">
        <v>3</v>
      </c>
      <c r="E26" s="202"/>
      <c r="F26" s="131">
        <f t="shared" si="0"/>
        <v>0</v>
      </c>
    </row>
    <row r="27" spans="1:6" ht="15.75">
      <c r="A27" s="162"/>
      <c r="B27" s="205" t="s">
        <v>1359</v>
      </c>
      <c r="C27" s="160" t="s">
        <v>1215</v>
      </c>
      <c r="D27" s="185">
        <v>1</v>
      </c>
      <c r="E27" s="202"/>
      <c r="F27" s="131">
        <f t="shared" si="0"/>
        <v>0</v>
      </c>
    </row>
    <row r="28" spans="1:6" ht="15.75">
      <c r="A28" s="162"/>
      <c r="B28" s="236" t="s">
        <v>1360</v>
      </c>
      <c r="C28" s="203"/>
      <c r="D28" s="204"/>
      <c r="E28" s="200"/>
      <c r="F28" s="131">
        <f t="shared" si="0"/>
        <v>0</v>
      </c>
    </row>
    <row r="29" spans="1:6" ht="15.75">
      <c r="A29" s="162"/>
      <c r="B29" s="205" t="s">
        <v>1349</v>
      </c>
      <c r="C29" s="160"/>
      <c r="D29" s="185"/>
      <c r="E29" s="200"/>
      <c r="F29" s="131">
        <f t="shared" si="0"/>
        <v>0</v>
      </c>
    </row>
    <row r="30" spans="1:6" ht="40.5" customHeight="1">
      <c r="A30" s="91"/>
      <c r="B30" s="206"/>
      <c r="C30" s="88"/>
      <c r="D30" s="89"/>
      <c r="E30" s="181"/>
      <c r="F30" s="131">
        <f t="shared" si="0"/>
        <v>0</v>
      </c>
    </row>
    <row r="31" spans="1:6" ht="78.75">
      <c r="A31" s="201">
        <f>MAX($A$6:A30)+1</f>
        <v>3</v>
      </c>
      <c r="B31" s="139" t="s">
        <v>1361</v>
      </c>
      <c r="C31" s="110"/>
      <c r="D31" s="111"/>
      <c r="E31" s="181"/>
      <c r="F31" s="131">
        <f t="shared" si="0"/>
        <v>0</v>
      </c>
    </row>
    <row r="32" spans="1:6" ht="15.75">
      <c r="A32" s="91"/>
      <c r="B32" s="139" t="s">
        <v>1362</v>
      </c>
      <c r="C32" s="110" t="s">
        <v>1215</v>
      </c>
      <c r="D32" s="111">
        <v>81</v>
      </c>
      <c r="E32" s="121"/>
      <c r="F32" s="131">
        <f t="shared" si="0"/>
        <v>0</v>
      </c>
    </row>
    <row r="33" spans="1:6" ht="15.75">
      <c r="A33" s="91"/>
      <c r="B33" s="139" t="s">
        <v>1363</v>
      </c>
      <c r="C33" s="110"/>
      <c r="D33" s="111"/>
      <c r="E33" s="181"/>
      <c r="F33" s="131">
        <f t="shared" si="0"/>
        <v>0</v>
      </c>
    </row>
    <row r="34" spans="1:6" ht="15.75">
      <c r="A34" s="91"/>
      <c r="B34" s="139" t="s">
        <v>1349</v>
      </c>
      <c r="C34" s="110"/>
      <c r="D34" s="111"/>
      <c r="E34" s="181"/>
      <c r="F34" s="131">
        <f t="shared" si="0"/>
        <v>0</v>
      </c>
    </row>
    <row r="35" spans="1:6" ht="15.75">
      <c r="A35" s="91"/>
      <c r="B35" s="139"/>
      <c r="C35" s="110"/>
      <c r="D35" s="111"/>
      <c r="E35" s="181"/>
      <c r="F35" s="131">
        <f t="shared" si="0"/>
        <v>0</v>
      </c>
    </row>
    <row r="36" spans="1:6" ht="63">
      <c r="A36" s="201">
        <f>MAX($A$6:A35)+1</f>
        <v>4</v>
      </c>
      <c r="B36" s="139" t="s">
        <v>1364</v>
      </c>
      <c r="C36" s="110"/>
      <c r="D36" s="111"/>
      <c r="E36" s="181"/>
      <c r="F36" s="131">
        <f t="shared" si="0"/>
        <v>0</v>
      </c>
    </row>
    <row r="37" spans="1:6" ht="15.75">
      <c r="A37" s="91"/>
      <c r="B37" s="139" t="s">
        <v>1362</v>
      </c>
      <c r="C37" s="110" t="s">
        <v>1215</v>
      </c>
      <c r="D37" s="111">
        <v>81</v>
      </c>
      <c r="E37" s="121"/>
      <c r="F37" s="131">
        <f t="shared" si="0"/>
        <v>0</v>
      </c>
    </row>
    <row r="38" spans="1:6" ht="15.75">
      <c r="A38" s="91"/>
      <c r="B38" s="139" t="s">
        <v>1365</v>
      </c>
      <c r="C38" s="110"/>
      <c r="D38" s="111"/>
      <c r="E38" s="181"/>
      <c r="F38" s="131">
        <f t="shared" si="0"/>
        <v>0</v>
      </c>
    </row>
    <row r="39" spans="1:6" ht="15.75">
      <c r="A39" s="91"/>
      <c r="B39" s="139" t="s">
        <v>1349</v>
      </c>
      <c r="C39" s="110"/>
      <c r="D39" s="111"/>
      <c r="E39" s="181"/>
      <c r="F39" s="131">
        <f t="shared" si="0"/>
        <v>0</v>
      </c>
    </row>
    <row r="40" spans="1:6" ht="15.75">
      <c r="A40" s="91"/>
      <c r="B40" s="139"/>
      <c r="C40" s="110"/>
      <c r="D40" s="111"/>
      <c r="E40" s="181"/>
      <c r="F40" s="131">
        <f t="shared" si="0"/>
        <v>0</v>
      </c>
    </row>
    <row r="41" spans="1:6" ht="94.5">
      <c r="A41" s="201">
        <f>MAX($A$6:A40)+1</f>
        <v>5</v>
      </c>
      <c r="B41" s="140" t="s">
        <v>1366</v>
      </c>
      <c r="C41" s="175" t="s">
        <v>1215</v>
      </c>
      <c r="D41" s="196">
        <f>93-9</f>
        <v>84</v>
      </c>
      <c r="E41" s="202"/>
      <c r="F41" s="131">
        <f t="shared" si="0"/>
        <v>0</v>
      </c>
    </row>
    <row r="42" spans="1:6" ht="15.75">
      <c r="A42" s="162"/>
      <c r="B42" s="237" t="s">
        <v>1367</v>
      </c>
      <c r="C42" s="175"/>
      <c r="D42" s="196"/>
      <c r="E42" s="200"/>
      <c r="F42" s="131">
        <f t="shared" si="0"/>
        <v>0</v>
      </c>
    </row>
    <row r="43" spans="1:6" ht="15.75">
      <c r="A43" s="162"/>
      <c r="B43" s="143" t="s">
        <v>1349</v>
      </c>
      <c r="C43" s="175"/>
      <c r="D43" s="196"/>
      <c r="E43" s="200"/>
      <c r="F43" s="131">
        <f t="shared" si="0"/>
        <v>0</v>
      </c>
    </row>
    <row r="44" spans="1:6" ht="15.75">
      <c r="A44" s="91"/>
      <c r="B44" s="206"/>
      <c r="C44" s="88"/>
      <c r="D44" s="89"/>
      <c r="E44" s="181"/>
      <c r="F44" s="131">
        <f t="shared" si="0"/>
        <v>0</v>
      </c>
    </row>
    <row r="45" spans="1:6" ht="94.5">
      <c r="A45" s="201">
        <f>MAX($A$6:A44)+1</f>
        <v>6</v>
      </c>
      <c r="B45" s="139" t="s">
        <v>1368</v>
      </c>
      <c r="C45" s="110" t="s">
        <v>1215</v>
      </c>
      <c r="D45" s="111">
        <v>9</v>
      </c>
      <c r="E45" s="121"/>
      <c r="F45" s="131">
        <f t="shared" si="0"/>
        <v>0</v>
      </c>
    </row>
    <row r="46" spans="1:6" ht="15.75">
      <c r="A46" s="91"/>
      <c r="B46" s="139" t="s">
        <v>1369</v>
      </c>
      <c r="C46" s="110"/>
      <c r="D46" s="111"/>
      <c r="E46" s="181"/>
      <c r="F46" s="131">
        <f t="shared" si="0"/>
        <v>0</v>
      </c>
    </row>
    <row r="47" spans="1:6" ht="15.75">
      <c r="A47" s="91"/>
      <c r="B47" s="139" t="s">
        <v>1349</v>
      </c>
      <c r="C47" s="110"/>
      <c r="D47" s="111"/>
      <c r="E47" s="181"/>
      <c r="F47" s="131">
        <f t="shared" si="0"/>
        <v>0</v>
      </c>
    </row>
    <row r="48" spans="1:6" ht="15.75">
      <c r="A48" s="91"/>
      <c r="B48" s="139"/>
      <c r="C48" s="110"/>
      <c r="D48" s="111"/>
      <c r="E48" s="181"/>
      <c r="F48" s="131">
        <f t="shared" si="0"/>
        <v>0</v>
      </c>
    </row>
    <row r="49" spans="1:6" ht="110.25">
      <c r="A49" s="201">
        <f>MAX($A$6:A48)+1</f>
        <v>7</v>
      </c>
      <c r="B49" s="139" t="s">
        <v>1370</v>
      </c>
      <c r="C49" s="110"/>
      <c r="D49" s="111"/>
      <c r="E49" s="188"/>
      <c r="F49" s="131">
        <f t="shared" si="0"/>
        <v>0</v>
      </c>
    </row>
    <row r="50" spans="1:6" ht="15.75">
      <c r="A50" s="114"/>
      <c r="B50" s="139" t="s">
        <v>1371</v>
      </c>
      <c r="C50" s="110"/>
      <c r="D50" s="111"/>
      <c r="E50" s="188"/>
      <c r="F50" s="131">
        <f t="shared" si="0"/>
        <v>0</v>
      </c>
    </row>
    <row r="51" spans="1:6" ht="15.75">
      <c r="A51" s="114"/>
      <c r="B51" s="139" t="s">
        <v>1372</v>
      </c>
      <c r="C51" s="110"/>
      <c r="D51" s="111"/>
      <c r="E51" s="188"/>
      <c r="F51" s="131">
        <f t="shared" si="0"/>
        <v>0</v>
      </c>
    </row>
    <row r="52" spans="2:6" ht="15.75">
      <c r="B52" s="139" t="s">
        <v>1373</v>
      </c>
      <c r="C52" s="207" t="s">
        <v>1215</v>
      </c>
      <c r="D52" s="208">
        <v>6</v>
      </c>
      <c r="E52" s="121"/>
      <c r="F52" s="131">
        <f t="shared" si="0"/>
        <v>0</v>
      </c>
    </row>
    <row r="53" spans="1:6" ht="31.5">
      <c r="A53" s="114"/>
      <c r="B53" s="139" t="s">
        <v>1374</v>
      </c>
      <c r="C53" s="207" t="s">
        <v>1215</v>
      </c>
      <c r="D53" s="208">
        <v>6</v>
      </c>
      <c r="E53" s="121"/>
      <c r="F53" s="131">
        <f t="shared" si="0"/>
        <v>0</v>
      </c>
    </row>
    <row r="54" spans="1:6" ht="15.75">
      <c r="A54" s="114"/>
      <c r="B54" s="139" t="s">
        <v>1349</v>
      </c>
      <c r="C54" s="110"/>
      <c r="D54" s="111"/>
      <c r="E54" s="188"/>
      <c r="F54" s="131">
        <f t="shared" si="0"/>
        <v>0</v>
      </c>
    </row>
    <row r="55" spans="1:6" ht="15.75">
      <c r="A55" s="114"/>
      <c r="B55" s="139"/>
      <c r="C55" s="110"/>
      <c r="D55" s="111"/>
      <c r="E55" s="188"/>
      <c r="F55" s="131">
        <f t="shared" si="0"/>
        <v>0</v>
      </c>
    </row>
    <row r="56" spans="1:6" ht="63">
      <c r="A56" s="201">
        <f>MAX($A$6:A55)+1</f>
        <v>8</v>
      </c>
      <c r="B56" s="238" t="s">
        <v>1375</v>
      </c>
      <c r="C56" s="209"/>
      <c r="D56" s="210"/>
      <c r="E56" s="555"/>
      <c r="F56" s="131">
        <f t="shared" si="0"/>
        <v>0</v>
      </c>
    </row>
    <row r="57" spans="1:6" ht="15.75">
      <c r="A57" s="168"/>
      <c r="B57" s="239" t="s">
        <v>1376</v>
      </c>
      <c r="C57" s="209" t="s">
        <v>1215</v>
      </c>
      <c r="D57" s="210">
        <v>11</v>
      </c>
      <c r="E57" s="116"/>
      <c r="F57" s="131">
        <f t="shared" si="0"/>
        <v>0</v>
      </c>
    </row>
    <row r="58" spans="1:6" ht="15.75">
      <c r="A58" s="168"/>
      <c r="B58" s="239" t="s">
        <v>1377</v>
      </c>
      <c r="C58" s="209" t="s">
        <v>1215</v>
      </c>
      <c r="D58" s="210">
        <v>4</v>
      </c>
      <c r="E58" s="116"/>
      <c r="F58" s="131">
        <f t="shared" si="0"/>
        <v>0</v>
      </c>
    </row>
    <row r="59" spans="1:6" ht="15.75">
      <c r="A59" s="168"/>
      <c r="B59" s="239" t="s">
        <v>1378</v>
      </c>
      <c r="C59" s="209" t="s">
        <v>1215</v>
      </c>
      <c r="D59" s="210">
        <v>1</v>
      </c>
      <c r="E59" s="116"/>
      <c r="F59" s="131">
        <f t="shared" si="0"/>
        <v>0</v>
      </c>
    </row>
    <row r="60" spans="1:6" ht="15.75">
      <c r="A60" s="168"/>
      <c r="B60" s="239" t="s">
        <v>1379</v>
      </c>
      <c r="C60" s="209"/>
      <c r="D60" s="210"/>
      <c r="E60" s="555"/>
      <c r="F60" s="131">
        <f t="shared" si="0"/>
        <v>0</v>
      </c>
    </row>
    <row r="61" spans="1:6" ht="15.75">
      <c r="A61" s="168"/>
      <c r="B61" s="239" t="s">
        <v>1380</v>
      </c>
      <c r="C61" s="209"/>
      <c r="D61" s="210"/>
      <c r="E61" s="555"/>
      <c r="F61" s="131">
        <f t="shared" si="0"/>
        <v>0</v>
      </c>
    </row>
    <row r="62" spans="1:6" ht="15.75">
      <c r="A62" s="168"/>
      <c r="B62" s="239" t="s">
        <v>1349</v>
      </c>
      <c r="C62" s="209"/>
      <c r="D62" s="210"/>
      <c r="E62" s="555"/>
      <c r="F62" s="131">
        <f t="shared" si="0"/>
        <v>0</v>
      </c>
    </row>
    <row r="63" spans="1:6" ht="15.75">
      <c r="A63" s="168"/>
      <c r="B63" s="239"/>
      <c r="C63" s="209"/>
      <c r="D63" s="210"/>
      <c r="E63" s="555"/>
      <c r="F63" s="131">
        <f t="shared" si="0"/>
        <v>0</v>
      </c>
    </row>
    <row r="64" spans="1:6" ht="63">
      <c r="A64" s="201">
        <f>MAX($A$6:A63)+1</f>
        <v>9</v>
      </c>
      <c r="B64" s="240" t="s">
        <v>1381</v>
      </c>
      <c r="C64" s="175"/>
      <c r="D64" s="196"/>
      <c r="E64" s="200"/>
      <c r="F64" s="131">
        <f t="shared" si="0"/>
        <v>0</v>
      </c>
    </row>
    <row r="65" spans="1:6" ht="15.75">
      <c r="A65" s="162"/>
      <c r="B65" s="240" t="s">
        <v>1382</v>
      </c>
      <c r="C65" s="175" t="s">
        <v>1215</v>
      </c>
      <c r="D65" s="196">
        <v>8</v>
      </c>
      <c r="E65" s="202"/>
      <c r="F65" s="131">
        <f t="shared" si="0"/>
        <v>0</v>
      </c>
    </row>
    <row r="66" spans="1:6" ht="15.75">
      <c r="A66" s="162"/>
      <c r="B66" s="240" t="s">
        <v>1383</v>
      </c>
      <c r="C66" s="175" t="s">
        <v>1215</v>
      </c>
      <c r="D66" s="196">
        <v>40</v>
      </c>
      <c r="E66" s="202"/>
      <c r="F66" s="131">
        <f t="shared" si="0"/>
        <v>0</v>
      </c>
    </row>
    <row r="67" spans="1:6" ht="15.75">
      <c r="A67" s="162"/>
      <c r="B67" s="240" t="s">
        <v>1384</v>
      </c>
      <c r="C67" s="175" t="s">
        <v>1215</v>
      </c>
      <c r="D67" s="196">
        <v>4</v>
      </c>
      <c r="E67" s="202"/>
      <c r="F67" s="131">
        <f t="shared" si="0"/>
        <v>0</v>
      </c>
    </row>
    <row r="68" spans="1:6" ht="15.75">
      <c r="A68" s="162"/>
      <c r="B68" s="241"/>
      <c r="C68" s="175"/>
      <c r="D68" s="196"/>
      <c r="E68" s="200"/>
      <c r="F68" s="131">
        <f t="shared" si="0"/>
        <v>0</v>
      </c>
    </row>
    <row r="69" spans="1:6" ht="141.75">
      <c r="A69" s="201">
        <f>MAX($A$6:A68)+1</f>
        <v>10</v>
      </c>
      <c r="B69" s="242" t="s">
        <v>180</v>
      </c>
      <c r="C69" s="175"/>
      <c r="D69" s="196"/>
      <c r="E69" s="200"/>
      <c r="F69" s="131">
        <f t="shared" si="0"/>
        <v>0</v>
      </c>
    </row>
    <row r="70" spans="1:6" ht="15.75">
      <c r="A70" s="201"/>
      <c r="B70" s="243" t="s">
        <v>181</v>
      </c>
      <c r="C70" s="175"/>
      <c r="D70" s="196"/>
      <c r="E70" s="200"/>
      <c r="F70" s="131">
        <f t="shared" si="0"/>
        <v>0</v>
      </c>
    </row>
    <row r="71" spans="1:6" ht="94.5">
      <c r="A71" s="201"/>
      <c r="B71" s="243" t="s">
        <v>182</v>
      </c>
      <c r="C71" s="175"/>
      <c r="D71" s="196"/>
      <c r="E71" s="200"/>
      <c r="F71" s="131">
        <f t="shared" si="0"/>
        <v>0</v>
      </c>
    </row>
    <row r="72" spans="1:6" ht="15.75">
      <c r="A72" s="211"/>
      <c r="B72" s="205" t="s">
        <v>183</v>
      </c>
      <c r="C72" s="175" t="s">
        <v>1149</v>
      </c>
      <c r="D72" s="196">
        <v>82</v>
      </c>
      <c r="E72" s="202"/>
      <c r="F72" s="131">
        <f t="shared" si="0"/>
        <v>0</v>
      </c>
    </row>
    <row r="73" spans="1:6" ht="15.75">
      <c r="A73" s="201"/>
      <c r="B73" s="205" t="s">
        <v>184</v>
      </c>
      <c r="C73" s="175" t="s">
        <v>1149</v>
      </c>
      <c r="D73" s="196">
        <v>10</v>
      </c>
      <c r="E73" s="202"/>
      <c r="F73" s="131">
        <f aca="true" t="shared" si="1" ref="F73:F135">E73*D73</f>
        <v>0</v>
      </c>
    </row>
    <row r="74" spans="1:6" ht="15.75">
      <c r="A74" s="211"/>
      <c r="B74" s="236" t="s">
        <v>185</v>
      </c>
      <c r="C74" s="175"/>
      <c r="D74" s="196"/>
      <c r="E74" s="212"/>
      <c r="F74" s="131">
        <f t="shared" si="1"/>
        <v>0</v>
      </c>
    </row>
    <row r="75" spans="1:6" ht="15.75">
      <c r="A75" s="211"/>
      <c r="B75" s="143" t="s">
        <v>1349</v>
      </c>
      <c r="C75" s="175"/>
      <c r="D75" s="196"/>
      <c r="E75" s="212"/>
      <c r="F75" s="131">
        <f t="shared" si="1"/>
        <v>0</v>
      </c>
    </row>
    <row r="76" spans="2:6" ht="15.75">
      <c r="B76" s="244"/>
      <c r="C76" s="110"/>
      <c r="D76" s="111"/>
      <c r="E76" s="119"/>
      <c r="F76" s="131">
        <f t="shared" si="1"/>
        <v>0</v>
      </c>
    </row>
    <row r="77" spans="1:6" ht="126">
      <c r="A77" s="201">
        <f>MAX($A$6:A76)+1</f>
        <v>11</v>
      </c>
      <c r="B77" s="244" t="s">
        <v>186</v>
      </c>
      <c r="C77" s="110"/>
      <c r="D77" s="111"/>
      <c r="E77" s="119"/>
      <c r="F77" s="131">
        <f t="shared" si="1"/>
        <v>0</v>
      </c>
    </row>
    <row r="78" spans="1:6" ht="78.75">
      <c r="A78" s="114"/>
      <c r="B78" s="244" t="s">
        <v>187</v>
      </c>
      <c r="C78" s="110"/>
      <c r="D78" s="111"/>
      <c r="E78" s="119"/>
      <c r="F78" s="131">
        <f t="shared" si="1"/>
        <v>0</v>
      </c>
    </row>
    <row r="79" spans="2:6" ht="15.75">
      <c r="B79" s="244" t="s">
        <v>188</v>
      </c>
      <c r="C79" s="110"/>
      <c r="D79" s="111"/>
      <c r="E79" s="119"/>
      <c r="F79" s="131">
        <f t="shared" si="1"/>
        <v>0</v>
      </c>
    </row>
    <row r="80" spans="1:6" ht="15.75">
      <c r="A80" s="211"/>
      <c r="B80" s="205" t="s">
        <v>183</v>
      </c>
      <c r="C80" s="175" t="s">
        <v>1149</v>
      </c>
      <c r="D80" s="196">
        <v>82</v>
      </c>
      <c r="E80" s="202"/>
      <c r="F80" s="131">
        <f t="shared" si="1"/>
        <v>0</v>
      </c>
    </row>
    <row r="81" spans="1:6" ht="15.75">
      <c r="A81" s="201"/>
      <c r="B81" s="205" t="s">
        <v>184</v>
      </c>
      <c r="C81" s="175" t="s">
        <v>1149</v>
      </c>
      <c r="D81" s="196">
        <v>10</v>
      </c>
      <c r="E81" s="202"/>
      <c r="F81" s="131">
        <f t="shared" si="1"/>
        <v>0</v>
      </c>
    </row>
    <row r="82" spans="2:6" ht="15.75">
      <c r="B82" s="178" t="s">
        <v>189</v>
      </c>
      <c r="C82" s="110"/>
      <c r="D82" s="111"/>
      <c r="E82" s="119"/>
      <c r="F82" s="131">
        <f t="shared" si="1"/>
        <v>0</v>
      </c>
    </row>
    <row r="83" spans="2:6" ht="15.75">
      <c r="B83" s="244" t="s">
        <v>1349</v>
      </c>
      <c r="C83" s="110"/>
      <c r="D83" s="111"/>
      <c r="E83" s="119"/>
      <c r="F83" s="131">
        <f t="shared" si="1"/>
        <v>0</v>
      </c>
    </row>
    <row r="84" spans="1:6" ht="15.75">
      <c r="A84" s="162"/>
      <c r="B84" s="215"/>
      <c r="C84" s="213"/>
      <c r="D84" s="214"/>
      <c r="E84" s="200"/>
      <c r="F84" s="131">
        <f t="shared" si="1"/>
        <v>0</v>
      </c>
    </row>
    <row r="85" spans="1:6" ht="78.75">
      <c r="A85" s="201">
        <f>MAX($A$6:A84)+1</f>
        <v>12</v>
      </c>
      <c r="B85" s="215" t="s">
        <v>190</v>
      </c>
      <c r="C85" s="175"/>
      <c r="D85" s="196"/>
      <c r="E85" s="216"/>
      <c r="F85" s="131">
        <f t="shared" si="1"/>
        <v>0</v>
      </c>
    </row>
    <row r="86" spans="1:6" ht="173.25">
      <c r="A86" s="201"/>
      <c r="B86" s="215" t="s">
        <v>191</v>
      </c>
      <c r="C86" s="175"/>
      <c r="D86" s="196"/>
      <c r="E86" s="216"/>
      <c r="F86" s="131">
        <f t="shared" si="1"/>
        <v>0</v>
      </c>
    </row>
    <row r="87" spans="1:6" ht="15.75">
      <c r="A87" s="211"/>
      <c r="B87" s="205" t="s">
        <v>192</v>
      </c>
      <c r="C87" s="175" t="s">
        <v>1149</v>
      </c>
      <c r="D87" s="196">
        <v>500</v>
      </c>
      <c r="E87" s="202"/>
      <c r="F87" s="131">
        <f t="shared" si="1"/>
        <v>0</v>
      </c>
    </row>
    <row r="88" spans="1:6" ht="15.75">
      <c r="A88" s="211"/>
      <c r="B88" s="205" t="s">
        <v>193</v>
      </c>
      <c r="C88" s="175" t="s">
        <v>1149</v>
      </c>
      <c r="D88" s="196">
        <v>210</v>
      </c>
      <c r="E88" s="202"/>
      <c r="F88" s="131">
        <f t="shared" si="1"/>
        <v>0</v>
      </c>
    </row>
    <row r="89" spans="1:6" ht="15.75">
      <c r="A89" s="211"/>
      <c r="B89" s="205" t="s">
        <v>194</v>
      </c>
      <c r="C89" s="175" t="s">
        <v>1149</v>
      </c>
      <c r="D89" s="196">
        <v>53</v>
      </c>
      <c r="E89" s="202"/>
      <c r="F89" s="131">
        <f t="shared" si="1"/>
        <v>0</v>
      </c>
    </row>
    <row r="90" spans="1:6" ht="15.75">
      <c r="A90" s="211"/>
      <c r="B90" s="205" t="s">
        <v>195</v>
      </c>
      <c r="C90" s="175" t="s">
        <v>1149</v>
      </c>
      <c r="D90" s="196">
        <v>113</v>
      </c>
      <c r="E90" s="202"/>
      <c r="F90" s="131">
        <f t="shared" si="1"/>
        <v>0</v>
      </c>
    </row>
    <row r="91" spans="1:6" ht="15.75">
      <c r="A91" s="211"/>
      <c r="B91" s="205" t="s">
        <v>196</v>
      </c>
      <c r="C91" s="175" t="s">
        <v>1149</v>
      </c>
      <c r="D91" s="196">
        <v>58</v>
      </c>
      <c r="E91" s="202"/>
      <c r="F91" s="131">
        <f t="shared" si="1"/>
        <v>0</v>
      </c>
    </row>
    <row r="92" spans="1:6" ht="15.75">
      <c r="A92" s="211"/>
      <c r="B92" s="205" t="s">
        <v>197</v>
      </c>
      <c r="C92" s="175" t="s">
        <v>1149</v>
      </c>
      <c r="D92" s="196">
        <v>15</v>
      </c>
      <c r="E92" s="202"/>
      <c r="F92" s="131">
        <f t="shared" si="1"/>
        <v>0</v>
      </c>
    </row>
    <row r="93" spans="1:6" ht="15.75">
      <c r="A93" s="211"/>
      <c r="B93" s="205" t="s">
        <v>198</v>
      </c>
      <c r="C93" s="175" t="s">
        <v>1149</v>
      </c>
      <c r="D93" s="196">
        <v>6</v>
      </c>
      <c r="E93" s="202"/>
      <c r="F93" s="131">
        <f t="shared" si="1"/>
        <v>0</v>
      </c>
    </row>
    <row r="94" spans="1:6" ht="15.75">
      <c r="A94" s="211"/>
      <c r="B94" s="215" t="s">
        <v>199</v>
      </c>
      <c r="C94" s="175"/>
      <c r="D94" s="196"/>
      <c r="E94" s="217"/>
      <c r="F94" s="131">
        <f t="shared" si="1"/>
        <v>0</v>
      </c>
    </row>
    <row r="95" spans="1:6" ht="15.75">
      <c r="A95" s="211"/>
      <c r="B95" s="143" t="s">
        <v>1349</v>
      </c>
      <c r="C95" s="175"/>
      <c r="D95" s="196"/>
      <c r="E95" s="217"/>
      <c r="F95" s="131">
        <f t="shared" si="1"/>
        <v>0</v>
      </c>
    </row>
    <row r="96" spans="2:6" ht="15.75">
      <c r="B96" s="141"/>
      <c r="C96" s="110"/>
      <c r="D96" s="111"/>
      <c r="E96" s="119"/>
      <c r="F96" s="131">
        <f t="shared" si="1"/>
        <v>0</v>
      </c>
    </row>
    <row r="97" spans="1:6" ht="110.25">
      <c r="A97" s="201">
        <f>MAX($A$6:A96)+1</f>
        <v>13</v>
      </c>
      <c r="B97" s="244" t="s">
        <v>200</v>
      </c>
      <c r="C97" s="110"/>
      <c r="D97" s="111"/>
      <c r="E97" s="119"/>
      <c r="F97" s="131">
        <f t="shared" si="1"/>
        <v>0</v>
      </c>
    </row>
    <row r="98" spans="1:6" ht="78.75">
      <c r="A98" s="114"/>
      <c r="B98" s="244" t="s">
        <v>187</v>
      </c>
      <c r="C98" s="110"/>
      <c r="D98" s="111"/>
      <c r="E98" s="119"/>
      <c r="F98" s="131">
        <f t="shared" si="1"/>
        <v>0</v>
      </c>
    </row>
    <row r="99" spans="2:6" ht="15.75">
      <c r="B99" s="244" t="s">
        <v>201</v>
      </c>
      <c r="C99" s="110"/>
      <c r="D99" s="111"/>
      <c r="E99" s="119"/>
      <c r="F99" s="131">
        <f t="shared" si="1"/>
        <v>0</v>
      </c>
    </row>
    <row r="100" spans="1:6" ht="15.75">
      <c r="A100" s="211"/>
      <c r="B100" s="205" t="s">
        <v>192</v>
      </c>
      <c r="C100" s="175" t="s">
        <v>1149</v>
      </c>
      <c r="D100" s="196">
        <v>500</v>
      </c>
      <c r="E100" s="202"/>
      <c r="F100" s="131">
        <f t="shared" si="1"/>
        <v>0</v>
      </c>
    </row>
    <row r="101" spans="2:6" ht="15.75">
      <c r="B101" s="244" t="s">
        <v>202</v>
      </c>
      <c r="C101" s="110"/>
      <c r="D101" s="111"/>
      <c r="E101" s="119"/>
      <c r="F101" s="131">
        <f t="shared" si="1"/>
        <v>0</v>
      </c>
    </row>
    <row r="102" spans="1:6" ht="15.75">
      <c r="A102" s="211"/>
      <c r="B102" s="205" t="s">
        <v>193</v>
      </c>
      <c r="C102" s="175" t="s">
        <v>1149</v>
      </c>
      <c r="D102" s="196">
        <v>210</v>
      </c>
      <c r="E102" s="202"/>
      <c r="F102" s="131">
        <f t="shared" si="1"/>
        <v>0</v>
      </c>
    </row>
    <row r="103" spans="1:6" ht="15.75">
      <c r="A103" s="211"/>
      <c r="B103" s="205" t="s">
        <v>194</v>
      </c>
      <c r="C103" s="175" t="s">
        <v>1149</v>
      </c>
      <c r="D103" s="196">
        <v>53</v>
      </c>
      <c r="E103" s="202"/>
      <c r="F103" s="131">
        <f t="shared" si="1"/>
        <v>0</v>
      </c>
    </row>
    <row r="104" spans="2:6" ht="15.75">
      <c r="B104" s="244" t="s">
        <v>203</v>
      </c>
      <c r="C104" s="110"/>
      <c r="D104" s="111"/>
      <c r="E104" s="119"/>
      <c r="F104" s="131">
        <f t="shared" si="1"/>
        <v>0</v>
      </c>
    </row>
    <row r="105" spans="1:6" ht="15.75">
      <c r="A105" s="211"/>
      <c r="B105" s="205" t="s">
        <v>195</v>
      </c>
      <c r="C105" s="175" t="s">
        <v>1149</v>
      </c>
      <c r="D105" s="196">
        <v>113</v>
      </c>
      <c r="E105" s="202"/>
      <c r="F105" s="131">
        <f t="shared" si="1"/>
        <v>0</v>
      </c>
    </row>
    <row r="106" spans="2:6" ht="15.75">
      <c r="B106" s="244" t="s">
        <v>204</v>
      </c>
      <c r="C106" s="110"/>
      <c r="D106" s="111"/>
      <c r="E106" s="119">
        <v>0</v>
      </c>
      <c r="F106" s="131">
        <f t="shared" si="1"/>
        <v>0</v>
      </c>
    </row>
    <row r="107" spans="1:6" ht="15.75">
      <c r="A107" s="211"/>
      <c r="B107" s="205" t="s">
        <v>196</v>
      </c>
      <c r="C107" s="175" t="s">
        <v>1149</v>
      </c>
      <c r="D107" s="196">
        <v>58</v>
      </c>
      <c r="E107" s="202"/>
      <c r="F107" s="131">
        <f t="shared" si="1"/>
        <v>0</v>
      </c>
    </row>
    <row r="108" spans="2:6" ht="15.75">
      <c r="B108" s="244" t="s">
        <v>205</v>
      </c>
      <c r="C108" s="110"/>
      <c r="D108" s="111"/>
      <c r="E108" s="119"/>
      <c r="F108" s="131">
        <f t="shared" si="1"/>
        <v>0</v>
      </c>
    </row>
    <row r="109" spans="1:6" ht="15.75">
      <c r="A109" s="211"/>
      <c r="B109" s="205" t="s">
        <v>197</v>
      </c>
      <c r="C109" s="175" t="s">
        <v>1149</v>
      </c>
      <c r="D109" s="196">
        <v>15</v>
      </c>
      <c r="E109" s="202"/>
      <c r="F109" s="131">
        <f t="shared" si="1"/>
        <v>0</v>
      </c>
    </row>
    <row r="110" spans="1:6" ht="15.75">
      <c r="A110" s="211"/>
      <c r="B110" s="205" t="s">
        <v>198</v>
      </c>
      <c r="C110" s="175" t="s">
        <v>1149</v>
      </c>
      <c r="D110" s="196">
        <v>6</v>
      </c>
      <c r="E110" s="202"/>
      <c r="F110" s="131">
        <f t="shared" si="1"/>
        <v>0</v>
      </c>
    </row>
    <row r="111" spans="2:6" ht="15.75">
      <c r="B111" s="178" t="s">
        <v>189</v>
      </c>
      <c r="C111" s="110"/>
      <c r="D111" s="111"/>
      <c r="E111" s="119"/>
      <c r="F111" s="131">
        <f t="shared" si="1"/>
        <v>0</v>
      </c>
    </row>
    <row r="112" spans="2:6" ht="15.75">
      <c r="B112" s="244" t="s">
        <v>1349</v>
      </c>
      <c r="C112" s="110"/>
      <c r="D112" s="111"/>
      <c r="E112" s="119"/>
      <c r="F112" s="131">
        <f t="shared" si="1"/>
        <v>0</v>
      </c>
    </row>
    <row r="113" spans="1:6" ht="15.75">
      <c r="A113" s="162"/>
      <c r="B113" s="243"/>
      <c r="C113" s="174"/>
      <c r="D113" s="196"/>
      <c r="E113" s="200"/>
      <c r="F113" s="131">
        <f t="shared" si="1"/>
        <v>0</v>
      </c>
    </row>
    <row r="114" spans="1:6" ht="173.25">
      <c r="A114" s="201">
        <f>MAX($A$6:A113)+1</f>
        <v>14</v>
      </c>
      <c r="B114" s="139" t="s">
        <v>206</v>
      </c>
      <c r="C114" s="174"/>
      <c r="D114" s="196"/>
      <c r="E114" s="119"/>
      <c r="F114" s="131">
        <f t="shared" si="1"/>
        <v>0</v>
      </c>
    </row>
    <row r="115" spans="2:6" ht="15.75">
      <c r="B115" s="139" t="s">
        <v>207</v>
      </c>
      <c r="C115" s="174"/>
      <c r="D115" s="196"/>
      <c r="E115" s="119"/>
      <c r="F115" s="131">
        <f t="shared" si="1"/>
        <v>0</v>
      </c>
    </row>
    <row r="116" spans="1:6" s="166" customFormat="1" ht="15.75">
      <c r="A116" s="113"/>
      <c r="B116" s="139" t="s">
        <v>208</v>
      </c>
      <c r="C116" s="174"/>
      <c r="D116" s="196"/>
      <c r="E116" s="119"/>
      <c r="F116" s="131">
        <f t="shared" si="1"/>
        <v>0</v>
      </c>
    </row>
    <row r="117" spans="1:255" s="177" customFormat="1" ht="15.75">
      <c r="A117" s="113"/>
      <c r="B117" s="139" t="s">
        <v>209</v>
      </c>
      <c r="C117" s="174"/>
      <c r="D117" s="196"/>
      <c r="E117" s="119"/>
      <c r="F117" s="131">
        <f t="shared" si="1"/>
        <v>0</v>
      </c>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6"/>
      <c r="BU117" s="176"/>
      <c r="BV117" s="176"/>
      <c r="BW117" s="176"/>
      <c r="BX117" s="176"/>
      <c r="BY117" s="176"/>
      <c r="BZ117" s="176"/>
      <c r="CA117" s="176"/>
      <c r="CB117" s="176"/>
      <c r="CC117" s="176"/>
      <c r="CD117" s="176"/>
      <c r="CE117" s="176"/>
      <c r="CF117" s="176"/>
      <c r="CG117" s="176"/>
      <c r="CH117" s="176"/>
      <c r="CI117" s="176"/>
      <c r="CJ117" s="176"/>
      <c r="CK117" s="176"/>
      <c r="CL117" s="176"/>
      <c r="CM117" s="176"/>
      <c r="CN117" s="176"/>
      <c r="CO117" s="176"/>
      <c r="CP117" s="176"/>
      <c r="CQ117" s="176"/>
      <c r="CR117" s="176"/>
      <c r="CS117" s="176"/>
      <c r="CT117" s="176"/>
      <c r="CU117" s="176"/>
      <c r="CV117" s="176"/>
      <c r="CW117" s="176"/>
      <c r="CX117" s="176"/>
      <c r="CY117" s="176"/>
      <c r="CZ117" s="176"/>
      <c r="DA117" s="176"/>
      <c r="DB117" s="176"/>
      <c r="DC117" s="176"/>
      <c r="DD117" s="176"/>
      <c r="DE117" s="176"/>
      <c r="DF117" s="176"/>
      <c r="DG117" s="176"/>
      <c r="DH117" s="176"/>
      <c r="DI117" s="176"/>
      <c r="DJ117" s="176"/>
      <c r="DK117" s="176"/>
      <c r="DL117" s="176"/>
      <c r="DM117" s="176"/>
      <c r="DN117" s="176"/>
      <c r="DO117" s="176"/>
      <c r="DP117" s="176"/>
      <c r="DQ117" s="176"/>
      <c r="DR117" s="176"/>
      <c r="DS117" s="176"/>
      <c r="DT117" s="176"/>
      <c r="DU117" s="176"/>
      <c r="DV117" s="176"/>
      <c r="DW117" s="176"/>
      <c r="DX117" s="176"/>
      <c r="DY117" s="176"/>
      <c r="DZ117" s="176"/>
      <c r="EA117" s="176"/>
      <c r="EB117" s="176"/>
      <c r="EC117" s="176"/>
      <c r="ED117" s="176"/>
      <c r="EE117" s="176"/>
      <c r="EF117" s="176"/>
      <c r="EG117" s="176"/>
      <c r="EH117" s="176"/>
      <c r="EI117" s="176"/>
      <c r="EJ117" s="176"/>
      <c r="EK117" s="176"/>
      <c r="EL117" s="176"/>
      <c r="EM117" s="176"/>
      <c r="EN117" s="176"/>
      <c r="EO117" s="176"/>
      <c r="EP117" s="176"/>
      <c r="EQ117" s="176"/>
      <c r="ER117" s="176"/>
      <c r="ES117" s="176"/>
      <c r="ET117" s="176"/>
      <c r="EU117" s="176"/>
      <c r="EV117" s="176"/>
      <c r="EW117" s="176"/>
      <c r="EX117" s="176"/>
      <c r="EY117" s="176"/>
      <c r="EZ117" s="176"/>
      <c r="FA117" s="176"/>
      <c r="FB117" s="176"/>
      <c r="FC117" s="176"/>
      <c r="FD117" s="176"/>
      <c r="FE117" s="176"/>
      <c r="FF117" s="176"/>
      <c r="FG117" s="176"/>
      <c r="FH117" s="176"/>
      <c r="FI117" s="176"/>
      <c r="FJ117" s="176"/>
      <c r="FK117" s="176"/>
      <c r="FL117" s="176"/>
      <c r="FM117" s="176"/>
      <c r="FN117" s="176"/>
      <c r="FO117" s="176"/>
      <c r="FP117" s="176"/>
      <c r="FQ117" s="176"/>
      <c r="FR117" s="176"/>
      <c r="FS117" s="176"/>
      <c r="FT117" s="176"/>
      <c r="FU117" s="176"/>
      <c r="FV117" s="176"/>
      <c r="FW117" s="176"/>
      <c r="FX117" s="176"/>
      <c r="FY117" s="176"/>
      <c r="FZ117" s="176"/>
      <c r="GA117" s="176"/>
      <c r="GB117" s="176"/>
      <c r="GC117" s="176"/>
      <c r="GD117" s="176"/>
      <c r="GE117" s="176"/>
      <c r="GF117" s="176"/>
      <c r="GG117" s="176"/>
      <c r="GH117" s="176"/>
      <c r="GI117" s="176"/>
      <c r="GJ117" s="176"/>
      <c r="GK117" s="176"/>
      <c r="GL117" s="176"/>
      <c r="GM117" s="176"/>
      <c r="GN117" s="176"/>
      <c r="GO117" s="176"/>
      <c r="GP117" s="176"/>
      <c r="GQ117" s="176"/>
      <c r="GR117" s="176"/>
      <c r="GS117" s="176"/>
      <c r="GT117" s="176"/>
      <c r="GU117" s="176"/>
      <c r="GV117" s="176"/>
      <c r="GW117" s="176"/>
      <c r="GX117" s="176"/>
      <c r="GY117" s="176"/>
      <c r="GZ117" s="176"/>
      <c r="HA117" s="176"/>
      <c r="HB117" s="176"/>
      <c r="HC117" s="176"/>
      <c r="HD117" s="176"/>
      <c r="HE117" s="176"/>
      <c r="HF117" s="176"/>
      <c r="HG117" s="176"/>
      <c r="HH117" s="176"/>
      <c r="HI117" s="176"/>
      <c r="HJ117" s="176"/>
      <c r="HK117" s="176"/>
      <c r="HL117" s="176"/>
      <c r="HM117" s="176"/>
      <c r="HN117" s="176"/>
      <c r="HO117" s="176"/>
      <c r="HP117" s="176"/>
      <c r="HQ117" s="176"/>
      <c r="HR117" s="176"/>
      <c r="HS117" s="176"/>
      <c r="HT117" s="176"/>
      <c r="HU117" s="176"/>
      <c r="HV117" s="176"/>
      <c r="HW117" s="176"/>
      <c r="HX117" s="176"/>
      <c r="HY117" s="176"/>
      <c r="HZ117" s="176"/>
      <c r="IA117" s="176"/>
      <c r="IB117" s="176"/>
      <c r="IC117" s="176"/>
      <c r="ID117" s="176"/>
      <c r="IE117" s="176"/>
      <c r="IF117" s="176"/>
      <c r="IG117" s="176"/>
      <c r="IH117" s="176"/>
      <c r="II117" s="176"/>
      <c r="IJ117" s="176"/>
      <c r="IK117" s="176"/>
      <c r="IL117" s="176"/>
      <c r="IM117" s="176"/>
      <c r="IN117" s="176"/>
      <c r="IO117" s="176"/>
      <c r="IP117" s="176"/>
      <c r="IQ117" s="176"/>
      <c r="IR117" s="176"/>
      <c r="IS117" s="176"/>
      <c r="IT117" s="176"/>
      <c r="IU117" s="176"/>
    </row>
    <row r="118" spans="1:255" s="177" customFormat="1" ht="15.75">
      <c r="A118" s="113"/>
      <c r="B118" s="139" t="s">
        <v>210</v>
      </c>
      <c r="C118" s="174" t="s">
        <v>1215</v>
      </c>
      <c r="D118" s="196">
        <v>76</v>
      </c>
      <c r="E118" s="121"/>
      <c r="F118" s="131">
        <f t="shared" si="1"/>
        <v>0</v>
      </c>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6"/>
      <c r="BU118" s="176"/>
      <c r="BV118" s="176"/>
      <c r="BW118" s="176"/>
      <c r="BX118" s="176"/>
      <c r="BY118" s="176"/>
      <c r="BZ118" s="176"/>
      <c r="CA118" s="176"/>
      <c r="CB118" s="176"/>
      <c r="CC118" s="176"/>
      <c r="CD118" s="176"/>
      <c r="CE118" s="176"/>
      <c r="CF118" s="176"/>
      <c r="CG118" s="176"/>
      <c r="CH118" s="176"/>
      <c r="CI118" s="176"/>
      <c r="CJ118" s="176"/>
      <c r="CK118" s="176"/>
      <c r="CL118" s="176"/>
      <c r="CM118" s="176"/>
      <c r="CN118" s="176"/>
      <c r="CO118" s="176"/>
      <c r="CP118" s="176"/>
      <c r="CQ118" s="176"/>
      <c r="CR118" s="176"/>
      <c r="CS118" s="176"/>
      <c r="CT118" s="176"/>
      <c r="CU118" s="176"/>
      <c r="CV118" s="176"/>
      <c r="CW118" s="176"/>
      <c r="CX118" s="176"/>
      <c r="CY118" s="176"/>
      <c r="CZ118" s="176"/>
      <c r="DA118" s="176"/>
      <c r="DB118" s="176"/>
      <c r="DC118" s="176"/>
      <c r="DD118" s="176"/>
      <c r="DE118" s="176"/>
      <c r="DF118" s="176"/>
      <c r="DG118" s="176"/>
      <c r="DH118" s="176"/>
      <c r="DI118" s="176"/>
      <c r="DJ118" s="176"/>
      <c r="DK118" s="176"/>
      <c r="DL118" s="176"/>
      <c r="DM118" s="176"/>
      <c r="DN118" s="176"/>
      <c r="DO118" s="176"/>
      <c r="DP118" s="176"/>
      <c r="DQ118" s="176"/>
      <c r="DR118" s="176"/>
      <c r="DS118" s="176"/>
      <c r="DT118" s="176"/>
      <c r="DU118" s="176"/>
      <c r="DV118" s="176"/>
      <c r="DW118" s="176"/>
      <c r="DX118" s="176"/>
      <c r="DY118" s="176"/>
      <c r="DZ118" s="176"/>
      <c r="EA118" s="176"/>
      <c r="EB118" s="176"/>
      <c r="EC118" s="176"/>
      <c r="ED118" s="176"/>
      <c r="EE118" s="176"/>
      <c r="EF118" s="176"/>
      <c r="EG118" s="176"/>
      <c r="EH118" s="176"/>
      <c r="EI118" s="176"/>
      <c r="EJ118" s="176"/>
      <c r="EK118" s="176"/>
      <c r="EL118" s="176"/>
      <c r="EM118" s="176"/>
      <c r="EN118" s="176"/>
      <c r="EO118" s="176"/>
      <c r="EP118" s="176"/>
      <c r="EQ118" s="176"/>
      <c r="ER118" s="176"/>
      <c r="ES118" s="176"/>
      <c r="ET118" s="176"/>
      <c r="EU118" s="176"/>
      <c r="EV118" s="176"/>
      <c r="EW118" s="176"/>
      <c r="EX118" s="176"/>
      <c r="EY118" s="176"/>
      <c r="EZ118" s="176"/>
      <c r="FA118" s="176"/>
      <c r="FB118" s="176"/>
      <c r="FC118" s="176"/>
      <c r="FD118" s="176"/>
      <c r="FE118" s="176"/>
      <c r="FF118" s="176"/>
      <c r="FG118" s="176"/>
      <c r="FH118" s="176"/>
      <c r="FI118" s="176"/>
      <c r="FJ118" s="176"/>
      <c r="FK118" s="176"/>
      <c r="FL118" s="176"/>
      <c r="FM118" s="176"/>
      <c r="FN118" s="176"/>
      <c r="FO118" s="176"/>
      <c r="FP118" s="176"/>
      <c r="FQ118" s="176"/>
      <c r="FR118" s="176"/>
      <c r="FS118" s="176"/>
      <c r="FT118" s="176"/>
      <c r="FU118" s="176"/>
      <c r="FV118" s="176"/>
      <c r="FW118" s="176"/>
      <c r="FX118" s="176"/>
      <c r="FY118" s="176"/>
      <c r="FZ118" s="176"/>
      <c r="GA118" s="176"/>
      <c r="GB118" s="176"/>
      <c r="GC118" s="176"/>
      <c r="GD118" s="176"/>
      <c r="GE118" s="176"/>
      <c r="GF118" s="176"/>
      <c r="GG118" s="176"/>
      <c r="GH118" s="176"/>
      <c r="GI118" s="176"/>
      <c r="GJ118" s="176"/>
      <c r="GK118" s="176"/>
      <c r="GL118" s="176"/>
      <c r="GM118" s="176"/>
      <c r="GN118" s="176"/>
      <c r="GO118" s="176"/>
      <c r="GP118" s="176"/>
      <c r="GQ118" s="176"/>
      <c r="GR118" s="176"/>
      <c r="GS118" s="176"/>
      <c r="GT118" s="176"/>
      <c r="GU118" s="176"/>
      <c r="GV118" s="176"/>
      <c r="GW118" s="176"/>
      <c r="GX118" s="176"/>
      <c r="GY118" s="176"/>
      <c r="GZ118" s="176"/>
      <c r="HA118" s="176"/>
      <c r="HB118" s="176"/>
      <c r="HC118" s="176"/>
      <c r="HD118" s="176"/>
      <c r="HE118" s="176"/>
      <c r="HF118" s="176"/>
      <c r="HG118" s="176"/>
      <c r="HH118" s="176"/>
      <c r="HI118" s="176"/>
      <c r="HJ118" s="176"/>
      <c r="HK118" s="176"/>
      <c r="HL118" s="176"/>
      <c r="HM118" s="176"/>
      <c r="HN118" s="176"/>
      <c r="HO118" s="176"/>
      <c r="HP118" s="176"/>
      <c r="HQ118" s="176"/>
      <c r="HR118" s="176"/>
      <c r="HS118" s="176"/>
      <c r="HT118" s="176"/>
      <c r="HU118" s="176"/>
      <c r="HV118" s="176"/>
      <c r="HW118" s="176"/>
      <c r="HX118" s="176"/>
      <c r="HY118" s="176"/>
      <c r="HZ118" s="176"/>
      <c r="IA118" s="176"/>
      <c r="IB118" s="176"/>
      <c r="IC118" s="176"/>
      <c r="ID118" s="176"/>
      <c r="IE118" s="176"/>
      <c r="IF118" s="176"/>
      <c r="IG118" s="176"/>
      <c r="IH118" s="176"/>
      <c r="II118" s="176"/>
      <c r="IJ118" s="176"/>
      <c r="IK118" s="176"/>
      <c r="IL118" s="176"/>
      <c r="IM118" s="176"/>
      <c r="IN118" s="176"/>
      <c r="IO118" s="176"/>
      <c r="IP118" s="176"/>
      <c r="IQ118" s="176"/>
      <c r="IR118" s="176"/>
      <c r="IS118" s="176"/>
      <c r="IT118" s="176"/>
      <c r="IU118" s="176"/>
    </row>
    <row r="119" spans="1:255" s="177" customFormat="1" ht="15.75">
      <c r="A119" s="113"/>
      <c r="B119" s="244" t="s">
        <v>1349</v>
      </c>
      <c r="C119" s="174"/>
      <c r="D119" s="196"/>
      <c r="E119" s="119"/>
      <c r="F119" s="131">
        <f t="shared" si="1"/>
        <v>0</v>
      </c>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176"/>
      <c r="BY119" s="176"/>
      <c r="BZ119" s="176"/>
      <c r="CA119" s="176"/>
      <c r="CB119" s="176"/>
      <c r="CC119" s="176"/>
      <c r="CD119" s="176"/>
      <c r="CE119" s="176"/>
      <c r="CF119" s="176"/>
      <c r="CG119" s="176"/>
      <c r="CH119" s="176"/>
      <c r="CI119" s="176"/>
      <c r="CJ119" s="176"/>
      <c r="CK119" s="176"/>
      <c r="CL119" s="176"/>
      <c r="CM119" s="176"/>
      <c r="CN119" s="176"/>
      <c r="CO119" s="176"/>
      <c r="CP119" s="176"/>
      <c r="CQ119" s="176"/>
      <c r="CR119" s="176"/>
      <c r="CS119" s="176"/>
      <c r="CT119" s="176"/>
      <c r="CU119" s="176"/>
      <c r="CV119" s="176"/>
      <c r="CW119" s="176"/>
      <c r="CX119" s="176"/>
      <c r="CY119" s="176"/>
      <c r="CZ119" s="176"/>
      <c r="DA119" s="176"/>
      <c r="DB119" s="176"/>
      <c r="DC119" s="176"/>
      <c r="DD119" s="176"/>
      <c r="DE119" s="176"/>
      <c r="DF119" s="176"/>
      <c r="DG119" s="176"/>
      <c r="DH119" s="176"/>
      <c r="DI119" s="176"/>
      <c r="DJ119" s="176"/>
      <c r="DK119" s="176"/>
      <c r="DL119" s="176"/>
      <c r="DM119" s="176"/>
      <c r="DN119" s="176"/>
      <c r="DO119" s="176"/>
      <c r="DP119" s="176"/>
      <c r="DQ119" s="176"/>
      <c r="DR119" s="176"/>
      <c r="DS119" s="176"/>
      <c r="DT119" s="176"/>
      <c r="DU119" s="176"/>
      <c r="DV119" s="176"/>
      <c r="DW119" s="176"/>
      <c r="DX119" s="176"/>
      <c r="DY119" s="176"/>
      <c r="DZ119" s="176"/>
      <c r="EA119" s="176"/>
      <c r="EB119" s="176"/>
      <c r="EC119" s="176"/>
      <c r="ED119" s="176"/>
      <c r="EE119" s="176"/>
      <c r="EF119" s="176"/>
      <c r="EG119" s="176"/>
      <c r="EH119" s="176"/>
      <c r="EI119" s="176"/>
      <c r="EJ119" s="176"/>
      <c r="EK119" s="176"/>
      <c r="EL119" s="176"/>
      <c r="EM119" s="176"/>
      <c r="EN119" s="176"/>
      <c r="EO119" s="176"/>
      <c r="EP119" s="176"/>
      <c r="EQ119" s="176"/>
      <c r="ER119" s="176"/>
      <c r="ES119" s="176"/>
      <c r="ET119" s="176"/>
      <c r="EU119" s="176"/>
      <c r="EV119" s="176"/>
      <c r="EW119" s="176"/>
      <c r="EX119" s="176"/>
      <c r="EY119" s="176"/>
      <c r="EZ119" s="176"/>
      <c r="FA119" s="176"/>
      <c r="FB119" s="176"/>
      <c r="FC119" s="176"/>
      <c r="FD119" s="176"/>
      <c r="FE119" s="176"/>
      <c r="FF119" s="176"/>
      <c r="FG119" s="176"/>
      <c r="FH119" s="176"/>
      <c r="FI119" s="176"/>
      <c r="FJ119" s="176"/>
      <c r="FK119" s="176"/>
      <c r="FL119" s="176"/>
      <c r="FM119" s="176"/>
      <c r="FN119" s="176"/>
      <c r="FO119" s="176"/>
      <c r="FP119" s="176"/>
      <c r="FQ119" s="176"/>
      <c r="FR119" s="176"/>
      <c r="FS119" s="176"/>
      <c r="FT119" s="176"/>
      <c r="FU119" s="176"/>
      <c r="FV119" s="176"/>
      <c r="FW119" s="176"/>
      <c r="FX119" s="176"/>
      <c r="FY119" s="176"/>
      <c r="FZ119" s="176"/>
      <c r="GA119" s="176"/>
      <c r="GB119" s="176"/>
      <c r="GC119" s="176"/>
      <c r="GD119" s="176"/>
      <c r="GE119" s="176"/>
      <c r="GF119" s="176"/>
      <c r="GG119" s="176"/>
      <c r="GH119" s="176"/>
      <c r="GI119" s="176"/>
      <c r="GJ119" s="176"/>
      <c r="GK119" s="176"/>
      <c r="GL119" s="176"/>
      <c r="GM119" s="176"/>
      <c r="GN119" s="176"/>
      <c r="GO119" s="176"/>
      <c r="GP119" s="176"/>
      <c r="GQ119" s="176"/>
      <c r="GR119" s="176"/>
      <c r="GS119" s="176"/>
      <c r="GT119" s="176"/>
      <c r="GU119" s="176"/>
      <c r="GV119" s="176"/>
      <c r="GW119" s="176"/>
      <c r="GX119" s="176"/>
      <c r="GY119" s="176"/>
      <c r="GZ119" s="176"/>
      <c r="HA119" s="176"/>
      <c r="HB119" s="176"/>
      <c r="HC119" s="176"/>
      <c r="HD119" s="176"/>
      <c r="HE119" s="176"/>
      <c r="HF119" s="176"/>
      <c r="HG119" s="176"/>
      <c r="HH119" s="176"/>
      <c r="HI119" s="176"/>
      <c r="HJ119" s="176"/>
      <c r="HK119" s="176"/>
      <c r="HL119" s="176"/>
      <c r="HM119" s="176"/>
      <c r="HN119" s="176"/>
      <c r="HO119" s="176"/>
      <c r="HP119" s="176"/>
      <c r="HQ119" s="176"/>
      <c r="HR119" s="176"/>
      <c r="HS119" s="176"/>
      <c r="HT119" s="176"/>
      <c r="HU119" s="176"/>
      <c r="HV119" s="176"/>
      <c r="HW119" s="176"/>
      <c r="HX119" s="176"/>
      <c r="HY119" s="176"/>
      <c r="HZ119" s="176"/>
      <c r="IA119" s="176"/>
      <c r="IB119" s="176"/>
      <c r="IC119" s="176"/>
      <c r="ID119" s="176"/>
      <c r="IE119" s="176"/>
      <c r="IF119" s="176"/>
      <c r="IG119" s="176"/>
      <c r="IH119" s="176"/>
      <c r="II119" s="176"/>
      <c r="IJ119" s="176"/>
      <c r="IK119" s="176"/>
      <c r="IL119" s="176"/>
      <c r="IM119" s="176"/>
      <c r="IN119" s="176"/>
      <c r="IO119" s="176"/>
      <c r="IP119" s="176"/>
      <c r="IQ119" s="176"/>
      <c r="IR119" s="176"/>
      <c r="IS119" s="176"/>
      <c r="IT119" s="176"/>
      <c r="IU119" s="176"/>
    </row>
    <row r="120" spans="1:255" s="177" customFormat="1" ht="15.75">
      <c r="A120" s="113"/>
      <c r="B120" s="139"/>
      <c r="C120" s="174"/>
      <c r="D120" s="196"/>
      <c r="E120" s="119"/>
      <c r="F120" s="131">
        <f t="shared" si="1"/>
        <v>0</v>
      </c>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176"/>
      <c r="BY120" s="176"/>
      <c r="BZ120" s="176"/>
      <c r="CA120" s="176"/>
      <c r="CB120" s="176"/>
      <c r="CC120" s="176"/>
      <c r="CD120" s="176"/>
      <c r="CE120" s="176"/>
      <c r="CF120" s="176"/>
      <c r="CG120" s="176"/>
      <c r="CH120" s="176"/>
      <c r="CI120" s="176"/>
      <c r="CJ120" s="176"/>
      <c r="CK120" s="176"/>
      <c r="CL120" s="176"/>
      <c r="CM120" s="176"/>
      <c r="CN120" s="176"/>
      <c r="CO120" s="176"/>
      <c r="CP120" s="176"/>
      <c r="CQ120" s="176"/>
      <c r="CR120" s="176"/>
      <c r="CS120" s="176"/>
      <c r="CT120" s="176"/>
      <c r="CU120" s="176"/>
      <c r="CV120" s="176"/>
      <c r="CW120" s="176"/>
      <c r="CX120" s="176"/>
      <c r="CY120" s="176"/>
      <c r="CZ120" s="176"/>
      <c r="DA120" s="176"/>
      <c r="DB120" s="176"/>
      <c r="DC120" s="176"/>
      <c r="DD120" s="176"/>
      <c r="DE120" s="176"/>
      <c r="DF120" s="176"/>
      <c r="DG120" s="176"/>
      <c r="DH120" s="176"/>
      <c r="DI120" s="176"/>
      <c r="DJ120" s="176"/>
      <c r="DK120" s="176"/>
      <c r="DL120" s="176"/>
      <c r="DM120" s="176"/>
      <c r="DN120" s="176"/>
      <c r="DO120" s="176"/>
      <c r="DP120" s="176"/>
      <c r="DQ120" s="176"/>
      <c r="DR120" s="176"/>
      <c r="DS120" s="176"/>
      <c r="DT120" s="176"/>
      <c r="DU120" s="176"/>
      <c r="DV120" s="176"/>
      <c r="DW120" s="176"/>
      <c r="DX120" s="176"/>
      <c r="DY120" s="176"/>
      <c r="DZ120" s="176"/>
      <c r="EA120" s="176"/>
      <c r="EB120" s="176"/>
      <c r="EC120" s="176"/>
      <c r="ED120" s="176"/>
      <c r="EE120" s="176"/>
      <c r="EF120" s="176"/>
      <c r="EG120" s="176"/>
      <c r="EH120" s="176"/>
      <c r="EI120" s="176"/>
      <c r="EJ120" s="176"/>
      <c r="EK120" s="176"/>
      <c r="EL120" s="176"/>
      <c r="EM120" s="176"/>
      <c r="EN120" s="176"/>
      <c r="EO120" s="176"/>
      <c r="EP120" s="176"/>
      <c r="EQ120" s="176"/>
      <c r="ER120" s="176"/>
      <c r="ES120" s="176"/>
      <c r="ET120" s="176"/>
      <c r="EU120" s="176"/>
      <c r="EV120" s="176"/>
      <c r="EW120" s="176"/>
      <c r="EX120" s="176"/>
      <c r="EY120" s="176"/>
      <c r="EZ120" s="176"/>
      <c r="FA120" s="176"/>
      <c r="FB120" s="176"/>
      <c r="FC120" s="176"/>
      <c r="FD120" s="176"/>
      <c r="FE120" s="176"/>
      <c r="FF120" s="176"/>
      <c r="FG120" s="176"/>
      <c r="FH120" s="176"/>
      <c r="FI120" s="176"/>
      <c r="FJ120" s="176"/>
      <c r="FK120" s="176"/>
      <c r="FL120" s="176"/>
      <c r="FM120" s="176"/>
      <c r="FN120" s="176"/>
      <c r="FO120" s="176"/>
      <c r="FP120" s="176"/>
      <c r="FQ120" s="176"/>
      <c r="FR120" s="176"/>
      <c r="FS120" s="176"/>
      <c r="FT120" s="176"/>
      <c r="FU120" s="176"/>
      <c r="FV120" s="176"/>
      <c r="FW120" s="176"/>
      <c r="FX120" s="176"/>
      <c r="FY120" s="176"/>
      <c r="FZ120" s="176"/>
      <c r="GA120" s="176"/>
      <c r="GB120" s="176"/>
      <c r="GC120" s="176"/>
      <c r="GD120" s="176"/>
      <c r="GE120" s="176"/>
      <c r="GF120" s="176"/>
      <c r="GG120" s="176"/>
      <c r="GH120" s="176"/>
      <c r="GI120" s="176"/>
      <c r="GJ120" s="176"/>
      <c r="GK120" s="176"/>
      <c r="GL120" s="176"/>
      <c r="GM120" s="176"/>
      <c r="GN120" s="176"/>
      <c r="GO120" s="176"/>
      <c r="GP120" s="176"/>
      <c r="GQ120" s="176"/>
      <c r="GR120" s="176"/>
      <c r="GS120" s="176"/>
      <c r="GT120" s="176"/>
      <c r="GU120" s="176"/>
      <c r="GV120" s="176"/>
      <c r="GW120" s="176"/>
      <c r="GX120" s="176"/>
      <c r="GY120" s="176"/>
      <c r="GZ120" s="176"/>
      <c r="HA120" s="176"/>
      <c r="HB120" s="176"/>
      <c r="HC120" s="176"/>
      <c r="HD120" s="176"/>
      <c r="HE120" s="176"/>
      <c r="HF120" s="176"/>
      <c r="HG120" s="176"/>
      <c r="HH120" s="176"/>
      <c r="HI120" s="176"/>
      <c r="HJ120" s="176"/>
      <c r="HK120" s="176"/>
      <c r="HL120" s="176"/>
      <c r="HM120" s="176"/>
      <c r="HN120" s="176"/>
      <c r="HO120" s="176"/>
      <c r="HP120" s="176"/>
      <c r="HQ120" s="176"/>
      <c r="HR120" s="176"/>
      <c r="HS120" s="176"/>
      <c r="HT120" s="176"/>
      <c r="HU120" s="176"/>
      <c r="HV120" s="176"/>
      <c r="HW120" s="176"/>
      <c r="HX120" s="176"/>
      <c r="HY120" s="176"/>
      <c r="HZ120" s="176"/>
      <c r="IA120" s="176"/>
      <c r="IB120" s="176"/>
      <c r="IC120" s="176"/>
      <c r="ID120" s="176"/>
      <c r="IE120" s="176"/>
      <c r="IF120" s="176"/>
      <c r="IG120" s="176"/>
      <c r="IH120" s="176"/>
      <c r="II120" s="176"/>
      <c r="IJ120" s="176"/>
      <c r="IK120" s="176"/>
      <c r="IL120" s="176"/>
      <c r="IM120" s="176"/>
      <c r="IN120" s="176"/>
      <c r="IO120" s="176"/>
      <c r="IP120" s="176"/>
      <c r="IQ120" s="176"/>
      <c r="IR120" s="176"/>
      <c r="IS120" s="176"/>
      <c r="IT120" s="176"/>
      <c r="IU120" s="176"/>
    </row>
    <row r="121" spans="1:6" ht="63">
      <c r="A121" s="201">
        <f>MAX($A$6:A120)+1</f>
        <v>15</v>
      </c>
      <c r="B121" s="139" t="s">
        <v>211</v>
      </c>
      <c r="C121" s="174" t="s">
        <v>1126</v>
      </c>
      <c r="D121" s="196">
        <v>3500</v>
      </c>
      <c r="E121" s="121"/>
      <c r="F121" s="131">
        <f t="shared" si="1"/>
        <v>0</v>
      </c>
    </row>
    <row r="122" spans="1:6" ht="15.75">
      <c r="A122" s="218"/>
      <c r="B122" s="139"/>
      <c r="C122" s="174"/>
      <c r="D122" s="196"/>
      <c r="E122" s="556"/>
      <c r="F122" s="131">
        <f t="shared" si="1"/>
        <v>0</v>
      </c>
    </row>
    <row r="123" spans="1:6" s="113" customFormat="1" ht="78.75">
      <c r="A123" s="201">
        <f>MAX($A$6:A122)+1</f>
        <v>16</v>
      </c>
      <c r="B123" s="139" t="s">
        <v>212</v>
      </c>
      <c r="C123" s="174"/>
      <c r="D123" s="196"/>
      <c r="E123" s="184"/>
      <c r="F123" s="131">
        <f t="shared" si="1"/>
        <v>0</v>
      </c>
    </row>
    <row r="124" spans="1:6" s="113" customFormat="1" ht="15.75">
      <c r="A124" s="219"/>
      <c r="B124" s="139" t="s">
        <v>821</v>
      </c>
      <c r="C124" s="174" t="s">
        <v>1124</v>
      </c>
      <c r="D124" s="196">
        <v>10</v>
      </c>
      <c r="E124" s="127"/>
      <c r="F124" s="131">
        <f t="shared" si="1"/>
        <v>0</v>
      </c>
    </row>
    <row r="125" spans="1:6" s="113" customFormat="1" ht="15.75">
      <c r="A125" s="219"/>
      <c r="B125" s="139"/>
      <c r="C125" s="174"/>
      <c r="D125" s="196"/>
      <c r="E125" s="556"/>
      <c r="F125" s="131">
        <f t="shared" si="1"/>
        <v>0</v>
      </c>
    </row>
    <row r="126" spans="1:255" s="177" customFormat="1" ht="141.75">
      <c r="A126" s="201">
        <f>MAX($A$6:A125)+1</f>
        <v>17</v>
      </c>
      <c r="B126" s="242" t="s">
        <v>822</v>
      </c>
      <c r="C126" s="174"/>
      <c r="D126" s="196"/>
      <c r="E126" s="200"/>
      <c r="F126" s="131">
        <f t="shared" si="1"/>
        <v>0</v>
      </c>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c r="CA126" s="176"/>
      <c r="CB126" s="176"/>
      <c r="CC126" s="176"/>
      <c r="CD126" s="176"/>
      <c r="CE126" s="176"/>
      <c r="CF126" s="176"/>
      <c r="CG126" s="176"/>
      <c r="CH126" s="176"/>
      <c r="CI126" s="176"/>
      <c r="CJ126" s="176"/>
      <c r="CK126" s="176"/>
      <c r="CL126" s="176"/>
      <c r="CM126" s="176"/>
      <c r="CN126" s="176"/>
      <c r="CO126" s="176"/>
      <c r="CP126" s="176"/>
      <c r="CQ126" s="176"/>
      <c r="CR126" s="176"/>
      <c r="CS126" s="176"/>
      <c r="CT126" s="176"/>
      <c r="CU126" s="176"/>
      <c r="CV126" s="176"/>
      <c r="CW126" s="176"/>
      <c r="CX126" s="176"/>
      <c r="CY126" s="176"/>
      <c r="CZ126" s="176"/>
      <c r="DA126" s="176"/>
      <c r="DB126" s="176"/>
      <c r="DC126" s="176"/>
      <c r="DD126" s="176"/>
      <c r="DE126" s="176"/>
      <c r="DF126" s="176"/>
      <c r="DG126" s="176"/>
      <c r="DH126" s="176"/>
      <c r="DI126" s="176"/>
      <c r="DJ126" s="176"/>
      <c r="DK126" s="176"/>
      <c r="DL126" s="176"/>
      <c r="DM126" s="176"/>
      <c r="DN126" s="176"/>
      <c r="DO126" s="176"/>
      <c r="DP126" s="176"/>
      <c r="DQ126" s="176"/>
      <c r="DR126" s="176"/>
      <c r="DS126" s="176"/>
      <c r="DT126" s="176"/>
      <c r="DU126" s="176"/>
      <c r="DV126" s="176"/>
      <c r="DW126" s="176"/>
      <c r="DX126" s="176"/>
      <c r="DY126" s="176"/>
      <c r="DZ126" s="176"/>
      <c r="EA126" s="176"/>
      <c r="EB126" s="176"/>
      <c r="EC126" s="176"/>
      <c r="ED126" s="176"/>
      <c r="EE126" s="176"/>
      <c r="EF126" s="176"/>
      <c r="EG126" s="176"/>
      <c r="EH126" s="176"/>
      <c r="EI126" s="176"/>
      <c r="EJ126" s="176"/>
      <c r="EK126" s="176"/>
      <c r="EL126" s="176"/>
      <c r="EM126" s="176"/>
      <c r="EN126" s="176"/>
      <c r="EO126" s="176"/>
      <c r="EP126" s="176"/>
      <c r="EQ126" s="176"/>
      <c r="ER126" s="176"/>
      <c r="ES126" s="176"/>
      <c r="ET126" s="176"/>
      <c r="EU126" s="176"/>
      <c r="EV126" s="176"/>
      <c r="EW126" s="176"/>
      <c r="EX126" s="176"/>
      <c r="EY126" s="176"/>
      <c r="EZ126" s="176"/>
      <c r="FA126" s="176"/>
      <c r="FB126" s="176"/>
      <c r="FC126" s="176"/>
      <c r="FD126" s="176"/>
      <c r="FE126" s="176"/>
      <c r="FF126" s="176"/>
      <c r="FG126" s="176"/>
      <c r="FH126" s="176"/>
      <c r="FI126" s="176"/>
      <c r="FJ126" s="176"/>
      <c r="FK126" s="176"/>
      <c r="FL126" s="176"/>
      <c r="FM126" s="176"/>
      <c r="FN126" s="176"/>
      <c r="FO126" s="176"/>
      <c r="FP126" s="176"/>
      <c r="FQ126" s="176"/>
      <c r="FR126" s="176"/>
      <c r="FS126" s="176"/>
      <c r="FT126" s="176"/>
      <c r="FU126" s="176"/>
      <c r="FV126" s="176"/>
      <c r="FW126" s="176"/>
      <c r="FX126" s="176"/>
      <c r="FY126" s="176"/>
      <c r="FZ126" s="176"/>
      <c r="GA126" s="176"/>
      <c r="GB126" s="176"/>
      <c r="GC126" s="176"/>
      <c r="GD126" s="176"/>
      <c r="GE126" s="176"/>
      <c r="GF126" s="176"/>
      <c r="GG126" s="176"/>
      <c r="GH126" s="176"/>
      <c r="GI126" s="176"/>
      <c r="GJ126" s="176"/>
      <c r="GK126" s="176"/>
      <c r="GL126" s="176"/>
      <c r="GM126" s="176"/>
      <c r="GN126" s="176"/>
      <c r="GO126" s="176"/>
      <c r="GP126" s="176"/>
      <c r="GQ126" s="176"/>
      <c r="GR126" s="176"/>
      <c r="GS126" s="176"/>
      <c r="GT126" s="176"/>
      <c r="GU126" s="176"/>
      <c r="GV126" s="176"/>
      <c r="GW126" s="176"/>
      <c r="GX126" s="176"/>
      <c r="GY126" s="176"/>
      <c r="GZ126" s="176"/>
      <c r="HA126" s="176"/>
      <c r="HB126" s="176"/>
      <c r="HC126" s="176"/>
      <c r="HD126" s="176"/>
      <c r="HE126" s="176"/>
      <c r="HF126" s="176"/>
      <c r="HG126" s="176"/>
      <c r="HH126" s="176"/>
      <c r="HI126" s="176"/>
      <c r="HJ126" s="176"/>
      <c r="HK126" s="176"/>
      <c r="HL126" s="176"/>
      <c r="HM126" s="176"/>
      <c r="HN126" s="176"/>
      <c r="HO126" s="176"/>
      <c r="HP126" s="176"/>
      <c r="HQ126" s="176"/>
      <c r="HR126" s="176"/>
      <c r="HS126" s="176"/>
      <c r="HT126" s="176"/>
      <c r="HU126" s="176"/>
      <c r="HV126" s="176"/>
      <c r="HW126" s="176"/>
      <c r="HX126" s="176"/>
      <c r="HY126" s="176"/>
      <c r="HZ126" s="176"/>
      <c r="IA126" s="176"/>
      <c r="IB126" s="176"/>
      <c r="IC126" s="176"/>
      <c r="ID126" s="176"/>
      <c r="IE126" s="176"/>
      <c r="IF126" s="176"/>
      <c r="IG126" s="176"/>
      <c r="IH126" s="176"/>
      <c r="II126" s="176"/>
      <c r="IJ126" s="176"/>
      <c r="IK126" s="176"/>
      <c r="IL126" s="176"/>
      <c r="IM126" s="176"/>
      <c r="IN126" s="176"/>
      <c r="IO126" s="176"/>
      <c r="IP126" s="176"/>
      <c r="IQ126" s="176"/>
      <c r="IR126" s="176"/>
      <c r="IS126" s="176"/>
      <c r="IT126" s="176"/>
      <c r="IU126" s="176"/>
    </row>
    <row r="127" spans="1:255" s="177" customFormat="1" ht="15.75">
      <c r="A127" s="201"/>
      <c r="B127" s="242" t="s">
        <v>823</v>
      </c>
      <c r="C127" s="174" t="s">
        <v>1216</v>
      </c>
      <c r="D127" s="196">
        <v>1</v>
      </c>
      <c r="E127" s="202"/>
      <c r="F127" s="131">
        <f t="shared" si="1"/>
        <v>0</v>
      </c>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c r="CA127" s="176"/>
      <c r="CB127" s="176"/>
      <c r="CC127" s="176"/>
      <c r="CD127" s="176"/>
      <c r="CE127" s="176"/>
      <c r="CF127" s="176"/>
      <c r="CG127" s="176"/>
      <c r="CH127" s="176"/>
      <c r="CI127" s="176"/>
      <c r="CJ127" s="176"/>
      <c r="CK127" s="176"/>
      <c r="CL127" s="176"/>
      <c r="CM127" s="176"/>
      <c r="CN127" s="176"/>
      <c r="CO127" s="176"/>
      <c r="CP127" s="176"/>
      <c r="CQ127" s="176"/>
      <c r="CR127" s="176"/>
      <c r="CS127" s="176"/>
      <c r="CT127" s="176"/>
      <c r="CU127" s="176"/>
      <c r="CV127" s="176"/>
      <c r="CW127" s="176"/>
      <c r="CX127" s="176"/>
      <c r="CY127" s="176"/>
      <c r="CZ127" s="176"/>
      <c r="DA127" s="176"/>
      <c r="DB127" s="176"/>
      <c r="DC127" s="176"/>
      <c r="DD127" s="176"/>
      <c r="DE127" s="176"/>
      <c r="DF127" s="176"/>
      <c r="DG127" s="176"/>
      <c r="DH127" s="176"/>
      <c r="DI127" s="176"/>
      <c r="DJ127" s="176"/>
      <c r="DK127" s="176"/>
      <c r="DL127" s="176"/>
      <c r="DM127" s="176"/>
      <c r="DN127" s="176"/>
      <c r="DO127" s="176"/>
      <c r="DP127" s="176"/>
      <c r="DQ127" s="176"/>
      <c r="DR127" s="176"/>
      <c r="DS127" s="176"/>
      <c r="DT127" s="176"/>
      <c r="DU127" s="176"/>
      <c r="DV127" s="176"/>
      <c r="DW127" s="176"/>
      <c r="DX127" s="176"/>
      <c r="DY127" s="176"/>
      <c r="DZ127" s="176"/>
      <c r="EA127" s="176"/>
      <c r="EB127" s="176"/>
      <c r="EC127" s="176"/>
      <c r="ED127" s="176"/>
      <c r="EE127" s="176"/>
      <c r="EF127" s="176"/>
      <c r="EG127" s="176"/>
      <c r="EH127" s="176"/>
      <c r="EI127" s="176"/>
      <c r="EJ127" s="176"/>
      <c r="EK127" s="176"/>
      <c r="EL127" s="176"/>
      <c r="EM127" s="176"/>
      <c r="EN127" s="176"/>
      <c r="EO127" s="176"/>
      <c r="EP127" s="176"/>
      <c r="EQ127" s="176"/>
      <c r="ER127" s="176"/>
      <c r="ES127" s="176"/>
      <c r="ET127" s="176"/>
      <c r="EU127" s="176"/>
      <c r="EV127" s="176"/>
      <c r="EW127" s="176"/>
      <c r="EX127" s="176"/>
      <c r="EY127" s="176"/>
      <c r="EZ127" s="176"/>
      <c r="FA127" s="176"/>
      <c r="FB127" s="176"/>
      <c r="FC127" s="176"/>
      <c r="FD127" s="176"/>
      <c r="FE127" s="176"/>
      <c r="FF127" s="176"/>
      <c r="FG127" s="176"/>
      <c r="FH127" s="176"/>
      <c r="FI127" s="176"/>
      <c r="FJ127" s="176"/>
      <c r="FK127" s="176"/>
      <c r="FL127" s="176"/>
      <c r="FM127" s="176"/>
      <c r="FN127" s="176"/>
      <c r="FO127" s="176"/>
      <c r="FP127" s="176"/>
      <c r="FQ127" s="176"/>
      <c r="FR127" s="176"/>
      <c r="FS127" s="176"/>
      <c r="FT127" s="176"/>
      <c r="FU127" s="176"/>
      <c r="FV127" s="176"/>
      <c r="FW127" s="176"/>
      <c r="FX127" s="176"/>
      <c r="FY127" s="176"/>
      <c r="FZ127" s="176"/>
      <c r="GA127" s="176"/>
      <c r="GB127" s="176"/>
      <c r="GC127" s="176"/>
      <c r="GD127" s="176"/>
      <c r="GE127" s="176"/>
      <c r="GF127" s="176"/>
      <c r="GG127" s="176"/>
      <c r="GH127" s="176"/>
      <c r="GI127" s="176"/>
      <c r="GJ127" s="176"/>
      <c r="GK127" s="176"/>
      <c r="GL127" s="176"/>
      <c r="GM127" s="176"/>
      <c r="GN127" s="176"/>
      <c r="GO127" s="176"/>
      <c r="GP127" s="176"/>
      <c r="GQ127" s="176"/>
      <c r="GR127" s="176"/>
      <c r="GS127" s="176"/>
      <c r="GT127" s="176"/>
      <c r="GU127" s="176"/>
      <c r="GV127" s="176"/>
      <c r="GW127" s="176"/>
      <c r="GX127" s="176"/>
      <c r="GY127" s="176"/>
      <c r="GZ127" s="176"/>
      <c r="HA127" s="176"/>
      <c r="HB127" s="176"/>
      <c r="HC127" s="176"/>
      <c r="HD127" s="176"/>
      <c r="HE127" s="176"/>
      <c r="HF127" s="176"/>
      <c r="HG127" s="176"/>
      <c r="HH127" s="176"/>
      <c r="HI127" s="176"/>
      <c r="HJ127" s="176"/>
      <c r="HK127" s="176"/>
      <c r="HL127" s="176"/>
      <c r="HM127" s="176"/>
      <c r="HN127" s="176"/>
      <c r="HO127" s="176"/>
      <c r="HP127" s="176"/>
      <c r="HQ127" s="176"/>
      <c r="HR127" s="176"/>
      <c r="HS127" s="176"/>
      <c r="HT127" s="176"/>
      <c r="HU127" s="176"/>
      <c r="HV127" s="176"/>
      <c r="HW127" s="176"/>
      <c r="HX127" s="176"/>
      <c r="HY127" s="176"/>
      <c r="HZ127" s="176"/>
      <c r="IA127" s="176"/>
      <c r="IB127" s="176"/>
      <c r="IC127" s="176"/>
      <c r="ID127" s="176"/>
      <c r="IE127" s="176"/>
      <c r="IF127" s="176"/>
      <c r="IG127" s="176"/>
      <c r="IH127" s="176"/>
      <c r="II127" s="176"/>
      <c r="IJ127" s="176"/>
      <c r="IK127" s="176"/>
      <c r="IL127" s="176"/>
      <c r="IM127" s="176"/>
      <c r="IN127" s="176"/>
      <c r="IO127" s="176"/>
      <c r="IP127" s="176"/>
      <c r="IQ127" s="176"/>
      <c r="IR127" s="176"/>
      <c r="IS127" s="176"/>
      <c r="IT127" s="176"/>
      <c r="IU127" s="176"/>
    </row>
    <row r="128" spans="1:255" s="177" customFormat="1" ht="15.75">
      <c r="A128" s="201"/>
      <c r="B128" s="242"/>
      <c r="C128" s="174"/>
      <c r="D128" s="196"/>
      <c r="E128" s="556"/>
      <c r="F128" s="131">
        <f t="shared" si="1"/>
        <v>0</v>
      </c>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6"/>
      <c r="BX128" s="176"/>
      <c r="BY128" s="176"/>
      <c r="BZ128" s="176"/>
      <c r="CA128" s="176"/>
      <c r="CB128" s="176"/>
      <c r="CC128" s="176"/>
      <c r="CD128" s="176"/>
      <c r="CE128" s="176"/>
      <c r="CF128" s="176"/>
      <c r="CG128" s="176"/>
      <c r="CH128" s="176"/>
      <c r="CI128" s="176"/>
      <c r="CJ128" s="176"/>
      <c r="CK128" s="176"/>
      <c r="CL128" s="176"/>
      <c r="CM128" s="176"/>
      <c r="CN128" s="176"/>
      <c r="CO128" s="176"/>
      <c r="CP128" s="176"/>
      <c r="CQ128" s="176"/>
      <c r="CR128" s="176"/>
      <c r="CS128" s="176"/>
      <c r="CT128" s="176"/>
      <c r="CU128" s="176"/>
      <c r="CV128" s="176"/>
      <c r="CW128" s="176"/>
      <c r="CX128" s="176"/>
      <c r="CY128" s="176"/>
      <c r="CZ128" s="176"/>
      <c r="DA128" s="176"/>
      <c r="DB128" s="176"/>
      <c r="DC128" s="176"/>
      <c r="DD128" s="176"/>
      <c r="DE128" s="176"/>
      <c r="DF128" s="176"/>
      <c r="DG128" s="176"/>
      <c r="DH128" s="176"/>
      <c r="DI128" s="176"/>
      <c r="DJ128" s="176"/>
      <c r="DK128" s="176"/>
      <c r="DL128" s="176"/>
      <c r="DM128" s="176"/>
      <c r="DN128" s="176"/>
      <c r="DO128" s="176"/>
      <c r="DP128" s="176"/>
      <c r="DQ128" s="176"/>
      <c r="DR128" s="176"/>
      <c r="DS128" s="176"/>
      <c r="DT128" s="176"/>
      <c r="DU128" s="176"/>
      <c r="DV128" s="176"/>
      <c r="DW128" s="176"/>
      <c r="DX128" s="176"/>
      <c r="DY128" s="176"/>
      <c r="DZ128" s="176"/>
      <c r="EA128" s="176"/>
      <c r="EB128" s="176"/>
      <c r="EC128" s="176"/>
      <c r="ED128" s="176"/>
      <c r="EE128" s="176"/>
      <c r="EF128" s="176"/>
      <c r="EG128" s="176"/>
      <c r="EH128" s="176"/>
      <c r="EI128" s="176"/>
      <c r="EJ128" s="176"/>
      <c r="EK128" s="176"/>
      <c r="EL128" s="176"/>
      <c r="EM128" s="176"/>
      <c r="EN128" s="176"/>
      <c r="EO128" s="176"/>
      <c r="EP128" s="176"/>
      <c r="EQ128" s="176"/>
      <c r="ER128" s="176"/>
      <c r="ES128" s="176"/>
      <c r="ET128" s="176"/>
      <c r="EU128" s="176"/>
      <c r="EV128" s="176"/>
      <c r="EW128" s="176"/>
      <c r="EX128" s="176"/>
      <c r="EY128" s="176"/>
      <c r="EZ128" s="176"/>
      <c r="FA128" s="176"/>
      <c r="FB128" s="176"/>
      <c r="FC128" s="176"/>
      <c r="FD128" s="176"/>
      <c r="FE128" s="176"/>
      <c r="FF128" s="176"/>
      <c r="FG128" s="176"/>
      <c r="FH128" s="176"/>
      <c r="FI128" s="176"/>
      <c r="FJ128" s="176"/>
      <c r="FK128" s="176"/>
      <c r="FL128" s="176"/>
      <c r="FM128" s="176"/>
      <c r="FN128" s="176"/>
      <c r="FO128" s="176"/>
      <c r="FP128" s="176"/>
      <c r="FQ128" s="176"/>
      <c r="FR128" s="176"/>
      <c r="FS128" s="176"/>
      <c r="FT128" s="176"/>
      <c r="FU128" s="176"/>
      <c r="FV128" s="176"/>
      <c r="FW128" s="176"/>
      <c r="FX128" s="176"/>
      <c r="FY128" s="176"/>
      <c r="FZ128" s="176"/>
      <c r="GA128" s="176"/>
      <c r="GB128" s="176"/>
      <c r="GC128" s="176"/>
      <c r="GD128" s="176"/>
      <c r="GE128" s="176"/>
      <c r="GF128" s="176"/>
      <c r="GG128" s="176"/>
      <c r="GH128" s="176"/>
      <c r="GI128" s="176"/>
      <c r="GJ128" s="176"/>
      <c r="GK128" s="176"/>
      <c r="GL128" s="176"/>
      <c r="GM128" s="176"/>
      <c r="GN128" s="176"/>
      <c r="GO128" s="176"/>
      <c r="GP128" s="176"/>
      <c r="GQ128" s="176"/>
      <c r="GR128" s="176"/>
      <c r="GS128" s="176"/>
      <c r="GT128" s="176"/>
      <c r="GU128" s="176"/>
      <c r="GV128" s="176"/>
      <c r="GW128" s="176"/>
      <c r="GX128" s="176"/>
      <c r="GY128" s="176"/>
      <c r="GZ128" s="176"/>
      <c r="HA128" s="176"/>
      <c r="HB128" s="176"/>
      <c r="HC128" s="176"/>
      <c r="HD128" s="176"/>
      <c r="HE128" s="176"/>
      <c r="HF128" s="176"/>
      <c r="HG128" s="176"/>
      <c r="HH128" s="176"/>
      <c r="HI128" s="176"/>
      <c r="HJ128" s="176"/>
      <c r="HK128" s="176"/>
      <c r="HL128" s="176"/>
      <c r="HM128" s="176"/>
      <c r="HN128" s="176"/>
      <c r="HO128" s="176"/>
      <c r="HP128" s="176"/>
      <c r="HQ128" s="176"/>
      <c r="HR128" s="176"/>
      <c r="HS128" s="176"/>
      <c r="HT128" s="176"/>
      <c r="HU128" s="176"/>
      <c r="HV128" s="176"/>
      <c r="HW128" s="176"/>
      <c r="HX128" s="176"/>
      <c r="HY128" s="176"/>
      <c r="HZ128" s="176"/>
      <c r="IA128" s="176"/>
      <c r="IB128" s="176"/>
      <c r="IC128" s="176"/>
      <c r="ID128" s="176"/>
      <c r="IE128" s="176"/>
      <c r="IF128" s="176"/>
      <c r="IG128" s="176"/>
      <c r="IH128" s="176"/>
      <c r="II128" s="176"/>
      <c r="IJ128" s="176"/>
      <c r="IK128" s="176"/>
      <c r="IL128" s="176"/>
      <c r="IM128" s="176"/>
      <c r="IN128" s="176"/>
      <c r="IO128" s="176"/>
      <c r="IP128" s="176"/>
      <c r="IQ128" s="176"/>
      <c r="IR128" s="176"/>
      <c r="IS128" s="176"/>
      <c r="IT128" s="176"/>
      <c r="IU128" s="176"/>
    </row>
    <row r="129" spans="1:6" ht="94.5">
      <c r="A129" s="201">
        <f>MAX($A$6:A128)+1</f>
        <v>18</v>
      </c>
      <c r="B129" s="139" t="s">
        <v>824</v>
      </c>
      <c r="C129" s="174" t="s">
        <v>1216</v>
      </c>
      <c r="D129" s="196">
        <v>1</v>
      </c>
      <c r="E129" s="121"/>
      <c r="F129" s="131">
        <f t="shared" si="1"/>
        <v>0</v>
      </c>
    </row>
    <row r="130" spans="2:6" ht="15.75">
      <c r="B130" s="139"/>
      <c r="C130" s="174"/>
      <c r="D130" s="196"/>
      <c r="E130" s="119"/>
      <c r="F130" s="131">
        <f t="shared" si="1"/>
        <v>0</v>
      </c>
    </row>
    <row r="131" spans="1:6" ht="78.75">
      <c r="A131" s="201">
        <f>MAX($A$6:A130)+1</f>
        <v>19</v>
      </c>
      <c r="B131" s="139" t="s">
        <v>178</v>
      </c>
      <c r="C131" s="174" t="s">
        <v>1216</v>
      </c>
      <c r="D131" s="196">
        <v>1</v>
      </c>
      <c r="E131" s="121"/>
      <c r="F131" s="131">
        <f t="shared" si="1"/>
        <v>0</v>
      </c>
    </row>
    <row r="132" spans="1:255" s="177" customFormat="1" ht="15.75">
      <c r="A132" s="113"/>
      <c r="B132" s="143"/>
      <c r="C132" s="137"/>
      <c r="D132" s="107"/>
      <c r="E132" s="543"/>
      <c r="F132" s="131">
        <f t="shared" si="1"/>
        <v>0</v>
      </c>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176"/>
      <c r="CB132" s="176"/>
      <c r="CC132" s="176"/>
      <c r="CD132" s="176"/>
      <c r="CE132" s="176"/>
      <c r="CF132" s="176"/>
      <c r="CG132" s="176"/>
      <c r="CH132" s="176"/>
      <c r="CI132" s="176"/>
      <c r="CJ132" s="176"/>
      <c r="CK132" s="176"/>
      <c r="CL132" s="176"/>
      <c r="CM132" s="176"/>
      <c r="CN132" s="176"/>
      <c r="CO132" s="176"/>
      <c r="CP132" s="176"/>
      <c r="CQ132" s="176"/>
      <c r="CR132" s="176"/>
      <c r="CS132" s="176"/>
      <c r="CT132" s="176"/>
      <c r="CU132" s="176"/>
      <c r="CV132" s="176"/>
      <c r="CW132" s="176"/>
      <c r="CX132" s="176"/>
      <c r="CY132" s="176"/>
      <c r="CZ132" s="176"/>
      <c r="DA132" s="176"/>
      <c r="DB132" s="176"/>
      <c r="DC132" s="176"/>
      <c r="DD132" s="176"/>
      <c r="DE132" s="176"/>
      <c r="DF132" s="176"/>
      <c r="DG132" s="176"/>
      <c r="DH132" s="176"/>
      <c r="DI132" s="176"/>
      <c r="DJ132" s="176"/>
      <c r="DK132" s="176"/>
      <c r="DL132" s="176"/>
      <c r="DM132" s="176"/>
      <c r="DN132" s="176"/>
      <c r="DO132" s="176"/>
      <c r="DP132" s="176"/>
      <c r="DQ132" s="176"/>
      <c r="DR132" s="176"/>
      <c r="DS132" s="176"/>
      <c r="DT132" s="176"/>
      <c r="DU132" s="176"/>
      <c r="DV132" s="176"/>
      <c r="DW132" s="176"/>
      <c r="DX132" s="176"/>
      <c r="DY132" s="176"/>
      <c r="DZ132" s="176"/>
      <c r="EA132" s="176"/>
      <c r="EB132" s="176"/>
      <c r="EC132" s="176"/>
      <c r="ED132" s="176"/>
      <c r="EE132" s="176"/>
      <c r="EF132" s="176"/>
      <c r="EG132" s="176"/>
      <c r="EH132" s="176"/>
      <c r="EI132" s="176"/>
      <c r="EJ132" s="176"/>
      <c r="EK132" s="176"/>
      <c r="EL132" s="176"/>
      <c r="EM132" s="176"/>
      <c r="EN132" s="176"/>
      <c r="EO132" s="176"/>
      <c r="EP132" s="176"/>
      <c r="EQ132" s="176"/>
      <c r="ER132" s="176"/>
      <c r="ES132" s="176"/>
      <c r="ET132" s="176"/>
      <c r="EU132" s="176"/>
      <c r="EV132" s="176"/>
      <c r="EW132" s="176"/>
      <c r="EX132" s="176"/>
      <c r="EY132" s="176"/>
      <c r="EZ132" s="176"/>
      <c r="FA132" s="176"/>
      <c r="FB132" s="176"/>
      <c r="FC132" s="176"/>
      <c r="FD132" s="176"/>
      <c r="FE132" s="176"/>
      <c r="FF132" s="176"/>
      <c r="FG132" s="176"/>
      <c r="FH132" s="176"/>
      <c r="FI132" s="176"/>
      <c r="FJ132" s="176"/>
      <c r="FK132" s="176"/>
      <c r="FL132" s="176"/>
      <c r="FM132" s="176"/>
      <c r="FN132" s="176"/>
      <c r="FO132" s="176"/>
      <c r="FP132" s="176"/>
      <c r="FQ132" s="176"/>
      <c r="FR132" s="176"/>
      <c r="FS132" s="176"/>
      <c r="FT132" s="176"/>
      <c r="FU132" s="176"/>
      <c r="FV132" s="176"/>
      <c r="FW132" s="176"/>
      <c r="FX132" s="176"/>
      <c r="FY132" s="176"/>
      <c r="FZ132" s="176"/>
      <c r="GA132" s="176"/>
      <c r="GB132" s="176"/>
      <c r="GC132" s="176"/>
      <c r="GD132" s="176"/>
      <c r="GE132" s="176"/>
      <c r="GF132" s="176"/>
      <c r="GG132" s="176"/>
      <c r="GH132" s="176"/>
      <c r="GI132" s="176"/>
      <c r="GJ132" s="176"/>
      <c r="GK132" s="176"/>
      <c r="GL132" s="176"/>
      <c r="GM132" s="176"/>
      <c r="GN132" s="176"/>
      <c r="GO132" s="176"/>
      <c r="GP132" s="176"/>
      <c r="GQ132" s="176"/>
      <c r="GR132" s="176"/>
      <c r="GS132" s="176"/>
      <c r="GT132" s="176"/>
      <c r="GU132" s="176"/>
      <c r="GV132" s="176"/>
      <c r="GW132" s="176"/>
      <c r="GX132" s="176"/>
      <c r="GY132" s="176"/>
      <c r="GZ132" s="176"/>
      <c r="HA132" s="176"/>
      <c r="HB132" s="176"/>
      <c r="HC132" s="176"/>
      <c r="HD132" s="176"/>
      <c r="HE132" s="176"/>
      <c r="HF132" s="176"/>
      <c r="HG132" s="176"/>
      <c r="HH132" s="176"/>
      <c r="HI132" s="176"/>
      <c r="HJ132" s="176"/>
      <c r="HK132" s="176"/>
      <c r="HL132" s="176"/>
      <c r="HM132" s="176"/>
      <c r="HN132" s="176"/>
      <c r="HO132" s="176"/>
      <c r="HP132" s="176"/>
      <c r="HQ132" s="176"/>
      <c r="HR132" s="176"/>
      <c r="HS132" s="176"/>
      <c r="HT132" s="176"/>
      <c r="HU132" s="176"/>
      <c r="HV132" s="176"/>
      <c r="HW132" s="176"/>
      <c r="HX132" s="176"/>
      <c r="HY132" s="176"/>
      <c r="HZ132" s="176"/>
      <c r="IA132" s="176"/>
      <c r="IB132" s="176"/>
      <c r="IC132" s="176"/>
      <c r="ID132" s="176"/>
      <c r="IE132" s="176"/>
      <c r="IF132" s="176"/>
      <c r="IG132" s="176"/>
      <c r="IH132" s="176"/>
      <c r="II132" s="176"/>
      <c r="IJ132" s="176"/>
      <c r="IK132" s="176"/>
      <c r="IL132" s="176"/>
      <c r="IM132" s="176"/>
      <c r="IN132" s="176"/>
      <c r="IO132" s="176"/>
      <c r="IP132" s="176"/>
      <c r="IQ132" s="176"/>
      <c r="IR132" s="176"/>
      <c r="IS132" s="176"/>
      <c r="IT132" s="176"/>
      <c r="IU132" s="176"/>
    </row>
    <row r="133" spans="1:255" s="177" customFormat="1" ht="21" customHeight="1">
      <c r="A133" s="166"/>
      <c r="B133" s="245" t="s">
        <v>825</v>
      </c>
      <c r="C133" s="220"/>
      <c r="D133" s="221"/>
      <c r="E133" s="555"/>
      <c r="F133" s="131">
        <f t="shared" si="1"/>
        <v>0</v>
      </c>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6"/>
      <c r="BU133" s="176"/>
      <c r="BV133" s="176"/>
      <c r="BW133" s="176"/>
      <c r="BX133" s="176"/>
      <c r="BY133" s="176"/>
      <c r="BZ133" s="176"/>
      <c r="CA133" s="176"/>
      <c r="CB133" s="176"/>
      <c r="CC133" s="176"/>
      <c r="CD133" s="176"/>
      <c r="CE133" s="176"/>
      <c r="CF133" s="176"/>
      <c r="CG133" s="176"/>
      <c r="CH133" s="176"/>
      <c r="CI133" s="176"/>
      <c r="CJ133" s="176"/>
      <c r="CK133" s="176"/>
      <c r="CL133" s="176"/>
      <c r="CM133" s="176"/>
      <c r="CN133" s="176"/>
      <c r="CO133" s="176"/>
      <c r="CP133" s="176"/>
      <c r="CQ133" s="176"/>
      <c r="CR133" s="176"/>
      <c r="CS133" s="176"/>
      <c r="CT133" s="176"/>
      <c r="CU133" s="176"/>
      <c r="CV133" s="176"/>
      <c r="CW133" s="176"/>
      <c r="CX133" s="176"/>
      <c r="CY133" s="176"/>
      <c r="CZ133" s="176"/>
      <c r="DA133" s="176"/>
      <c r="DB133" s="176"/>
      <c r="DC133" s="176"/>
      <c r="DD133" s="176"/>
      <c r="DE133" s="176"/>
      <c r="DF133" s="176"/>
      <c r="DG133" s="176"/>
      <c r="DH133" s="176"/>
      <c r="DI133" s="176"/>
      <c r="DJ133" s="176"/>
      <c r="DK133" s="176"/>
      <c r="DL133" s="176"/>
      <c r="DM133" s="176"/>
      <c r="DN133" s="176"/>
      <c r="DO133" s="176"/>
      <c r="DP133" s="176"/>
      <c r="DQ133" s="176"/>
      <c r="DR133" s="176"/>
      <c r="DS133" s="176"/>
      <c r="DT133" s="176"/>
      <c r="DU133" s="176"/>
      <c r="DV133" s="176"/>
      <c r="DW133" s="176"/>
      <c r="DX133" s="176"/>
      <c r="DY133" s="176"/>
      <c r="DZ133" s="176"/>
      <c r="EA133" s="176"/>
      <c r="EB133" s="176"/>
      <c r="EC133" s="176"/>
      <c r="ED133" s="176"/>
      <c r="EE133" s="176"/>
      <c r="EF133" s="176"/>
      <c r="EG133" s="176"/>
      <c r="EH133" s="176"/>
      <c r="EI133" s="176"/>
      <c r="EJ133" s="176"/>
      <c r="EK133" s="176"/>
      <c r="EL133" s="176"/>
      <c r="EM133" s="176"/>
      <c r="EN133" s="176"/>
      <c r="EO133" s="176"/>
      <c r="EP133" s="176"/>
      <c r="EQ133" s="176"/>
      <c r="ER133" s="176"/>
      <c r="ES133" s="176"/>
      <c r="ET133" s="176"/>
      <c r="EU133" s="176"/>
      <c r="EV133" s="176"/>
      <c r="EW133" s="176"/>
      <c r="EX133" s="176"/>
      <c r="EY133" s="176"/>
      <c r="EZ133" s="176"/>
      <c r="FA133" s="176"/>
      <c r="FB133" s="176"/>
      <c r="FC133" s="176"/>
      <c r="FD133" s="176"/>
      <c r="FE133" s="176"/>
      <c r="FF133" s="176"/>
      <c r="FG133" s="176"/>
      <c r="FH133" s="176"/>
      <c r="FI133" s="176"/>
      <c r="FJ133" s="176"/>
      <c r="FK133" s="176"/>
      <c r="FL133" s="176"/>
      <c r="FM133" s="176"/>
      <c r="FN133" s="176"/>
      <c r="FO133" s="176"/>
      <c r="FP133" s="176"/>
      <c r="FQ133" s="176"/>
      <c r="FR133" s="176"/>
      <c r="FS133" s="176"/>
      <c r="FT133" s="176"/>
      <c r="FU133" s="176"/>
      <c r="FV133" s="176"/>
      <c r="FW133" s="176"/>
      <c r="FX133" s="176"/>
      <c r="FY133" s="176"/>
      <c r="FZ133" s="176"/>
      <c r="GA133" s="176"/>
      <c r="GB133" s="176"/>
      <c r="GC133" s="176"/>
      <c r="GD133" s="176"/>
      <c r="GE133" s="176"/>
      <c r="GF133" s="176"/>
      <c r="GG133" s="176"/>
      <c r="GH133" s="176"/>
      <c r="GI133" s="176"/>
      <c r="GJ133" s="176"/>
      <c r="GK133" s="176"/>
      <c r="GL133" s="176"/>
      <c r="GM133" s="176"/>
      <c r="GN133" s="176"/>
      <c r="GO133" s="176"/>
      <c r="GP133" s="176"/>
      <c r="GQ133" s="176"/>
      <c r="GR133" s="176"/>
      <c r="GS133" s="176"/>
      <c r="GT133" s="176"/>
      <c r="GU133" s="176"/>
      <c r="GV133" s="176"/>
      <c r="GW133" s="176"/>
      <c r="GX133" s="176"/>
      <c r="GY133" s="176"/>
      <c r="GZ133" s="176"/>
      <c r="HA133" s="176"/>
      <c r="HB133" s="176"/>
      <c r="HC133" s="176"/>
      <c r="HD133" s="176"/>
      <c r="HE133" s="176"/>
      <c r="HF133" s="176"/>
      <c r="HG133" s="176"/>
      <c r="HH133" s="176"/>
      <c r="HI133" s="176"/>
      <c r="HJ133" s="176"/>
      <c r="HK133" s="176"/>
      <c r="HL133" s="176"/>
      <c r="HM133" s="176"/>
      <c r="HN133" s="176"/>
      <c r="HO133" s="176"/>
      <c r="HP133" s="176"/>
      <c r="HQ133" s="176"/>
      <c r="HR133" s="176"/>
      <c r="HS133" s="176"/>
      <c r="HT133" s="176"/>
      <c r="HU133" s="176"/>
      <c r="HV133" s="176"/>
      <c r="HW133" s="176"/>
      <c r="HX133" s="176"/>
      <c r="HY133" s="176"/>
      <c r="HZ133" s="176"/>
      <c r="IA133" s="176"/>
      <c r="IB133" s="176"/>
      <c r="IC133" s="176"/>
      <c r="ID133" s="176"/>
      <c r="IE133" s="176"/>
      <c r="IF133" s="176"/>
      <c r="IG133" s="176"/>
      <c r="IH133" s="176"/>
      <c r="II133" s="176"/>
      <c r="IJ133" s="176"/>
      <c r="IK133" s="176"/>
      <c r="IL133" s="176"/>
      <c r="IM133" s="176"/>
      <c r="IN133" s="176"/>
      <c r="IO133" s="176"/>
      <c r="IP133" s="176"/>
      <c r="IQ133" s="176"/>
      <c r="IR133" s="176"/>
      <c r="IS133" s="176"/>
      <c r="IT133" s="176"/>
      <c r="IU133" s="176"/>
    </row>
    <row r="134" spans="1:255" s="177" customFormat="1" ht="31.5">
      <c r="A134" s="201">
        <f>MAX($A$6:A133)+1</f>
        <v>20</v>
      </c>
      <c r="B134" s="246" t="s">
        <v>826</v>
      </c>
      <c r="C134" s="160"/>
      <c r="D134" s="185"/>
      <c r="E134" s="222"/>
      <c r="F134" s="131">
        <f t="shared" si="1"/>
        <v>0</v>
      </c>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6"/>
      <c r="BU134" s="176"/>
      <c r="BV134" s="176"/>
      <c r="BW134" s="176"/>
      <c r="BX134" s="176"/>
      <c r="BY134" s="176"/>
      <c r="BZ134" s="176"/>
      <c r="CA134" s="176"/>
      <c r="CB134" s="176"/>
      <c r="CC134" s="176"/>
      <c r="CD134" s="176"/>
      <c r="CE134" s="176"/>
      <c r="CF134" s="176"/>
      <c r="CG134" s="176"/>
      <c r="CH134" s="176"/>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6"/>
      <c r="DF134" s="176"/>
      <c r="DG134" s="176"/>
      <c r="DH134" s="176"/>
      <c r="DI134" s="176"/>
      <c r="DJ134" s="176"/>
      <c r="DK134" s="176"/>
      <c r="DL134" s="176"/>
      <c r="DM134" s="176"/>
      <c r="DN134" s="176"/>
      <c r="DO134" s="176"/>
      <c r="DP134" s="176"/>
      <c r="DQ134" s="176"/>
      <c r="DR134" s="176"/>
      <c r="DS134" s="176"/>
      <c r="DT134" s="176"/>
      <c r="DU134" s="176"/>
      <c r="DV134" s="176"/>
      <c r="DW134" s="176"/>
      <c r="DX134" s="176"/>
      <c r="DY134" s="176"/>
      <c r="DZ134" s="176"/>
      <c r="EA134" s="176"/>
      <c r="EB134" s="176"/>
      <c r="EC134" s="176"/>
      <c r="ED134" s="176"/>
      <c r="EE134" s="176"/>
      <c r="EF134" s="176"/>
      <c r="EG134" s="176"/>
      <c r="EH134" s="176"/>
      <c r="EI134" s="176"/>
      <c r="EJ134" s="176"/>
      <c r="EK134" s="176"/>
      <c r="EL134" s="176"/>
      <c r="EM134" s="176"/>
      <c r="EN134" s="176"/>
      <c r="EO134" s="176"/>
      <c r="EP134" s="176"/>
      <c r="EQ134" s="176"/>
      <c r="ER134" s="176"/>
      <c r="ES134" s="176"/>
      <c r="ET134" s="176"/>
      <c r="EU134" s="176"/>
      <c r="EV134" s="176"/>
      <c r="EW134" s="176"/>
      <c r="EX134" s="176"/>
      <c r="EY134" s="176"/>
      <c r="EZ134" s="176"/>
      <c r="FA134" s="176"/>
      <c r="FB134" s="176"/>
      <c r="FC134" s="176"/>
      <c r="FD134" s="176"/>
      <c r="FE134" s="176"/>
      <c r="FF134" s="176"/>
      <c r="FG134" s="176"/>
      <c r="FH134" s="176"/>
      <c r="FI134" s="176"/>
      <c r="FJ134" s="176"/>
      <c r="FK134" s="176"/>
      <c r="FL134" s="176"/>
      <c r="FM134" s="176"/>
      <c r="FN134" s="176"/>
      <c r="FO134" s="176"/>
      <c r="FP134" s="176"/>
      <c r="FQ134" s="176"/>
      <c r="FR134" s="176"/>
      <c r="FS134" s="176"/>
      <c r="FT134" s="176"/>
      <c r="FU134" s="176"/>
      <c r="FV134" s="176"/>
      <c r="FW134" s="176"/>
      <c r="FX134" s="176"/>
      <c r="FY134" s="176"/>
      <c r="FZ134" s="176"/>
      <c r="GA134" s="176"/>
      <c r="GB134" s="176"/>
      <c r="GC134" s="176"/>
      <c r="GD134" s="176"/>
      <c r="GE134" s="176"/>
      <c r="GF134" s="176"/>
      <c r="GG134" s="176"/>
      <c r="GH134" s="176"/>
      <c r="GI134" s="176"/>
      <c r="GJ134" s="176"/>
      <c r="GK134" s="176"/>
      <c r="GL134" s="176"/>
      <c r="GM134" s="176"/>
      <c r="GN134" s="176"/>
      <c r="GO134" s="176"/>
      <c r="GP134" s="176"/>
      <c r="GQ134" s="176"/>
      <c r="GR134" s="176"/>
      <c r="GS134" s="176"/>
      <c r="GT134" s="176"/>
      <c r="GU134" s="176"/>
      <c r="GV134" s="176"/>
      <c r="GW134" s="176"/>
      <c r="GX134" s="176"/>
      <c r="GY134" s="176"/>
      <c r="GZ134" s="176"/>
      <c r="HA134" s="176"/>
      <c r="HB134" s="176"/>
      <c r="HC134" s="176"/>
      <c r="HD134" s="176"/>
      <c r="HE134" s="176"/>
      <c r="HF134" s="176"/>
      <c r="HG134" s="176"/>
      <c r="HH134" s="176"/>
      <c r="HI134" s="176"/>
      <c r="HJ134" s="176"/>
      <c r="HK134" s="176"/>
      <c r="HL134" s="176"/>
      <c r="HM134" s="176"/>
      <c r="HN134" s="176"/>
      <c r="HO134" s="176"/>
      <c r="HP134" s="176"/>
      <c r="HQ134" s="176"/>
      <c r="HR134" s="176"/>
      <c r="HS134" s="176"/>
      <c r="HT134" s="176"/>
      <c r="HU134" s="176"/>
      <c r="HV134" s="176"/>
      <c r="HW134" s="176"/>
      <c r="HX134" s="176"/>
      <c r="HY134" s="176"/>
      <c r="HZ134" s="176"/>
      <c r="IA134" s="176"/>
      <c r="IB134" s="176"/>
      <c r="IC134" s="176"/>
      <c r="ID134" s="176"/>
      <c r="IE134" s="176"/>
      <c r="IF134" s="176"/>
      <c r="IG134" s="176"/>
      <c r="IH134" s="176"/>
      <c r="II134" s="176"/>
      <c r="IJ134" s="176"/>
      <c r="IK134" s="176"/>
      <c r="IL134" s="176"/>
      <c r="IM134" s="176"/>
      <c r="IN134" s="176"/>
      <c r="IO134" s="176"/>
      <c r="IP134" s="176"/>
      <c r="IQ134" s="176"/>
      <c r="IR134" s="176"/>
      <c r="IS134" s="176"/>
      <c r="IT134" s="176"/>
      <c r="IU134" s="176"/>
    </row>
    <row r="135" spans="1:255" s="177" customFormat="1" ht="31.5">
      <c r="A135" s="201"/>
      <c r="B135" s="246" t="s">
        <v>827</v>
      </c>
      <c r="C135" s="160"/>
      <c r="D135" s="185"/>
      <c r="E135" s="222"/>
      <c r="F135" s="131">
        <f t="shared" si="1"/>
        <v>0</v>
      </c>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c r="CA135" s="176"/>
      <c r="CB135" s="176"/>
      <c r="CC135" s="176"/>
      <c r="CD135" s="176"/>
      <c r="CE135" s="176"/>
      <c r="CF135" s="176"/>
      <c r="CG135" s="176"/>
      <c r="CH135" s="176"/>
      <c r="CI135" s="176"/>
      <c r="CJ135" s="176"/>
      <c r="CK135" s="176"/>
      <c r="CL135" s="176"/>
      <c r="CM135" s="176"/>
      <c r="CN135" s="176"/>
      <c r="CO135" s="176"/>
      <c r="CP135" s="176"/>
      <c r="CQ135" s="176"/>
      <c r="CR135" s="176"/>
      <c r="CS135" s="176"/>
      <c r="CT135" s="176"/>
      <c r="CU135" s="176"/>
      <c r="CV135" s="176"/>
      <c r="CW135" s="176"/>
      <c r="CX135" s="176"/>
      <c r="CY135" s="176"/>
      <c r="CZ135" s="176"/>
      <c r="DA135" s="176"/>
      <c r="DB135" s="176"/>
      <c r="DC135" s="176"/>
      <c r="DD135" s="176"/>
      <c r="DE135" s="176"/>
      <c r="DF135" s="176"/>
      <c r="DG135" s="176"/>
      <c r="DH135" s="176"/>
      <c r="DI135" s="176"/>
      <c r="DJ135" s="176"/>
      <c r="DK135" s="176"/>
      <c r="DL135" s="176"/>
      <c r="DM135" s="176"/>
      <c r="DN135" s="176"/>
      <c r="DO135" s="176"/>
      <c r="DP135" s="176"/>
      <c r="DQ135" s="176"/>
      <c r="DR135" s="176"/>
      <c r="DS135" s="176"/>
      <c r="DT135" s="176"/>
      <c r="DU135" s="176"/>
      <c r="DV135" s="176"/>
      <c r="DW135" s="176"/>
      <c r="DX135" s="176"/>
      <c r="DY135" s="176"/>
      <c r="DZ135" s="176"/>
      <c r="EA135" s="176"/>
      <c r="EB135" s="176"/>
      <c r="EC135" s="176"/>
      <c r="ED135" s="176"/>
      <c r="EE135" s="176"/>
      <c r="EF135" s="176"/>
      <c r="EG135" s="176"/>
      <c r="EH135" s="176"/>
      <c r="EI135" s="176"/>
      <c r="EJ135" s="176"/>
      <c r="EK135" s="176"/>
      <c r="EL135" s="176"/>
      <c r="EM135" s="176"/>
      <c r="EN135" s="176"/>
      <c r="EO135" s="176"/>
      <c r="EP135" s="176"/>
      <c r="EQ135" s="176"/>
      <c r="ER135" s="176"/>
      <c r="ES135" s="176"/>
      <c r="ET135" s="176"/>
      <c r="EU135" s="176"/>
      <c r="EV135" s="176"/>
      <c r="EW135" s="176"/>
      <c r="EX135" s="176"/>
      <c r="EY135" s="176"/>
      <c r="EZ135" s="176"/>
      <c r="FA135" s="176"/>
      <c r="FB135" s="176"/>
      <c r="FC135" s="176"/>
      <c r="FD135" s="176"/>
      <c r="FE135" s="176"/>
      <c r="FF135" s="176"/>
      <c r="FG135" s="176"/>
      <c r="FH135" s="176"/>
      <c r="FI135" s="176"/>
      <c r="FJ135" s="176"/>
      <c r="FK135" s="176"/>
      <c r="FL135" s="176"/>
      <c r="FM135" s="176"/>
      <c r="FN135" s="176"/>
      <c r="FO135" s="176"/>
      <c r="FP135" s="176"/>
      <c r="FQ135" s="176"/>
      <c r="FR135" s="176"/>
      <c r="FS135" s="176"/>
      <c r="FT135" s="176"/>
      <c r="FU135" s="176"/>
      <c r="FV135" s="176"/>
      <c r="FW135" s="176"/>
      <c r="FX135" s="176"/>
      <c r="FY135" s="176"/>
      <c r="FZ135" s="176"/>
      <c r="GA135" s="176"/>
      <c r="GB135" s="176"/>
      <c r="GC135" s="176"/>
      <c r="GD135" s="176"/>
      <c r="GE135" s="176"/>
      <c r="GF135" s="176"/>
      <c r="GG135" s="176"/>
      <c r="GH135" s="176"/>
      <c r="GI135" s="176"/>
      <c r="GJ135" s="176"/>
      <c r="GK135" s="176"/>
      <c r="GL135" s="176"/>
      <c r="GM135" s="176"/>
      <c r="GN135" s="176"/>
      <c r="GO135" s="176"/>
      <c r="GP135" s="176"/>
      <c r="GQ135" s="176"/>
      <c r="GR135" s="176"/>
      <c r="GS135" s="176"/>
      <c r="GT135" s="176"/>
      <c r="GU135" s="176"/>
      <c r="GV135" s="176"/>
      <c r="GW135" s="176"/>
      <c r="GX135" s="176"/>
      <c r="GY135" s="176"/>
      <c r="GZ135" s="176"/>
      <c r="HA135" s="176"/>
      <c r="HB135" s="176"/>
      <c r="HC135" s="176"/>
      <c r="HD135" s="176"/>
      <c r="HE135" s="176"/>
      <c r="HF135" s="176"/>
      <c r="HG135" s="176"/>
      <c r="HH135" s="176"/>
      <c r="HI135" s="176"/>
      <c r="HJ135" s="176"/>
      <c r="HK135" s="176"/>
      <c r="HL135" s="176"/>
      <c r="HM135" s="176"/>
      <c r="HN135" s="176"/>
      <c r="HO135" s="176"/>
      <c r="HP135" s="176"/>
      <c r="HQ135" s="176"/>
      <c r="HR135" s="176"/>
      <c r="HS135" s="176"/>
      <c r="HT135" s="176"/>
      <c r="HU135" s="176"/>
      <c r="HV135" s="176"/>
      <c r="HW135" s="176"/>
      <c r="HX135" s="176"/>
      <c r="HY135" s="176"/>
      <c r="HZ135" s="176"/>
      <c r="IA135" s="176"/>
      <c r="IB135" s="176"/>
      <c r="IC135" s="176"/>
      <c r="ID135" s="176"/>
      <c r="IE135" s="176"/>
      <c r="IF135" s="176"/>
      <c r="IG135" s="176"/>
      <c r="IH135" s="176"/>
      <c r="II135" s="176"/>
      <c r="IJ135" s="176"/>
      <c r="IK135" s="176"/>
      <c r="IL135" s="176"/>
      <c r="IM135" s="176"/>
      <c r="IN135" s="176"/>
      <c r="IO135" s="176"/>
      <c r="IP135" s="176"/>
      <c r="IQ135" s="176"/>
      <c r="IR135" s="176"/>
      <c r="IS135" s="176"/>
      <c r="IT135" s="176"/>
      <c r="IU135" s="176"/>
    </row>
    <row r="136" spans="1:255" s="177" customFormat="1" ht="15.75">
      <c r="A136" s="162"/>
      <c r="B136" s="247" t="s">
        <v>828</v>
      </c>
      <c r="C136" s="160"/>
      <c r="D136" s="185"/>
      <c r="E136" s="222"/>
      <c r="F136" s="131">
        <f aca="true" t="shared" si="2" ref="F136:F193">E136*D136</f>
        <v>0</v>
      </c>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c r="CA136" s="176"/>
      <c r="CB136" s="176"/>
      <c r="CC136" s="176"/>
      <c r="CD136" s="176"/>
      <c r="CE136" s="176"/>
      <c r="CF136" s="176"/>
      <c r="CG136" s="176"/>
      <c r="CH136" s="176"/>
      <c r="CI136" s="176"/>
      <c r="CJ136" s="176"/>
      <c r="CK136" s="176"/>
      <c r="CL136" s="176"/>
      <c r="CM136" s="176"/>
      <c r="CN136" s="176"/>
      <c r="CO136" s="176"/>
      <c r="CP136" s="176"/>
      <c r="CQ136" s="176"/>
      <c r="CR136" s="176"/>
      <c r="CS136" s="176"/>
      <c r="CT136" s="176"/>
      <c r="CU136" s="176"/>
      <c r="CV136" s="176"/>
      <c r="CW136" s="176"/>
      <c r="CX136" s="176"/>
      <c r="CY136" s="176"/>
      <c r="CZ136" s="176"/>
      <c r="DA136" s="176"/>
      <c r="DB136" s="176"/>
      <c r="DC136" s="176"/>
      <c r="DD136" s="176"/>
      <c r="DE136" s="176"/>
      <c r="DF136" s="176"/>
      <c r="DG136" s="176"/>
      <c r="DH136" s="176"/>
      <c r="DI136" s="176"/>
      <c r="DJ136" s="176"/>
      <c r="DK136" s="176"/>
      <c r="DL136" s="176"/>
      <c r="DM136" s="176"/>
      <c r="DN136" s="176"/>
      <c r="DO136" s="176"/>
      <c r="DP136" s="176"/>
      <c r="DQ136" s="176"/>
      <c r="DR136" s="176"/>
      <c r="DS136" s="176"/>
      <c r="DT136" s="176"/>
      <c r="DU136" s="176"/>
      <c r="DV136" s="176"/>
      <c r="DW136" s="176"/>
      <c r="DX136" s="176"/>
      <c r="DY136" s="176"/>
      <c r="DZ136" s="176"/>
      <c r="EA136" s="176"/>
      <c r="EB136" s="176"/>
      <c r="EC136" s="176"/>
      <c r="ED136" s="176"/>
      <c r="EE136" s="176"/>
      <c r="EF136" s="176"/>
      <c r="EG136" s="176"/>
      <c r="EH136" s="176"/>
      <c r="EI136" s="176"/>
      <c r="EJ136" s="176"/>
      <c r="EK136" s="176"/>
      <c r="EL136" s="176"/>
      <c r="EM136" s="176"/>
      <c r="EN136" s="176"/>
      <c r="EO136" s="176"/>
      <c r="EP136" s="176"/>
      <c r="EQ136" s="176"/>
      <c r="ER136" s="176"/>
      <c r="ES136" s="176"/>
      <c r="ET136" s="176"/>
      <c r="EU136" s="176"/>
      <c r="EV136" s="176"/>
      <c r="EW136" s="176"/>
      <c r="EX136" s="176"/>
      <c r="EY136" s="176"/>
      <c r="EZ136" s="176"/>
      <c r="FA136" s="176"/>
      <c r="FB136" s="176"/>
      <c r="FC136" s="176"/>
      <c r="FD136" s="176"/>
      <c r="FE136" s="176"/>
      <c r="FF136" s="176"/>
      <c r="FG136" s="176"/>
      <c r="FH136" s="176"/>
      <c r="FI136" s="176"/>
      <c r="FJ136" s="176"/>
      <c r="FK136" s="176"/>
      <c r="FL136" s="176"/>
      <c r="FM136" s="176"/>
      <c r="FN136" s="176"/>
      <c r="FO136" s="176"/>
      <c r="FP136" s="176"/>
      <c r="FQ136" s="176"/>
      <c r="FR136" s="176"/>
      <c r="FS136" s="176"/>
      <c r="FT136" s="176"/>
      <c r="FU136" s="176"/>
      <c r="FV136" s="176"/>
      <c r="FW136" s="176"/>
      <c r="FX136" s="176"/>
      <c r="FY136" s="176"/>
      <c r="FZ136" s="176"/>
      <c r="GA136" s="176"/>
      <c r="GB136" s="176"/>
      <c r="GC136" s="176"/>
      <c r="GD136" s="176"/>
      <c r="GE136" s="176"/>
      <c r="GF136" s="176"/>
      <c r="GG136" s="176"/>
      <c r="GH136" s="176"/>
      <c r="GI136" s="176"/>
      <c r="GJ136" s="176"/>
      <c r="GK136" s="176"/>
      <c r="GL136" s="176"/>
      <c r="GM136" s="176"/>
      <c r="GN136" s="176"/>
      <c r="GO136" s="176"/>
      <c r="GP136" s="176"/>
      <c r="GQ136" s="176"/>
      <c r="GR136" s="176"/>
      <c r="GS136" s="176"/>
      <c r="GT136" s="176"/>
      <c r="GU136" s="176"/>
      <c r="GV136" s="176"/>
      <c r="GW136" s="176"/>
      <c r="GX136" s="176"/>
      <c r="GY136" s="176"/>
      <c r="GZ136" s="176"/>
      <c r="HA136" s="176"/>
      <c r="HB136" s="176"/>
      <c r="HC136" s="176"/>
      <c r="HD136" s="176"/>
      <c r="HE136" s="176"/>
      <c r="HF136" s="176"/>
      <c r="HG136" s="176"/>
      <c r="HH136" s="176"/>
      <c r="HI136" s="176"/>
      <c r="HJ136" s="176"/>
      <c r="HK136" s="176"/>
      <c r="HL136" s="176"/>
      <c r="HM136" s="176"/>
      <c r="HN136" s="176"/>
      <c r="HO136" s="176"/>
      <c r="HP136" s="176"/>
      <c r="HQ136" s="176"/>
      <c r="HR136" s="176"/>
      <c r="HS136" s="176"/>
      <c r="HT136" s="176"/>
      <c r="HU136" s="176"/>
      <c r="HV136" s="176"/>
      <c r="HW136" s="176"/>
      <c r="HX136" s="176"/>
      <c r="HY136" s="176"/>
      <c r="HZ136" s="176"/>
      <c r="IA136" s="176"/>
      <c r="IB136" s="176"/>
      <c r="IC136" s="176"/>
      <c r="ID136" s="176"/>
      <c r="IE136" s="176"/>
      <c r="IF136" s="176"/>
      <c r="IG136" s="176"/>
      <c r="IH136" s="176"/>
      <c r="II136" s="176"/>
      <c r="IJ136" s="176"/>
      <c r="IK136" s="176"/>
      <c r="IL136" s="176"/>
      <c r="IM136" s="176"/>
      <c r="IN136" s="176"/>
      <c r="IO136" s="176"/>
      <c r="IP136" s="176"/>
      <c r="IQ136" s="176"/>
      <c r="IR136" s="176"/>
      <c r="IS136" s="176"/>
      <c r="IT136" s="176"/>
      <c r="IU136" s="176"/>
    </row>
    <row r="137" spans="1:255" s="177" customFormat="1" ht="15.75">
      <c r="A137" s="162"/>
      <c r="B137" s="247" t="s">
        <v>829</v>
      </c>
      <c r="C137" s="160"/>
      <c r="D137" s="185"/>
      <c r="E137" s="222"/>
      <c r="F137" s="131">
        <f t="shared" si="2"/>
        <v>0</v>
      </c>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c r="CA137" s="176"/>
      <c r="CB137" s="176"/>
      <c r="CC137" s="176"/>
      <c r="CD137" s="176"/>
      <c r="CE137" s="176"/>
      <c r="CF137" s="176"/>
      <c r="CG137" s="176"/>
      <c r="CH137" s="176"/>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6"/>
      <c r="DF137" s="176"/>
      <c r="DG137" s="176"/>
      <c r="DH137" s="176"/>
      <c r="DI137" s="176"/>
      <c r="DJ137" s="176"/>
      <c r="DK137" s="176"/>
      <c r="DL137" s="176"/>
      <c r="DM137" s="176"/>
      <c r="DN137" s="176"/>
      <c r="DO137" s="176"/>
      <c r="DP137" s="176"/>
      <c r="DQ137" s="176"/>
      <c r="DR137" s="176"/>
      <c r="DS137" s="176"/>
      <c r="DT137" s="176"/>
      <c r="DU137" s="176"/>
      <c r="DV137" s="176"/>
      <c r="DW137" s="176"/>
      <c r="DX137" s="176"/>
      <c r="DY137" s="176"/>
      <c r="DZ137" s="176"/>
      <c r="EA137" s="176"/>
      <c r="EB137" s="176"/>
      <c r="EC137" s="176"/>
      <c r="ED137" s="176"/>
      <c r="EE137" s="176"/>
      <c r="EF137" s="176"/>
      <c r="EG137" s="176"/>
      <c r="EH137" s="176"/>
      <c r="EI137" s="176"/>
      <c r="EJ137" s="176"/>
      <c r="EK137" s="176"/>
      <c r="EL137" s="176"/>
      <c r="EM137" s="176"/>
      <c r="EN137" s="176"/>
      <c r="EO137" s="176"/>
      <c r="EP137" s="176"/>
      <c r="EQ137" s="176"/>
      <c r="ER137" s="176"/>
      <c r="ES137" s="176"/>
      <c r="ET137" s="176"/>
      <c r="EU137" s="176"/>
      <c r="EV137" s="176"/>
      <c r="EW137" s="176"/>
      <c r="EX137" s="176"/>
      <c r="EY137" s="176"/>
      <c r="EZ137" s="176"/>
      <c r="FA137" s="176"/>
      <c r="FB137" s="176"/>
      <c r="FC137" s="176"/>
      <c r="FD137" s="176"/>
      <c r="FE137" s="176"/>
      <c r="FF137" s="176"/>
      <c r="FG137" s="176"/>
      <c r="FH137" s="176"/>
      <c r="FI137" s="176"/>
      <c r="FJ137" s="176"/>
      <c r="FK137" s="176"/>
      <c r="FL137" s="176"/>
      <c r="FM137" s="176"/>
      <c r="FN137" s="176"/>
      <c r="FO137" s="176"/>
      <c r="FP137" s="176"/>
      <c r="FQ137" s="176"/>
      <c r="FR137" s="176"/>
      <c r="FS137" s="176"/>
      <c r="FT137" s="176"/>
      <c r="FU137" s="176"/>
      <c r="FV137" s="176"/>
      <c r="FW137" s="176"/>
      <c r="FX137" s="176"/>
      <c r="FY137" s="176"/>
      <c r="FZ137" s="176"/>
      <c r="GA137" s="176"/>
      <c r="GB137" s="176"/>
      <c r="GC137" s="176"/>
      <c r="GD137" s="176"/>
      <c r="GE137" s="176"/>
      <c r="GF137" s="176"/>
      <c r="GG137" s="176"/>
      <c r="GH137" s="176"/>
      <c r="GI137" s="176"/>
      <c r="GJ137" s="176"/>
      <c r="GK137" s="176"/>
      <c r="GL137" s="176"/>
      <c r="GM137" s="176"/>
      <c r="GN137" s="176"/>
      <c r="GO137" s="176"/>
      <c r="GP137" s="176"/>
      <c r="GQ137" s="176"/>
      <c r="GR137" s="176"/>
      <c r="GS137" s="176"/>
      <c r="GT137" s="176"/>
      <c r="GU137" s="176"/>
      <c r="GV137" s="176"/>
      <c r="GW137" s="176"/>
      <c r="GX137" s="176"/>
      <c r="GY137" s="176"/>
      <c r="GZ137" s="176"/>
      <c r="HA137" s="176"/>
      <c r="HB137" s="176"/>
      <c r="HC137" s="176"/>
      <c r="HD137" s="176"/>
      <c r="HE137" s="176"/>
      <c r="HF137" s="176"/>
      <c r="HG137" s="176"/>
      <c r="HH137" s="176"/>
      <c r="HI137" s="176"/>
      <c r="HJ137" s="176"/>
      <c r="HK137" s="176"/>
      <c r="HL137" s="176"/>
      <c r="HM137" s="176"/>
      <c r="HN137" s="176"/>
      <c r="HO137" s="176"/>
      <c r="HP137" s="176"/>
      <c r="HQ137" s="176"/>
      <c r="HR137" s="176"/>
      <c r="HS137" s="176"/>
      <c r="HT137" s="176"/>
      <c r="HU137" s="176"/>
      <c r="HV137" s="176"/>
      <c r="HW137" s="176"/>
      <c r="HX137" s="176"/>
      <c r="HY137" s="176"/>
      <c r="HZ137" s="176"/>
      <c r="IA137" s="176"/>
      <c r="IB137" s="176"/>
      <c r="IC137" s="176"/>
      <c r="ID137" s="176"/>
      <c r="IE137" s="176"/>
      <c r="IF137" s="176"/>
      <c r="IG137" s="176"/>
      <c r="IH137" s="176"/>
      <c r="II137" s="176"/>
      <c r="IJ137" s="176"/>
      <c r="IK137" s="176"/>
      <c r="IL137" s="176"/>
      <c r="IM137" s="176"/>
      <c r="IN137" s="176"/>
      <c r="IO137" s="176"/>
      <c r="IP137" s="176"/>
      <c r="IQ137" s="176"/>
      <c r="IR137" s="176"/>
      <c r="IS137" s="176"/>
      <c r="IT137" s="176"/>
      <c r="IU137" s="176"/>
    </row>
    <row r="138" spans="2:6" ht="15.75">
      <c r="B138" s="141" t="s">
        <v>830</v>
      </c>
      <c r="C138" s="223"/>
      <c r="D138" s="111"/>
      <c r="E138" s="119"/>
      <c r="F138" s="131">
        <f t="shared" si="2"/>
        <v>0</v>
      </c>
    </row>
    <row r="139" spans="1:255" s="177" customFormat="1" ht="15.75">
      <c r="A139" s="162"/>
      <c r="B139" s="247" t="s">
        <v>831</v>
      </c>
      <c r="C139" s="160"/>
      <c r="D139" s="185"/>
      <c r="E139" s="222"/>
      <c r="F139" s="131">
        <f t="shared" si="2"/>
        <v>0</v>
      </c>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c r="BT139" s="176"/>
      <c r="BU139" s="176"/>
      <c r="BV139" s="176"/>
      <c r="BW139" s="176"/>
      <c r="BX139" s="176"/>
      <c r="BY139" s="176"/>
      <c r="BZ139" s="176"/>
      <c r="CA139" s="176"/>
      <c r="CB139" s="176"/>
      <c r="CC139" s="176"/>
      <c r="CD139" s="176"/>
      <c r="CE139" s="176"/>
      <c r="CF139" s="176"/>
      <c r="CG139" s="176"/>
      <c r="CH139" s="176"/>
      <c r="CI139" s="176"/>
      <c r="CJ139" s="176"/>
      <c r="CK139" s="176"/>
      <c r="CL139" s="176"/>
      <c r="CM139" s="176"/>
      <c r="CN139" s="176"/>
      <c r="CO139" s="176"/>
      <c r="CP139" s="176"/>
      <c r="CQ139" s="176"/>
      <c r="CR139" s="176"/>
      <c r="CS139" s="176"/>
      <c r="CT139" s="176"/>
      <c r="CU139" s="176"/>
      <c r="CV139" s="176"/>
      <c r="CW139" s="176"/>
      <c r="CX139" s="176"/>
      <c r="CY139" s="176"/>
      <c r="CZ139" s="176"/>
      <c r="DA139" s="176"/>
      <c r="DB139" s="176"/>
      <c r="DC139" s="176"/>
      <c r="DD139" s="176"/>
      <c r="DE139" s="176"/>
      <c r="DF139" s="176"/>
      <c r="DG139" s="176"/>
      <c r="DH139" s="176"/>
      <c r="DI139" s="176"/>
      <c r="DJ139" s="176"/>
      <c r="DK139" s="176"/>
      <c r="DL139" s="176"/>
      <c r="DM139" s="176"/>
      <c r="DN139" s="176"/>
      <c r="DO139" s="176"/>
      <c r="DP139" s="176"/>
      <c r="DQ139" s="176"/>
      <c r="DR139" s="176"/>
      <c r="DS139" s="176"/>
      <c r="DT139" s="176"/>
      <c r="DU139" s="176"/>
      <c r="DV139" s="176"/>
      <c r="DW139" s="176"/>
      <c r="DX139" s="176"/>
      <c r="DY139" s="176"/>
      <c r="DZ139" s="176"/>
      <c r="EA139" s="176"/>
      <c r="EB139" s="176"/>
      <c r="EC139" s="176"/>
      <c r="ED139" s="176"/>
      <c r="EE139" s="176"/>
      <c r="EF139" s="176"/>
      <c r="EG139" s="176"/>
      <c r="EH139" s="176"/>
      <c r="EI139" s="176"/>
      <c r="EJ139" s="176"/>
      <c r="EK139" s="176"/>
      <c r="EL139" s="176"/>
      <c r="EM139" s="176"/>
      <c r="EN139" s="176"/>
      <c r="EO139" s="176"/>
      <c r="EP139" s="176"/>
      <c r="EQ139" s="176"/>
      <c r="ER139" s="176"/>
      <c r="ES139" s="176"/>
      <c r="ET139" s="176"/>
      <c r="EU139" s="176"/>
      <c r="EV139" s="176"/>
      <c r="EW139" s="176"/>
      <c r="EX139" s="176"/>
      <c r="EY139" s="176"/>
      <c r="EZ139" s="176"/>
      <c r="FA139" s="176"/>
      <c r="FB139" s="176"/>
      <c r="FC139" s="176"/>
      <c r="FD139" s="176"/>
      <c r="FE139" s="176"/>
      <c r="FF139" s="176"/>
      <c r="FG139" s="176"/>
      <c r="FH139" s="176"/>
      <c r="FI139" s="176"/>
      <c r="FJ139" s="176"/>
      <c r="FK139" s="176"/>
      <c r="FL139" s="176"/>
      <c r="FM139" s="176"/>
      <c r="FN139" s="176"/>
      <c r="FO139" s="176"/>
      <c r="FP139" s="176"/>
      <c r="FQ139" s="176"/>
      <c r="FR139" s="176"/>
      <c r="FS139" s="176"/>
      <c r="FT139" s="176"/>
      <c r="FU139" s="176"/>
      <c r="FV139" s="176"/>
      <c r="FW139" s="176"/>
      <c r="FX139" s="176"/>
      <c r="FY139" s="176"/>
      <c r="FZ139" s="176"/>
      <c r="GA139" s="176"/>
      <c r="GB139" s="176"/>
      <c r="GC139" s="176"/>
      <c r="GD139" s="176"/>
      <c r="GE139" s="176"/>
      <c r="GF139" s="176"/>
      <c r="GG139" s="176"/>
      <c r="GH139" s="176"/>
      <c r="GI139" s="176"/>
      <c r="GJ139" s="176"/>
      <c r="GK139" s="176"/>
      <c r="GL139" s="176"/>
      <c r="GM139" s="176"/>
      <c r="GN139" s="176"/>
      <c r="GO139" s="176"/>
      <c r="GP139" s="176"/>
      <c r="GQ139" s="176"/>
      <c r="GR139" s="176"/>
      <c r="GS139" s="176"/>
      <c r="GT139" s="176"/>
      <c r="GU139" s="176"/>
      <c r="GV139" s="176"/>
      <c r="GW139" s="176"/>
      <c r="GX139" s="176"/>
      <c r="GY139" s="176"/>
      <c r="GZ139" s="176"/>
      <c r="HA139" s="176"/>
      <c r="HB139" s="176"/>
      <c r="HC139" s="176"/>
      <c r="HD139" s="176"/>
      <c r="HE139" s="176"/>
      <c r="HF139" s="176"/>
      <c r="HG139" s="176"/>
      <c r="HH139" s="176"/>
      <c r="HI139" s="176"/>
      <c r="HJ139" s="176"/>
      <c r="HK139" s="176"/>
      <c r="HL139" s="176"/>
      <c r="HM139" s="176"/>
      <c r="HN139" s="176"/>
      <c r="HO139" s="176"/>
      <c r="HP139" s="176"/>
      <c r="HQ139" s="176"/>
      <c r="HR139" s="176"/>
      <c r="HS139" s="176"/>
      <c r="HT139" s="176"/>
      <c r="HU139" s="176"/>
      <c r="HV139" s="176"/>
      <c r="HW139" s="176"/>
      <c r="HX139" s="176"/>
      <c r="HY139" s="176"/>
      <c r="HZ139" s="176"/>
      <c r="IA139" s="176"/>
      <c r="IB139" s="176"/>
      <c r="IC139" s="176"/>
      <c r="ID139" s="176"/>
      <c r="IE139" s="176"/>
      <c r="IF139" s="176"/>
      <c r="IG139" s="176"/>
      <c r="IH139" s="176"/>
      <c r="II139" s="176"/>
      <c r="IJ139" s="176"/>
      <c r="IK139" s="176"/>
      <c r="IL139" s="176"/>
      <c r="IM139" s="176"/>
      <c r="IN139" s="176"/>
      <c r="IO139" s="176"/>
      <c r="IP139" s="176"/>
      <c r="IQ139" s="176"/>
      <c r="IR139" s="176"/>
      <c r="IS139" s="176"/>
      <c r="IT139" s="176"/>
      <c r="IU139" s="176"/>
    </row>
    <row r="140" spans="1:255" s="177" customFormat="1" ht="15.75">
      <c r="A140" s="162"/>
      <c r="B140" s="247" t="s">
        <v>832</v>
      </c>
      <c r="C140" s="160"/>
      <c r="D140" s="185"/>
      <c r="E140" s="222"/>
      <c r="F140" s="131">
        <f t="shared" si="2"/>
        <v>0</v>
      </c>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c r="CA140" s="176"/>
      <c r="CB140" s="176"/>
      <c r="CC140" s="176"/>
      <c r="CD140" s="176"/>
      <c r="CE140" s="176"/>
      <c r="CF140" s="176"/>
      <c r="CG140" s="176"/>
      <c r="CH140" s="176"/>
      <c r="CI140" s="176"/>
      <c r="CJ140" s="176"/>
      <c r="CK140" s="176"/>
      <c r="CL140" s="176"/>
      <c r="CM140" s="176"/>
      <c r="CN140" s="176"/>
      <c r="CO140" s="176"/>
      <c r="CP140" s="176"/>
      <c r="CQ140" s="176"/>
      <c r="CR140" s="176"/>
      <c r="CS140" s="176"/>
      <c r="CT140" s="176"/>
      <c r="CU140" s="176"/>
      <c r="CV140" s="176"/>
      <c r="CW140" s="176"/>
      <c r="CX140" s="176"/>
      <c r="CY140" s="176"/>
      <c r="CZ140" s="176"/>
      <c r="DA140" s="176"/>
      <c r="DB140" s="176"/>
      <c r="DC140" s="176"/>
      <c r="DD140" s="176"/>
      <c r="DE140" s="176"/>
      <c r="DF140" s="176"/>
      <c r="DG140" s="176"/>
      <c r="DH140" s="176"/>
      <c r="DI140" s="176"/>
      <c r="DJ140" s="176"/>
      <c r="DK140" s="176"/>
      <c r="DL140" s="176"/>
      <c r="DM140" s="176"/>
      <c r="DN140" s="176"/>
      <c r="DO140" s="176"/>
      <c r="DP140" s="176"/>
      <c r="DQ140" s="176"/>
      <c r="DR140" s="176"/>
      <c r="DS140" s="176"/>
      <c r="DT140" s="176"/>
      <c r="DU140" s="176"/>
      <c r="DV140" s="176"/>
      <c r="DW140" s="176"/>
      <c r="DX140" s="176"/>
      <c r="DY140" s="176"/>
      <c r="DZ140" s="176"/>
      <c r="EA140" s="176"/>
      <c r="EB140" s="176"/>
      <c r="EC140" s="176"/>
      <c r="ED140" s="176"/>
      <c r="EE140" s="176"/>
      <c r="EF140" s="176"/>
      <c r="EG140" s="176"/>
      <c r="EH140" s="176"/>
      <c r="EI140" s="176"/>
      <c r="EJ140" s="176"/>
      <c r="EK140" s="176"/>
      <c r="EL140" s="176"/>
      <c r="EM140" s="176"/>
      <c r="EN140" s="176"/>
      <c r="EO140" s="176"/>
      <c r="EP140" s="176"/>
      <c r="EQ140" s="176"/>
      <c r="ER140" s="176"/>
      <c r="ES140" s="176"/>
      <c r="ET140" s="176"/>
      <c r="EU140" s="176"/>
      <c r="EV140" s="176"/>
      <c r="EW140" s="176"/>
      <c r="EX140" s="176"/>
      <c r="EY140" s="176"/>
      <c r="EZ140" s="176"/>
      <c r="FA140" s="176"/>
      <c r="FB140" s="176"/>
      <c r="FC140" s="176"/>
      <c r="FD140" s="176"/>
      <c r="FE140" s="176"/>
      <c r="FF140" s="176"/>
      <c r="FG140" s="176"/>
      <c r="FH140" s="176"/>
      <c r="FI140" s="176"/>
      <c r="FJ140" s="176"/>
      <c r="FK140" s="176"/>
      <c r="FL140" s="176"/>
      <c r="FM140" s="176"/>
      <c r="FN140" s="176"/>
      <c r="FO140" s="176"/>
      <c r="FP140" s="176"/>
      <c r="FQ140" s="176"/>
      <c r="FR140" s="176"/>
      <c r="FS140" s="176"/>
      <c r="FT140" s="176"/>
      <c r="FU140" s="176"/>
      <c r="FV140" s="176"/>
      <c r="FW140" s="176"/>
      <c r="FX140" s="176"/>
      <c r="FY140" s="176"/>
      <c r="FZ140" s="176"/>
      <c r="GA140" s="176"/>
      <c r="GB140" s="176"/>
      <c r="GC140" s="176"/>
      <c r="GD140" s="176"/>
      <c r="GE140" s="176"/>
      <c r="GF140" s="176"/>
      <c r="GG140" s="176"/>
      <c r="GH140" s="176"/>
      <c r="GI140" s="176"/>
      <c r="GJ140" s="176"/>
      <c r="GK140" s="176"/>
      <c r="GL140" s="176"/>
      <c r="GM140" s="176"/>
      <c r="GN140" s="176"/>
      <c r="GO140" s="176"/>
      <c r="GP140" s="176"/>
      <c r="GQ140" s="176"/>
      <c r="GR140" s="176"/>
      <c r="GS140" s="176"/>
      <c r="GT140" s="176"/>
      <c r="GU140" s="176"/>
      <c r="GV140" s="176"/>
      <c r="GW140" s="176"/>
      <c r="GX140" s="176"/>
      <c r="GY140" s="176"/>
      <c r="GZ140" s="176"/>
      <c r="HA140" s="176"/>
      <c r="HB140" s="176"/>
      <c r="HC140" s="176"/>
      <c r="HD140" s="176"/>
      <c r="HE140" s="176"/>
      <c r="HF140" s="176"/>
      <c r="HG140" s="176"/>
      <c r="HH140" s="176"/>
      <c r="HI140" s="176"/>
      <c r="HJ140" s="176"/>
      <c r="HK140" s="176"/>
      <c r="HL140" s="176"/>
      <c r="HM140" s="176"/>
      <c r="HN140" s="176"/>
      <c r="HO140" s="176"/>
      <c r="HP140" s="176"/>
      <c r="HQ140" s="176"/>
      <c r="HR140" s="176"/>
      <c r="HS140" s="176"/>
      <c r="HT140" s="176"/>
      <c r="HU140" s="176"/>
      <c r="HV140" s="176"/>
      <c r="HW140" s="176"/>
      <c r="HX140" s="176"/>
      <c r="HY140" s="176"/>
      <c r="HZ140" s="176"/>
      <c r="IA140" s="176"/>
      <c r="IB140" s="176"/>
      <c r="IC140" s="176"/>
      <c r="ID140" s="176"/>
      <c r="IE140" s="176"/>
      <c r="IF140" s="176"/>
      <c r="IG140" s="176"/>
      <c r="IH140" s="176"/>
      <c r="II140" s="176"/>
      <c r="IJ140" s="176"/>
      <c r="IK140" s="176"/>
      <c r="IL140" s="176"/>
      <c r="IM140" s="176"/>
      <c r="IN140" s="176"/>
      <c r="IO140" s="176"/>
      <c r="IP140" s="176"/>
      <c r="IQ140" s="176"/>
      <c r="IR140" s="176"/>
      <c r="IS140" s="176"/>
      <c r="IT140" s="176"/>
      <c r="IU140" s="176"/>
    </row>
    <row r="141" spans="1:255" s="177" customFormat="1" ht="15.75">
      <c r="A141" s="162"/>
      <c r="B141" s="247" t="s">
        <v>833</v>
      </c>
      <c r="C141" s="160"/>
      <c r="D141" s="185"/>
      <c r="E141" s="222"/>
      <c r="F141" s="131">
        <f t="shared" si="2"/>
        <v>0</v>
      </c>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c r="CH141" s="176"/>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6"/>
      <c r="DF141" s="176"/>
      <c r="DG141" s="176"/>
      <c r="DH141" s="176"/>
      <c r="DI141" s="176"/>
      <c r="DJ141" s="176"/>
      <c r="DK141" s="176"/>
      <c r="DL141" s="176"/>
      <c r="DM141" s="176"/>
      <c r="DN141" s="176"/>
      <c r="DO141" s="176"/>
      <c r="DP141" s="176"/>
      <c r="DQ141" s="176"/>
      <c r="DR141" s="176"/>
      <c r="DS141" s="176"/>
      <c r="DT141" s="176"/>
      <c r="DU141" s="176"/>
      <c r="DV141" s="176"/>
      <c r="DW141" s="176"/>
      <c r="DX141" s="176"/>
      <c r="DY141" s="176"/>
      <c r="DZ141" s="176"/>
      <c r="EA141" s="176"/>
      <c r="EB141" s="176"/>
      <c r="EC141" s="176"/>
      <c r="ED141" s="176"/>
      <c r="EE141" s="176"/>
      <c r="EF141" s="176"/>
      <c r="EG141" s="176"/>
      <c r="EH141" s="176"/>
      <c r="EI141" s="176"/>
      <c r="EJ141" s="176"/>
      <c r="EK141" s="176"/>
      <c r="EL141" s="176"/>
      <c r="EM141" s="176"/>
      <c r="EN141" s="176"/>
      <c r="EO141" s="176"/>
      <c r="EP141" s="176"/>
      <c r="EQ141" s="176"/>
      <c r="ER141" s="176"/>
      <c r="ES141" s="176"/>
      <c r="ET141" s="176"/>
      <c r="EU141" s="176"/>
      <c r="EV141" s="176"/>
      <c r="EW141" s="176"/>
      <c r="EX141" s="176"/>
      <c r="EY141" s="176"/>
      <c r="EZ141" s="176"/>
      <c r="FA141" s="176"/>
      <c r="FB141" s="176"/>
      <c r="FC141" s="176"/>
      <c r="FD141" s="176"/>
      <c r="FE141" s="176"/>
      <c r="FF141" s="176"/>
      <c r="FG141" s="176"/>
      <c r="FH141" s="176"/>
      <c r="FI141" s="176"/>
      <c r="FJ141" s="176"/>
      <c r="FK141" s="176"/>
      <c r="FL141" s="176"/>
      <c r="FM141" s="176"/>
      <c r="FN141" s="176"/>
      <c r="FO141" s="176"/>
      <c r="FP141" s="176"/>
      <c r="FQ141" s="176"/>
      <c r="FR141" s="176"/>
      <c r="FS141" s="176"/>
      <c r="FT141" s="176"/>
      <c r="FU141" s="176"/>
      <c r="FV141" s="176"/>
      <c r="FW141" s="176"/>
      <c r="FX141" s="176"/>
      <c r="FY141" s="176"/>
      <c r="FZ141" s="176"/>
      <c r="GA141" s="176"/>
      <c r="GB141" s="176"/>
      <c r="GC141" s="176"/>
      <c r="GD141" s="176"/>
      <c r="GE141" s="176"/>
      <c r="GF141" s="176"/>
      <c r="GG141" s="176"/>
      <c r="GH141" s="176"/>
      <c r="GI141" s="176"/>
      <c r="GJ141" s="176"/>
      <c r="GK141" s="176"/>
      <c r="GL141" s="176"/>
      <c r="GM141" s="176"/>
      <c r="GN141" s="176"/>
      <c r="GO141" s="176"/>
      <c r="GP141" s="176"/>
      <c r="GQ141" s="176"/>
      <c r="GR141" s="176"/>
      <c r="GS141" s="176"/>
      <c r="GT141" s="176"/>
      <c r="GU141" s="176"/>
      <c r="GV141" s="176"/>
      <c r="GW141" s="176"/>
      <c r="GX141" s="176"/>
      <c r="GY141" s="176"/>
      <c r="GZ141" s="176"/>
      <c r="HA141" s="176"/>
      <c r="HB141" s="176"/>
      <c r="HC141" s="176"/>
      <c r="HD141" s="176"/>
      <c r="HE141" s="176"/>
      <c r="HF141" s="176"/>
      <c r="HG141" s="176"/>
      <c r="HH141" s="176"/>
      <c r="HI141" s="176"/>
      <c r="HJ141" s="176"/>
      <c r="HK141" s="176"/>
      <c r="HL141" s="176"/>
      <c r="HM141" s="176"/>
      <c r="HN141" s="176"/>
      <c r="HO141" s="176"/>
      <c r="HP141" s="176"/>
      <c r="HQ141" s="176"/>
      <c r="HR141" s="176"/>
      <c r="HS141" s="176"/>
      <c r="HT141" s="176"/>
      <c r="HU141" s="176"/>
      <c r="HV141" s="176"/>
      <c r="HW141" s="176"/>
      <c r="HX141" s="176"/>
      <c r="HY141" s="176"/>
      <c r="HZ141" s="176"/>
      <c r="IA141" s="176"/>
      <c r="IB141" s="176"/>
      <c r="IC141" s="176"/>
      <c r="ID141" s="176"/>
      <c r="IE141" s="176"/>
      <c r="IF141" s="176"/>
      <c r="IG141" s="176"/>
      <c r="IH141" s="176"/>
      <c r="II141" s="176"/>
      <c r="IJ141" s="176"/>
      <c r="IK141" s="176"/>
      <c r="IL141" s="176"/>
      <c r="IM141" s="176"/>
      <c r="IN141" s="176"/>
      <c r="IO141" s="176"/>
      <c r="IP141" s="176"/>
      <c r="IQ141" s="176"/>
      <c r="IR141" s="176"/>
      <c r="IS141" s="176"/>
      <c r="IT141" s="176"/>
      <c r="IU141" s="176"/>
    </row>
    <row r="142" spans="1:255" s="177" customFormat="1" ht="15.75">
      <c r="A142" s="162"/>
      <c r="B142" s="247" t="s">
        <v>834</v>
      </c>
      <c r="C142" s="160"/>
      <c r="D142" s="185"/>
      <c r="E142" s="222"/>
      <c r="F142" s="131">
        <f t="shared" si="2"/>
        <v>0</v>
      </c>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c r="CH142" s="176"/>
      <c r="CI142" s="176"/>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6"/>
      <c r="DF142" s="176"/>
      <c r="DG142" s="176"/>
      <c r="DH142" s="176"/>
      <c r="DI142" s="176"/>
      <c r="DJ142" s="176"/>
      <c r="DK142" s="176"/>
      <c r="DL142" s="176"/>
      <c r="DM142" s="176"/>
      <c r="DN142" s="176"/>
      <c r="DO142" s="176"/>
      <c r="DP142" s="176"/>
      <c r="DQ142" s="176"/>
      <c r="DR142" s="176"/>
      <c r="DS142" s="176"/>
      <c r="DT142" s="176"/>
      <c r="DU142" s="176"/>
      <c r="DV142" s="176"/>
      <c r="DW142" s="176"/>
      <c r="DX142" s="176"/>
      <c r="DY142" s="176"/>
      <c r="DZ142" s="176"/>
      <c r="EA142" s="176"/>
      <c r="EB142" s="176"/>
      <c r="EC142" s="176"/>
      <c r="ED142" s="176"/>
      <c r="EE142" s="176"/>
      <c r="EF142" s="176"/>
      <c r="EG142" s="176"/>
      <c r="EH142" s="176"/>
      <c r="EI142" s="176"/>
      <c r="EJ142" s="176"/>
      <c r="EK142" s="176"/>
      <c r="EL142" s="176"/>
      <c r="EM142" s="176"/>
      <c r="EN142" s="176"/>
      <c r="EO142" s="176"/>
      <c r="EP142" s="176"/>
      <c r="EQ142" s="176"/>
      <c r="ER142" s="176"/>
      <c r="ES142" s="176"/>
      <c r="ET142" s="176"/>
      <c r="EU142" s="176"/>
      <c r="EV142" s="176"/>
      <c r="EW142" s="176"/>
      <c r="EX142" s="176"/>
      <c r="EY142" s="176"/>
      <c r="EZ142" s="176"/>
      <c r="FA142" s="176"/>
      <c r="FB142" s="176"/>
      <c r="FC142" s="176"/>
      <c r="FD142" s="176"/>
      <c r="FE142" s="176"/>
      <c r="FF142" s="176"/>
      <c r="FG142" s="176"/>
      <c r="FH142" s="176"/>
      <c r="FI142" s="176"/>
      <c r="FJ142" s="176"/>
      <c r="FK142" s="176"/>
      <c r="FL142" s="176"/>
      <c r="FM142" s="176"/>
      <c r="FN142" s="176"/>
      <c r="FO142" s="176"/>
      <c r="FP142" s="176"/>
      <c r="FQ142" s="176"/>
      <c r="FR142" s="176"/>
      <c r="FS142" s="176"/>
      <c r="FT142" s="176"/>
      <c r="FU142" s="176"/>
      <c r="FV142" s="176"/>
      <c r="FW142" s="176"/>
      <c r="FX142" s="176"/>
      <c r="FY142" s="176"/>
      <c r="FZ142" s="176"/>
      <c r="GA142" s="176"/>
      <c r="GB142" s="176"/>
      <c r="GC142" s="176"/>
      <c r="GD142" s="176"/>
      <c r="GE142" s="176"/>
      <c r="GF142" s="176"/>
      <c r="GG142" s="176"/>
      <c r="GH142" s="176"/>
      <c r="GI142" s="176"/>
      <c r="GJ142" s="176"/>
      <c r="GK142" s="176"/>
      <c r="GL142" s="176"/>
      <c r="GM142" s="176"/>
      <c r="GN142" s="176"/>
      <c r="GO142" s="176"/>
      <c r="GP142" s="176"/>
      <c r="GQ142" s="176"/>
      <c r="GR142" s="176"/>
      <c r="GS142" s="176"/>
      <c r="GT142" s="176"/>
      <c r="GU142" s="176"/>
      <c r="GV142" s="176"/>
      <c r="GW142" s="176"/>
      <c r="GX142" s="176"/>
      <c r="GY142" s="176"/>
      <c r="GZ142" s="176"/>
      <c r="HA142" s="176"/>
      <c r="HB142" s="176"/>
      <c r="HC142" s="176"/>
      <c r="HD142" s="176"/>
      <c r="HE142" s="176"/>
      <c r="HF142" s="176"/>
      <c r="HG142" s="176"/>
      <c r="HH142" s="176"/>
      <c r="HI142" s="176"/>
      <c r="HJ142" s="176"/>
      <c r="HK142" s="176"/>
      <c r="HL142" s="176"/>
      <c r="HM142" s="176"/>
      <c r="HN142" s="176"/>
      <c r="HO142" s="176"/>
      <c r="HP142" s="176"/>
      <c r="HQ142" s="176"/>
      <c r="HR142" s="176"/>
      <c r="HS142" s="176"/>
      <c r="HT142" s="176"/>
      <c r="HU142" s="176"/>
      <c r="HV142" s="176"/>
      <c r="HW142" s="176"/>
      <c r="HX142" s="176"/>
      <c r="HY142" s="176"/>
      <c r="HZ142" s="176"/>
      <c r="IA142" s="176"/>
      <c r="IB142" s="176"/>
      <c r="IC142" s="176"/>
      <c r="ID142" s="176"/>
      <c r="IE142" s="176"/>
      <c r="IF142" s="176"/>
      <c r="IG142" s="176"/>
      <c r="IH142" s="176"/>
      <c r="II142" s="176"/>
      <c r="IJ142" s="176"/>
      <c r="IK142" s="176"/>
      <c r="IL142" s="176"/>
      <c r="IM142" s="176"/>
      <c r="IN142" s="176"/>
      <c r="IO142" s="176"/>
      <c r="IP142" s="176"/>
      <c r="IQ142" s="176"/>
      <c r="IR142" s="176"/>
      <c r="IS142" s="176"/>
      <c r="IT142" s="176"/>
      <c r="IU142" s="176"/>
    </row>
    <row r="143" spans="1:255" s="177" customFormat="1" ht="15.75">
      <c r="A143" s="162"/>
      <c r="B143" s="247" t="s">
        <v>835</v>
      </c>
      <c r="C143" s="160"/>
      <c r="D143" s="185"/>
      <c r="E143" s="222"/>
      <c r="F143" s="131">
        <f t="shared" si="2"/>
        <v>0</v>
      </c>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c r="CH143" s="176"/>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6"/>
      <c r="DF143" s="176"/>
      <c r="DG143" s="176"/>
      <c r="DH143" s="176"/>
      <c r="DI143" s="176"/>
      <c r="DJ143" s="176"/>
      <c r="DK143" s="176"/>
      <c r="DL143" s="176"/>
      <c r="DM143" s="176"/>
      <c r="DN143" s="176"/>
      <c r="DO143" s="176"/>
      <c r="DP143" s="176"/>
      <c r="DQ143" s="176"/>
      <c r="DR143" s="176"/>
      <c r="DS143" s="176"/>
      <c r="DT143" s="176"/>
      <c r="DU143" s="176"/>
      <c r="DV143" s="176"/>
      <c r="DW143" s="176"/>
      <c r="DX143" s="176"/>
      <c r="DY143" s="176"/>
      <c r="DZ143" s="176"/>
      <c r="EA143" s="176"/>
      <c r="EB143" s="176"/>
      <c r="EC143" s="176"/>
      <c r="ED143" s="176"/>
      <c r="EE143" s="176"/>
      <c r="EF143" s="176"/>
      <c r="EG143" s="176"/>
      <c r="EH143" s="176"/>
      <c r="EI143" s="176"/>
      <c r="EJ143" s="176"/>
      <c r="EK143" s="176"/>
      <c r="EL143" s="176"/>
      <c r="EM143" s="176"/>
      <c r="EN143" s="176"/>
      <c r="EO143" s="176"/>
      <c r="EP143" s="176"/>
      <c r="EQ143" s="176"/>
      <c r="ER143" s="176"/>
      <c r="ES143" s="176"/>
      <c r="ET143" s="176"/>
      <c r="EU143" s="176"/>
      <c r="EV143" s="176"/>
      <c r="EW143" s="176"/>
      <c r="EX143" s="176"/>
      <c r="EY143" s="176"/>
      <c r="EZ143" s="176"/>
      <c r="FA143" s="176"/>
      <c r="FB143" s="176"/>
      <c r="FC143" s="176"/>
      <c r="FD143" s="176"/>
      <c r="FE143" s="176"/>
      <c r="FF143" s="176"/>
      <c r="FG143" s="176"/>
      <c r="FH143" s="176"/>
      <c r="FI143" s="176"/>
      <c r="FJ143" s="176"/>
      <c r="FK143" s="176"/>
      <c r="FL143" s="176"/>
      <c r="FM143" s="176"/>
      <c r="FN143" s="176"/>
      <c r="FO143" s="176"/>
      <c r="FP143" s="176"/>
      <c r="FQ143" s="176"/>
      <c r="FR143" s="176"/>
      <c r="FS143" s="176"/>
      <c r="FT143" s="176"/>
      <c r="FU143" s="176"/>
      <c r="FV143" s="176"/>
      <c r="FW143" s="176"/>
      <c r="FX143" s="176"/>
      <c r="FY143" s="176"/>
      <c r="FZ143" s="176"/>
      <c r="GA143" s="176"/>
      <c r="GB143" s="176"/>
      <c r="GC143" s="176"/>
      <c r="GD143" s="176"/>
      <c r="GE143" s="176"/>
      <c r="GF143" s="176"/>
      <c r="GG143" s="176"/>
      <c r="GH143" s="176"/>
      <c r="GI143" s="176"/>
      <c r="GJ143" s="176"/>
      <c r="GK143" s="176"/>
      <c r="GL143" s="176"/>
      <c r="GM143" s="176"/>
      <c r="GN143" s="176"/>
      <c r="GO143" s="176"/>
      <c r="GP143" s="176"/>
      <c r="GQ143" s="176"/>
      <c r="GR143" s="176"/>
      <c r="GS143" s="176"/>
      <c r="GT143" s="176"/>
      <c r="GU143" s="176"/>
      <c r="GV143" s="176"/>
      <c r="GW143" s="176"/>
      <c r="GX143" s="176"/>
      <c r="GY143" s="176"/>
      <c r="GZ143" s="176"/>
      <c r="HA143" s="176"/>
      <c r="HB143" s="176"/>
      <c r="HC143" s="176"/>
      <c r="HD143" s="176"/>
      <c r="HE143" s="176"/>
      <c r="HF143" s="176"/>
      <c r="HG143" s="176"/>
      <c r="HH143" s="176"/>
      <c r="HI143" s="176"/>
      <c r="HJ143" s="176"/>
      <c r="HK143" s="176"/>
      <c r="HL143" s="176"/>
      <c r="HM143" s="176"/>
      <c r="HN143" s="176"/>
      <c r="HO143" s="176"/>
      <c r="HP143" s="176"/>
      <c r="HQ143" s="176"/>
      <c r="HR143" s="176"/>
      <c r="HS143" s="176"/>
      <c r="HT143" s="176"/>
      <c r="HU143" s="176"/>
      <c r="HV143" s="176"/>
      <c r="HW143" s="176"/>
      <c r="HX143" s="176"/>
      <c r="HY143" s="176"/>
      <c r="HZ143" s="176"/>
      <c r="IA143" s="176"/>
      <c r="IB143" s="176"/>
      <c r="IC143" s="176"/>
      <c r="ID143" s="176"/>
      <c r="IE143" s="176"/>
      <c r="IF143" s="176"/>
      <c r="IG143" s="176"/>
      <c r="IH143" s="176"/>
      <c r="II143" s="176"/>
      <c r="IJ143" s="176"/>
      <c r="IK143" s="176"/>
      <c r="IL143" s="176"/>
      <c r="IM143" s="176"/>
      <c r="IN143" s="176"/>
      <c r="IO143" s="176"/>
      <c r="IP143" s="176"/>
      <c r="IQ143" s="176"/>
      <c r="IR143" s="176"/>
      <c r="IS143" s="176"/>
      <c r="IT143" s="176"/>
      <c r="IU143" s="176"/>
    </row>
    <row r="144" spans="1:255" s="177" customFormat="1" ht="15.75">
      <c r="A144" s="162"/>
      <c r="B144" s="247" t="s">
        <v>836</v>
      </c>
      <c r="C144" s="160" t="s">
        <v>1216</v>
      </c>
      <c r="D144" s="185">
        <v>1</v>
      </c>
      <c r="E144" s="224"/>
      <c r="F144" s="131">
        <f t="shared" si="2"/>
        <v>0</v>
      </c>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6"/>
      <c r="BU144" s="176"/>
      <c r="BV144" s="176"/>
      <c r="BW144" s="176"/>
      <c r="BX144" s="176"/>
      <c r="BY144" s="176"/>
      <c r="BZ144" s="176"/>
      <c r="CA144" s="176"/>
      <c r="CB144" s="176"/>
      <c r="CC144" s="176"/>
      <c r="CD144" s="176"/>
      <c r="CE144" s="176"/>
      <c r="CF144" s="176"/>
      <c r="CG144" s="176"/>
      <c r="CH144" s="176"/>
      <c r="CI144" s="176"/>
      <c r="CJ144" s="176"/>
      <c r="CK144" s="176"/>
      <c r="CL144" s="176"/>
      <c r="CM144" s="176"/>
      <c r="CN144" s="176"/>
      <c r="CO144" s="176"/>
      <c r="CP144" s="176"/>
      <c r="CQ144" s="176"/>
      <c r="CR144" s="176"/>
      <c r="CS144" s="176"/>
      <c r="CT144" s="176"/>
      <c r="CU144" s="176"/>
      <c r="CV144" s="176"/>
      <c r="CW144" s="176"/>
      <c r="CX144" s="176"/>
      <c r="CY144" s="176"/>
      <c r="CZ144" s="176"/>
      <c r="DA144" s="176"/>
      <c r="DB144" s="176"/>
      <c r="DC144" s="176"/>
      <c r="DD144" s="176"/>
      <c r="DE144" s="176"/>
      <c r="DF144" s="176"/>
      <c r="DG144" s="176"/>
      <c r="DH144" s="176"/>
      <c r="DI144" s="176"/>
      <c r="DJ144" s="176"/>
      <c r="DK144" s="176"/>
      <c r="DL144" s="176"/>
      <c r="DM144" s="176"/>
      <c r="DN144" s="176"/>
      <c r="DO144" s="176"/>
      <c r="DP144" s="176"/>
      <c r="DQ144" s="176"/>
      <c r="DR144" s="176"/>
      <c r="DS144" s="176"/>
      <c r="DT144" s="176"/>
      <c r="DU144" s="176"/>
      <c r="DV144" s="176"/>
      <c r="DW144" s="176"/>
      <c r="DX144" s="176"/>
      <c r="DY144" s="176"/>
      <c r="DZ144" s="176"/>
      <c r="EA144" s="176"/>
      <c r="EB144" s="176"/>
      <c r="EC144" s="176"/>
      <c r="ED144" s="176"/>
      <c r="EE144" s="176"/>
      <c r="EF144" s="176"/>
      <c r="EG144" s="176"/>
      <c r="EH144" s="176"/>
      <c r="EI144" s="176"/>
      <c r="EJ144" s="176"/>
      <c r="EK144" s="176"/>
      <c r="EL144" s="176"/>
      <c r="EM144" s="176"/>
      <c r="EN144" s="176"/>
      <c r="EO144" s="176"/>
      <c r="EP144" s="176"/>
      <c r="EQ144" s="176"/>
      <c r="ER144" s="176"/>
      <c r="ES144" s="176"/>
      <c r="ET144" s="176"/>
      <c r="EU144" s="176"/>
      <c r="EV144" s="176"/>
      <c r="EW144" s="176"/>
      <c r="EX144" s="176"/>
      <c r="EY144" s="176"/>
      <c r="EZ144" s="176"/>
      <c r="FA144" s="176"/>
      <c r="FB144" s="176"/>
      <c r="FC144" s="176"/>
      <c r="FD144" s="176"/>
      <c r="FE144" s="176"/>
      <c r="FF144" s="176"/>
      <c r="FG144" s="176"/>
      <c r="FH144" s="176"/>
      <c r="FI144" s="176"/>
      <c r="FJ144" s="176"/>
      <c r="FK144" s="176"/>
      <c r="FL144" s="176"/>
      <c r="FM144" s="176"/>
      <c r="FN144" s="176"/>
      <c r="FO144" s="176"/>
      <c r="FP144" s="176"/>
      <c r="FQ144" s="176"/>
      <c r="FR144" s="176"/>
      <c r="FS144" s="176"/>
      <c r="FT144" s="176"/>
      <c r="FU144" s="176"/>
      <c r="FV144" s="176"/>
      <c r="FW144" s="176"/>
      <c r="FX144" s="176"/>
      <c r="FY144" s="176"/>
      <c r="FZ144" s="176"/>
      <c r="GA144" s="176"/>
      <c r="GB144" s="176"/>
      <c r="GC144" s="176"/>
      <c r="GD144" s="176"/>
      <c r="GE144" s="176"/>
      <c r="GF144" s="176"/>
      <c r="GG144" s="176"/>
      <c r="GH144" s="176"/>
      <c r="GI144" s="176"/>
      <c r="GJ144" s="176"/>
      <c r="GK144" s="176"/>
      <c r="GL144" s="176"/>
      <c r="GM144" s="176"/>
      <c r="GN144" s="176"/>
      <c r="GO144" s="176"/>
      <c r="GP144" s="176"/>
      <c r="GQ144" s="176"/>
      <c r="GR144" s="176"/>
      <c r="GS144" s="176"/>
      <c r="GT144" s="176"/>
      <c r="GU144" s="176"/>
      <c r="GV144" s="176"/>
      <c r="GW144" s="176"/>
      <c r="GX144" s="176"/>
      <c r="GY144" s="176"/>
      <c r="GZ144" s="176"/>
      <c r="HA144" s="176"/>
      <c r="HB144" s="176"/>
      <c r="HC144" s="176"/>
      <c r="HD144" s="176"/>
      <c r="HE144" s="176"/>
      <c r="HF144" s="176"/>
      <c r="HG144" s="176"/>
      <c r="HH144" s="176"/>
      <c r="HI144" s="176"/>
      <c r="HJ144" s="176"/>
      <c r="HK144" s="176"/>
      <c r="HL144" s="176"/>
      <c r="HM144" s="176"/>
      <c r="HN144" s="176"/>
      <c r="HO144" s="176"/>
      <c r="HP144" s="176"/>
      <c r="HQ144" s="176"/>
      <c r="HR144" s="176"/>
      <c r="HS144" s="176"/>
      <c r="HT144" s="176"/>
      <c r="HU144" s="176"/>
      <c r="HV144" s="176"/>
      <c r="HW144" s="176"/>
      <c r="HX144" s="176"/>
      <c r="HY144" s="176"/>
      <c r="HZ144" s="176"/>
      <c r="IA144" s="176"/>
      <c r="IB144" s="176"/>
      <c r="IC144" s="176"/>
      <c r="ID144" s="176"/>
      <c r="IE144" s="176"/>
      <c r="IF144" s="176"/>
      <c r="IG144" s="176"/>
      <c r="IH144" s="176"/>
      <c r="II144" s="176"/>
      <c r="IJ144" s="176"/>
      <c r="IK144" s="176"/>
      <c r="IL144" s="176"/>
      <c r="IM144" s="176"/>
      <c r="IN144" s="176"/>
      <c r="IO144" s="176"/>
      <c r="IP144" s="176"/>
      <c r="IQ144" s="176"/>
      <c r="IR144" s="176"/>
      <c r="IS144" s="176"/>
      <c r="IT144" s="176"/>
      <c r="IU144" s="176"/>
    </row>
    <row r="145" spans="1:255" s="177" customFormat="1" ht="15.75">
      <c r="A145" s="162"/>
      <c r="B145" s="247" t="s">
        <v>730</v>
      </c>
      <c r="C145" s="160"/>
      <c r="D145" s="185"/>
      <c r="E145" s="222"/>
      <c r="F145" s="131">
        <f t="shared" si="2"/>
        <v>0</v>
      </c>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c r="CH145" s="176"/>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6"/>
      <c r="DD145" s="176"/>
      <c r="DE145" s="176"/>
      <c r="DF145" s="176"/>
      <c r="DG145" s="176"/>
      <c r="DH145" s="176"/>
      <c r="DI145" s="176"/>
      <c r="DJ145" s="176"/>
      <c r="DK145" s="176"/>
      <c r="DL145" s="176"/>
      <c r="DM145" s="176"/>
      <c r="DN145" s="176"/>
      <c r="DO145" s="176"/>
      <c r="DP145" s="176"/>
      <c r="DQ145" s="176"/>
      <c r="DR145" s="176"/>
      <c r="DS145" s="176"/>
      <c r="DT145" s="176"/>
      <c r="DU145" s="176"/>
      <c r="DV145" s="176"/>
      <c r="DW145" s="176"/>
      <c r="DX145" s="176"/>
      <c r="DY145" s="176"/>
      <c r="DZ145" s="176"/>
      <c r="EA145" s="176"/>
      <c r="EB145" s="176"/>
      <c r="EC145" s="176"/>
      <c r="ED145" s="176"/>
      <c r="EE145" s="176"/>
      <c r="EF145" s="176"/>
      <c r="EG145" s="176"/>
      <c r="EH145" s="176"/>
      <c r="EI145" s="176"/>
      <c r="EJ145" s="176"/>
      <c r="EK145" s="176"/>
      <c r="EL145" s="176"/>
      <c r="EM145" s="176"/>
      <c r="EN145" s="176"/>
      <c r="EO145" s="176"/>
      <c r="EP145" s="176"/>
      <c r="EQ145" s="176"/>
      <c r="ER145" s="176"/>
      <c r="ES145" s="176"/>
      <c r="ET145" s="176"/>
      <c r="EU145" s="176"/>
      <c r="EV145" s="176"/>
      <c r="EW145" s="176"/>
      <c r="EX145" s="176"/>
      <c r="EY145" s="176"/>
      <c r="EZ145" s="176"/>
      <c r="FA145" s="176"/>
      <c r="FB145" s="176"/>
      <c r="FC145" s="176"/>
      <c r="FD145" s="176"/>
      <c r="FE145" s="176"/>
      <c r="FF145" s="176"/>
      <c r="FG145" s="176"/>
      <c r="FH145" s="176"/>
      <c r="FI145" s="176"/>
      <c r="FJ145" s="176"/>
      <c r="FK145" s="176"/>
      <c r="FL145" s="176"/>
      <c r="FM145" s="176"/>
      <c r="FN145" s="176"/>
      <c r="FO145" s="176"/>
      <c r="FP145" s="176"/>
      <c r="FQ145" s="176"/>
      <c r="FR145" s="176"/>
      <c r="FS145" s="176"/>
      <c r="FT145" s="176"/>
      <c r="FU145" s="176"/>
      <c r="FV145" s="176"/>
      <c r="FW145" s="176"/>
      <c r="FX145" s="176"/>
      <c r="FY145" s="176"/>
      <c r="FZ145" s="176"/>
      <c r="GA145" s="176"/>
      <c r="GB145" s="176"/>
      <c r="GC145" s="176"/>
      <c r="GD145" s="176"/>
      <c r="GE145" s="176"/>
      <c r="GF145" s="176"/>
      <c r="GG145" s="176"/>
      <c r="GH145" s="176"/>
      <c r="GI145" s="176"/>
      <c r="GJ145" s="176"/>
      <c r="GK145" s="176"/>
      <c r="GL145" s="176"/>
      <c r="GM145" s="176"/>
      <c r="GN145" s="176"/>
      <c r="GO145" s="176"/>
      <c r="GP145" s="176"/>
      <c r="GQ145" s="176"/>
      <c r="GR145" s="176"/>
      <c r="GS145" s="176"/>
      <c r="GT145" s="176"/>
      <c r="GU145" s="176"/>
      <c r="GV145" s="176"/>
      <c r="GW145" s="176"/>
      <c r="GX145" s="176"/>
      <c r="GY145" s="176"/>
      <c r="GZ145" s="176"/>
      <c r="HA145" s="176"/>
      <c r="HB145" s="176"/>
      <c r="HC145" s="176"/>
      <c r="HD145" s="176"/>
      <c r="HE145" s="176"/>
      <c r="HF145" s="176"/>
      <c r="HG145" s="176"/>
      <c r="HH145" s="176"/>
      <c r="HI145" s="176"/>
      <c r="HJ145" s="176"/>
      <c r="HK145" s="176"/>
      <c r="HL145" s="176"/>
      <c r="HM145" s="176"/>
      <c r="HN145" s="176"/>
      <c r="HO145" s="176"/>
      <c r="HP145" s="176"/>
      <c r="HQ145" s="176"/>
      <c r="HR145" s="176"/>
      <c r="HS145" s="176"/>
      <c r="HT145" s="176"/>
      <c r="HU145" s="176"/>
      <c r="HV145" s="176"/>
      <c r="HW145" s="176"/>
      <c r="HX145" s="176"/>
      <c r="HY145" s="176"/>
      <c r="HZ145" s="176"/>
      <c r="IA145" s="176"/>
      <c r="IB145" s="176"/>
      <c r="IC145" s="176"/>
      <c r="ID145" s="176"/>
      <c r="IE145" s="176"/>
      <c r="IF145" s="176"/>
      <c r="IG145" s="176"/>
      <c r="IH145" s="176"/>
      <c r="II145" s="176"/>
      <c r="IJ145" s="176"/>
      <c r="IK145" s="176"/>
      <c r="IL145" s="176"/>
      <c r="IM145" s="176"/>
      <c r="IN145" s="176"/>
      <c r="IO145" s="176"/>
      <c r="IP145" s="176"/>
      <c r="IQ145" s="176"/>
      <c r="IR145" s="176"/>
      <c r="IS145" s="176"/>
      <c r="IT145" s="176"/>
      <c r="IU145" s="176"/>
    </row>
    <row r="146" spans="1:6" s="166" customFormat="1" ht="15.75">
      <c r="A146" s="201">
        <f>MAX($A$6:A145)+1</f>
        <v>21</v>
      </c>
      <c r="B146" s="226" t="s">
        <v>213</v>
      </c>
      <c r="C146" s="209"/>
      <c r="D146" s="210"/>
      <c r="E146" s="222"/>
      <c r="F146" s="131">
        <f t="shared" si="2"/>
        <v>0</v>
      </c>
    </row>
    <row r="147" spans="1:6" s="166" customFormat="1" ht="15.75">
      <c r="A147" s="162"/>
      <c r="B147" s="226" t="s">
        <v>214</v>
      </c>
      <c r="C147" s="209"/>
      <c r="D147" s="210"/>
      <c r="E147" s="222"/>
      <c r="F147" s="131">
        <f t="shared" si="2"/>
        <v>0</v>
      </c>
    </row>
    <row r="148" spans="1:6" s="166" customFormat="1" ht="15.75">
      <c r="A148" s="162"/>
      <c r="B148" s="226" t="s">
        <v>215</v>
      </c>
      <c r="C148" s="209"/>
      <c r="D148" s="210"/>
      <c r="E148" s="222"/>
      <c r="F148" s="131">
        <f t="shared" si="2"/>
        <v>0</v>
      </c>
    </row>
    <row r="149" spans="1:6" s="166" customFormat="1" ht="15.75">
      <c r="A149" s="162"/>
      <c r="B149" s="226" t="s">
        <v>216</v>
      </c>
      <c r="C149" s="209"/>
      <c r="D149" s="210"/>
      <c r="E149" s="222"/>
      <c r="F149" s="131">
        <f t="shared" si="2"/>
        <v>0</v>
      </c>
    </row>
    <row r="150" spans="1:6" s="166" customFormat="1" ht="15.75">
      <c r="A150" s="162"/>
      <c r="B150" s="226" t="s">
        <v>217</v>
      </c>
      <c r="C150" s="209" t="s">
        <v>1215</v>
      </c>
      <c r="D150" s="210">
        <v>2</v>
      </c>
      <c r="E150" s="224"/>
      <c r="F150" s="131">
        <f t="shared" si="2"/>
        <v>0</v>
      </c>
    </row>
    <row r="151" spans="1:6" s="166" customFormat="1" ht="15.75">
      <c r="A151" s="162"/>
      <c r="B151" s="226" t="s">
        <v>218</v>
      </c>
      <c r="C151" s="209"/>
      <c r="D151" s="210"/>
      <c r="E151" s="222"/>
      <c r="F151" s="131">
        <f t="shared" si="2"/>
        <v>0</v>
      </c>
    </row>
    <row r="152" spans="1:6" s="166" customFormat="1" ht="15.75">
      <c r="A152" s="201"/>
      <c r="B152" s="201"/>
      <c r="C152" s="209"/>
      <c r="D152" s="210"/>
      <c r="E152" s="222"/>
      <c r="F152" s="131">
        <f t="shared" si="2"/>
        <v>0</v>
      </c>
    </row>
    <row r="153" spans="1:6" s="166" customFormat="1" ht="47.25">
      <c r="A153" s="201">
        <f>MAX($A$6:A152)+1</f>
        <v>22</v>
      </c>
      <c r="B153" s="248" t="s">
        <v>219</v>
      </c>
      <c r="C153" s="209"/>
      <c r="D153" s="210"/>
      <c r="E153" s="555"/>
      <c r="F153" s="131">
        <f t="shared" si="2"/>
        <v>0</v>
      </c>
    </row>
    <row r="154" spans="1:6" s="166" customFormat="1" ht="15.75">
      <c r="A154" s="168"/>
      <c r="B154" s="248" t="s">
        <v>220</v>
      </c>
      <c r="C154" s="209" t="s">
        <v>1216</v>
      </c>
      <c r="D154" s="210">
        <v>1</v>
      </c>
      <c r="E154" s="116"/>
      <c r="F154" s="131">
        <f t="shared" si="2"/>
        <v>0</v>
      </c>
    </row>
    <row r="155" spans="1:6" s="166" customFormat="1" ht="15.75">
      <c r="A155" s="168"/>
      <c r="B155" s="248" t="s">
        <v>221</v>
      </c>
      <c r="C155" s="209"/>
      <c r="D155" s="210"/>
      <c r="E155" s="555"/>
      <c r="F155" s="131">
        <f t="shared" si="2"/>
        <v>0</v>
      </c>
    </row>
    <row r="156" spans="1:6" s="166" customFormat="1" ht="15.75">
      <c r="A156" s="168"/>
      <c r="B156" s="248" t="s">
        <v>222</v>
      </c>
      <c r="C156" s="209"/>
      <c r="D156" s="210"/>
      <c r="E156" s="553"/>
      <c r="F156" s="131">
        <f t="shared" si="2"/>
        <v>0</v>
      </c>
    </row>
    <row r="157" spans="1:6" s="166" customFormat="1" ht="15.75">
      <c r="A157" s="168"/>
      <c r="B157" s="248" t="s">
        <v>1349</v>
      </c>
      <c r="C157" s="209"/>
      <c r="D157" s="210"/>
      <c r="E157" s="555"/>
      <c r="F157" s="131">
        <f t="shared" si="2"/>
        <v>0</v>
      </c>
    </row>
    <row r="158" spans="1:6" s="166" customFormat="1" ht="15.75">
      <c r="A158" s="168"/>
      <c r="B158" s="248"/>
      <c r="C158" s="209"/>
      <c r="D158" s="210"/>
      <c r="E158" s="555"/>
      <c r="F158" s="131">
        <f t="shared" si="2"/>
        <v>0</v>
      </c>
    </row>
    <row r="159" spans="1:6" ht="31.5">
      <c r="A159" s="201">
        <f>MAX($A$6:A158)+1</f>
        <v>23</v>
      </c>
      <c r="B159" s="139" t="s">
        <v>223</v>
      </c>
      <c r="C159" s="209"/>
      <c r="D159" s="210"/>
      <c r="E159" s="119"/>
      <c r="F159" s="131">
        <f t="shared" si="2"/>
        <v>0</v>
      </c>
    </row>
    <row r="160" spans="2:6" ht="15.75">
      <c r="B160" s="139" t="s">
        <v>224</v>
      </c>
      <c r="C160" s="209"/>
      <c r="D160" s="210"/>
      <c r="E160" s="119"/>
      <c r="F160" s="131">
        <f t="shared" si="2"/>
        <v>0</v>
      </c>
    </row>
    <row r="161" spans="2:6" ht="15.75">
      <c r="B161" s="139" t="s">
        <v>225</v>
      </c>
      <c r="C161" s="209" t="s">
        <v>1216</v>
      </c>
      <c r="D161" s="210">
        <v>1</v>
      </c>
      <c r="E161" s="121"/>
      <c r="F161" s="131">
        <f t="shared" si="2"/>
        <v>0</v>
      </c>
    </row>
    <row r="162" spans="2:6" ht="15.75">
      <c r="B162" s="139" t="s">
        <v>226</v>
      </c>
      <c r="C162" s="209"/>
      <c r="D162" s="210"/>
      <c r="E162" s="119"/>
      <c r="F162" s="131">
        <f t="shared" si="2"/>
        <v>0</v>
      </c>
    </row>
    <row r="163" spans="2:6" ht="15.75">
      <c r="B163" s="139"/>
      <c r="C163" s="209"/>
      <c r="D163" s="210"/>
      <c r="E163" s="119"/>
      <c r="F163" s="131">
        <f t="shared" si="2"/>
        <v>0</v>
      </c>
    </row>
    <row r="164" spans="1:6" ht="31.5">
      <c r="A164" s="201">
        <f>MAX($A$6:A163)+1</f>
        <v>24</v>
      </c>
      <c r="B164" s="139" t="s">
        <v>227</v>
      </c>
      <c r="C164" s="209"/>
      <c r="D164" s="210"/>
      <c r="E164" s="119"/>
      <c r="F164" s="131">
        <f t="shared" si="2"/>
        <v>0</v>
      </c>
    </row>
    <row r="165" spans="2:6" ht="15.75">
      <c r="B165" s="139" t="s">
        <v>1376</v>
      </c>
      <c r="C165" s="209"/>
      <c r="D165" s="210"/>
      <c r="E165" s="119"/>
      <c r="F165" s="131">
        <f t="shared" si="2"/>
        <v>0</v>
      </c>
    </row>
    <row r="166" spans="2:6" ht="15.75">
      <c r="B166" s="139" t="s">
        <v>228</v>
      </c>
      <c r="C166" s="209" t="s">
        <v>1215</v>
      </c>
      <c r="D166" s="210">
        <v>1</v>
      </c>
      <c r="E166" s="121"/>
      <c r="F166" s="131">
        <f t="shared" si="2"/>
        <v>0</v>
      </c>
    </row>
    <row r="167" spans="2:6" ht="15.75">
      <c r="B167" s="139"/>
      <c r="C167" s="209"/>
      <c r="D167" s="210"/>
      <c r="E167" s="119"/>
      <c r="F167" s="131">
        <f t="shared" si="2"/>
        <v>0</v>
      </c>
    </row>
    <row r="168" spans="1:6" ht="47.25">
      <c r="A168" s="201">
        <f>MAX($A$6:A167)+1</f>
        <v>25</v>
      </c>
      <c r="B168" s="139" t="s">
        <v>229</v>
      </c>
      <c r="C168" s="209"/>
      <c r="D168" s="210"/>
      <c r="E168" s="119"/>
      <c r="F168" s="131">
        <f t="shared" si="2"/>
        <v>0</v>
      </c>
    </row>
    <row r="169" spans="2:6" ht="15.75">
      <c r="B169" s="139" t="s">
        <v>230</v>
      </c>
      <c r="C169" s="209" t="s">
        <v>1215</v>
      </c>
      <c r="D169" s="210">
        <v>1</v>
      </c>
      <c r="E169" s="121"/>
      <c r="F169" s="131">
        <f t="shared" si="2"/>
        <v>0</v>
      </c>
    </row>
    <row r="170" spans="2:6" ht="15.75">
      <c r="B170" s="139"/>
      <c r="C170" s="209"/>
      <c r="D170" s="210"/>
      <c r="E170" s="119"/>
      <c r="F170" s="131">
        <f t="shared" si="2"/>
        <v>0</v>
      </c>
    </row>
    <row r="171" spans="1:6" s="166" customFormat="1" ht="94.5">
      <c r="A171" s="201">
        <f>MAX($A$6:A170)+1</f>
        <v>26</v>
      </c>
      <c r="B171" s="248" t="s">
        <v>731</v>
      </c>
      <c r="C171" s="209"/>
      <c r="D171" s="210"/>
      <c r="E171" s="555"/>
      <c r="F171" s="131">
        <f t="shared" si="2"/>
        <v>0</v>
      </c>
    </row>
    <row r="172" spans="1:6" s="166" customFormat="1" ht="15.75">
      <c r="A172" s="168"/>
      <c r="B172" s="248" t="s">
        <v>1377</v>
      </c>
      <c r="C172" s="209" t="s">
        <v>1215</v>
      </c>
      <c r="D172" s="210">
        <v>2</v>
      </c>
      <c r="E172" s="116"/>
      <c r="F172" s="131">
        <f t="shared" si="2"/>
        <v>0</v>
      </c>
    </row>
    <row r="173" spans="1:6" s="166" customFormat="1" ht="15.75">
      <c r="A173" s="168"/>
      <c r="B173" s="248"/>
      <c r="D173" s="221"/>
      <c r="E173" s="553"/>
      <c r="F173" s="131">
        <f t="shared" si="2"/>
        <v>0</v>
      </c>
    </row>
    <row r="174" spans="1:6" s="166" customFormat="1" ht="47.25">
      <c r="A174" s="201">
        <f>MAX($A$6:A173)+1</f>
        <v>27</v>
      </c>
      <c r="B174" s="248" t="s">
        <v>231</v>
      </c>
      <c r="C174" s="209"/>
      <c r="D174" s="210"/>
      <c r="E174" s="555"/>
      <c r="F174" s="131">
        <f t="shared" si="2"/>
        <v>0</v>
      </c>
    </row>
    <row r="175" spans="1:255" s="177" customFormat="1" ht="15.75">
      <c r="A175" s="168"/>
      <c r="B175" s="248" t="s">
        <v>1377</v>
      </c>
      <c r="C175" s="209" t="s">
        <v>1215</v>
      </c>
      <c r="D175" s="210">
        <v>5</v>
      </c>
      <c r="E175" s="116"/>
      <c r="F175" s="131">
        <f t="shared" si="2"/>
        <v>0</v>
      </c>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c r="BT175" s="176"/>
      <c r="BU175" s="176"/>
      <c r="BV175" s="176"/>
      <c r="BW175" s="176"/>
      <c r="BX175" s="176"/>
      <c r="BY175" s="176"/>
      <c r="BZ175" s="176"/>
      <c r="CA175" s="176"/>
      <c r="CB175" s="176"/>
      <c r="CC175" s="176"/>
      <c r="CD175" s="176"/>
      <c r="CE175" s="176"/>
      <c r="CF175" s="176"/>
      <c r="CG175" s="176"/>
      <c r="CH175" s="176"/>
      <c r="CI175" s="176"/>
      <c r="CJ175" s="176"/>
      <c r="CK175" s="176"/>
      <c r="CL175" s="176"/>
      <c r="CM175" s="176"/>
      <c r="CN175" s="176"/>
      <c r="CO175" s="176"/>
      <c r="CP175" s="176"/>
      <c r="CQ175" s="176"/>
      <c r="CR175" s="176"/>
      <c r="CS175" s="176"/>
      <c r="CT175" s="176"/>
      <c r="CU175" s="176"/>
      <c r="CV175" s="176"/>
      <c r="CW175" s="176"/>
      <c r="CX175" s="176"/>
      <c r="CY175" s="176"/>
      <c r="CZ175" s="176"/>
      <c r="DA175" s="176"/>
      <c r="DB175" s="176"/>
      <c r="DC175" s="176"/>
      <c r="DD175" s="176"/>
      <c r="DE175" s="176"/>
      <c r="DF175" s="176"/>
      <c r="DG175" s="176"/>
      <c r="DH175" s="176"/>
      <c r="DI175" s="176"/>
      <c r="DJ175" s="176"/>
      <c r="DK175" s="176"/>
      <c r="DL175" s="176"/>
      <c r="DM175" s="176"/>
      <c r="DN175" s="176"/>
      <c r="DO175" s="176"/>
      <c r="DP175" s="176"/>
      <c r="DQ175" s="176"/>
      <c r="DR175" s="176"/>
      <c r="DS175" s="176"/>
      <c r="DT175" s="176"/>
      <c r="DU175" s="176"/>
      <c r="DV175" s="176"/>
      <c r="DW175" s="176"/>
      <c r="DX175" s="176"/>
      <c r="DY175" s="176"/>
      <c r="DZ175" s="176"/>
      <c r="EA175" s="176"/>
      <c r="EB175" s="176"/>
      <c r="EC175" s="176"/>
      <c r="ED175" s="176"/>
      <c r="EE175" s="176"/>
      <c r="EF175" s="176"/>
      <c r="EG175" s="176"/>
      <c r="EH175" s="176"/>
      <c r="EI175" s="176"/>
      <c r="EJ175" s="176"/>
      <c r="EK175" s="176"/>
      <c r="EL175" s="176"/>
      <c r="EM175" s="176"/>
      <c r="EN175" s="176"/>
      <c r="EO175" s="176"/>
      <c r="EP175" s="176"/>
      <c r="EQ175" s="176"/>
      <c r="ER175" s="176"/>
      <c r="ES175" s="176"/>
      <c r="ET175" s="176"/>
      <c r="EU175" s="176"/>
      <c r="EV175" s="176"/>
      <c r="EW175" s="176"/>
      <c r="EX175" s="176"/>
      <c r="EY175" s="176"/>
      <c r="EZ175" s="176"/>
      <c r="FA175" s="176"/>
      <c r="FB175" s="176"/>
      <c r="FC175" s="176"/>
      <c r="FD175" s="176"/>
      <c r="FE175" s="176"/>
      <c r="FF175" s="176"/>
      <c r="FG175" s="176"/>
      <c r="FH175" s="176"/>
      <c r="FI175" s="176"/>
      <c r="FJ175" s="176"/>
      <c r="FK175" s="176"/>
      <c r="FL175" s="176"/>
      <c r="FM175" s="176"/>
      <c r="FN175" s="176"/>
      <c r="FO175" s="176"/>
      <c r="FP175" s="176"/>
      <c r="FQ175" s="176"/>
      <c r="FR175" s="176"/>
      <c r="FS175" s="176"/>
      <c r="FT175" s="176"/>
      <c r="FU175" s="176"/>
      <c r="FV175" s="176"/>
      <c r="FW175" s="176"/>
      <c r="FX175" s="176"/>
      <c r="FY175" s="176"/>
      <c r="FZ175" s="176"/>
      <c r="GA175" s="176"/>
      <c r="GB175" s="176"/>
      <c r="GC175" s="176"/>
      <c r="GD175" s="176"/>
      <c r="GE175" s="176"/>
      <c r="GF175" s="176"/>
      <c r="GG175" s="176"/>
      <c r="GH175" s="176"/>
      <c r="GI175" s="176"/>
      <c r="GJ175" s="176"/>
      <c r="GK175" s="176"/>
      <c r="GL175" s="176"/>
      <c r="GM175" s="176"/>
      <c r="GN175" s="176"/>
      <c r="GO175" s="176"/>
      <c r="GP175" s="176"/>
      <c r="GQ175" s="176"/>
      <c r="GR175" s="176"/>
      <c r="GS175" s="176"/>
      <c r="GT175" s="176"/>
      <c r="GU175" s="176"/>
      <c r="GV175" s="176"/>
      <c r="GW175" s="176"/>
      <c r="GX175" s="176"/>
      <c r="GY175" s="176"/>
      <c r="GZ175" s="176"/>
      <c r="HA175" s="176"/>
      <c r="HB175" s="176"/>
      <c r="HC175" s="176"/>
      <c r="HD175" s="176"/>
      <c r="HE175" s="176"/>
      <c r="HF175" s="176"/>
      <c r="HG175" s="176"/>
      <c r="HH175" s="176"/>
      <c r="HI175" s="176"/>
      <c r="HJ175" s="176"/>
      <c r="HK175" s="176"/>
      <c r="HL175" s="176"/>
      <c r="HM175" s="176"/>
      <c r="HN175" s="176"/>
      <c r="HO175" s="176"/>
      <c r="HP175" s="176"/>
      <c r="HQ175" s="176"/>
      <c r="HR175" s="176"/>
      <c r="HS175" s="176"/>
      <c r="HT175" s="176"/>
      <c r="HU175" s="176"/>
      <c r="HV175" s="176"/>
      <c r="HW175" s="176"/>
      <c r="HX175" s="176"/>
      <c r="HY175" s="176"/>
      <c r="HZ175" s="176"/>
      <c r="IA175" s="176"/>
      <c r="IB175" s="176"/>
      <c r="IC175" s="176"/>
      <c r="ID175" s="176"/>
      <c r="IE175" s="176"/>
      <c r="IF175" s="176"/>
      <c r="IG175" s="176"/>
      <c r="IH175" s="176"/>
      <c r="II175" s="176"/>
      <c r="IJ175" s="176"/>
      <c r="IK175" s="176"/>
      <c r="IL175" s="176"/>
      <c r="IM175" s="176"/>
      <c r="IN175" s="176"/>
      <c r="IO175" s="176"/>
      <c r="IP175" s="176"/>
      <c r="IQ175" s="176"/>
      <c r="IR175" s="176"/>
      <c r="IS175" s="176"/>
      <c r="IT175" s="176"/>
      <c r="IU175" s="176"/>
    </row>
    <row r="176" spans="1:255" s="177" customFormat="1" ht="15.75">
      <c r="A176" s="168"/>
      <c r="B176" s="248"/>
      <c r="C176" s="209"/>
      <c r="D176" s="210"/>
      <c r="E176" s="555"/>
      <c r="F176" s="131">
        <f t="shared" si="2"/>
        <v>0</v>
      </c>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c r="CA176" s="176"/>
      <c r="CB176" s="176"/>
      <c r="CC176" s="176"/>
      <c r="CD176" s="176"/>
      <c r="CE176" s="176"/>
      <c r="CF176" s="176"/>
      <c r="CG176" s="176"/>
      <c r="CH176" s="176"/>
      <c r="CI176" s="176"/>
      <c r="CJ176" s="176"/>
      <c r="CK176" s="176"/>
      <c r="CL176" s="176"/>
      <c r="CM176" s="176"/>
      <c r="CN176" s="176"/>
      <c r="CO176" s="176"/>
      <c r="CP176" s="176"/>
      <c r="CQ176" s="176"/>
      <c r="CR176" s="176"/>
      <c r="CS176" s="176"/>
      <c r="CT176" s="176"/>
      <c r="CU176" s="176"/>
      <c r="CV176" s="176"/>
      <c r="CW176" s="176"/>
      <c r="CX176" s="176"/>
      <c r="CY176" s="176"/>
      <c r="CZ176" s="176"/>
      <c r="DA176" s="176"/>
      <c r="DB176" s="176"/>
      <c r="DC176" s="176"/>
      <c r="DD176" s="176"/>
      <c r="DE176" s="176"/>
      <c r="DF176" s="176"/>
      <c r="DG176" s="176"/>
      <c r="DH176" s="176"/>
      <c r="DI176" s="176"/>
      <c r="DJ176" s="176"/>
      <c r="DK176" s="176"/>
      <c r="DL176" s="176"/>
      <c r="DM176" s="176"/>
      <c r="DN176" s="176"/>
      <c r="DO176" s="176"/>
      <c r="DP176" s="176"/>
      <c r="DQ176" s="176"/>
      <c r="DR176" s="176"/>
      <c r="DS176" s="176"/>
      <c r="DT176" s="176"/>
      <c r="DU176" s="176"/>
      <c r="DV176" s="176"/>
      <c r="DW176" s="176"/>
      <c r="DX176" s="176"/>
      <c r="DY176" s="176"/>
      <c r="DZ176" s="176"/>
      <c r="EA176" s="176"/>
      <c r="EB176" s="176"/>
      <c r="EC176" s="176"/>
      <c r="ED176" s="176"/>
      <c r="EE176" s="176"/>
      <c r="EF176" s="176"/>
      <c r="EG176" s="176"/>
      <c r="EH176" s="176"/>
      <c r="EI176" s="176"/>
      <c r="EJ176" s="176"/>
      <c r="EK176" s="176"/>
      <c r="EL176" s="176"/>
      <c r="EM176" s="176"/>
      <c r="EN176" s="176"/>
      <c r="EO176" s="176"/>
      <c r="EP176" s="176"/>
      <c r="EQ176" s="176"/>
      <c r="ER176" s="176"/>
      <c r="ES176" s="176"/>
      <c r="ET176" s="176"/>
      <c r="EU176" s="176"/>
      <c r="EV176" s="176"/>
      <c r="EW176" s="176"/>
      <c r="EX176" s="176"/>
      <c r="EY176" s="176"/>
      <c r="EZ176" s="176"/>
      <c r="FA176" s="176"/>
      <c r="FB176" s="176"/>
      <c r="FC176" s="176"/>
      <c r="FD176" s="176"/>
      <c r="FE176" s="176"/>
      <c r="FF176" s="176"/>
      <c r="FG176" s="176"/>
      <c r="FH176" s="176"/>
      <c r="FI176" s="176"/>
      <c r="FJ176" s="176"/>
      <c r="FK176" s="176"/>
      <c r="FL176" s="176"/>
      <c r="FM176" s="176"/>
      <c r="FN176" s="176"/>
      <c r="FO176" s="176"/>
      <c r="FP176" s="176"/>
      <c r="FQ176" s="176"/>
      <c r="FR176" s="176"/>
      <c r="FS176" s="176"/>
      <c r="FT176" s="176"/>
      <c r="FU176" s="176"/>
      <c r="FV176" s="176"/>
      <c r="FW176" s="176"/>
      <c r="FX176" s="176"/>
      <c r="FY176" s="176"/>
      <c r="FZ176" s="176"/>
      <c r="GA176" s="176"/>
      <c r="GB176" s="176"/>
      <c r="GC176" s="176"/>
      <c r="GD176" s="176"/>
      <c r="GE176" s="176"/>
      <c r="GF176" s="176"/>
      <c r="GG176" s="176"/>
      <c r="GH176" s="176"/>
      <c r="GI176" s="176"/>
      <c r="GJ176" s="176"/>
      <c r="GK176" s="176"/>
      <c r="GL176" s="176"/>
      <c r="GM176" s="176"/>
      <c r="GN176" s="176"/>
      <c r="GO176" s="176"/>
      <c r="GP176" s="176"/>
      <c r="GQ176" s="176"/>
      <c r="GR176" s="176"/>
      <c r="GS176" s="176"/>
      <c r="GT176" s="176"/>
      <c r="GU176" s="176"/>
      <c r="GV176" s="176"/>
      <c r="GW176" s="176"/>
      <c r="GX176" s="176"/>
      <c r="GY176" s="176"/>
      <c r="GZ176" s="176"/>
      <c r="HA176" s="176"/>
      <c r="HB176" s="176"/>
      <c r="HC176" s="176"/>
      <c r="HD176" s="176"/>
      <c r="HE176" s="176"/>
      <c r="HF176" s="176"/>
      <c r="HG176" s="176"/>
      <c r="HH176" s="176"/>
      <c r="HI176" s="176"/>
      <c r="HJ176" s="176"/>
      <c r="HK176" s="176"/>
      <c r="HL176" s="176"/>
      <c r="HM176" s="176"/>
      <c r="HN176" s="176"/>
      <c r="HO176" s="176"/>
      <c r="HP176" s="176"/>
      <c r="HQ176" s="176"/>
      <c r="HR176" s="176"/>
      <c r="HS176" s="176"/>
      <c r="HT176" s="176"/>
      <c r="HU176" s="176"/>
      <c r="HV176" s="176"/>
      <c r="HW176" s="176"/>
      <c r="HX176" s="176"/>
      <c r="HY176" s="176"/>
      <c r="HZ176" s="176"/>
      <c r="IA176" s="176"/>
      <c r="IB176" s="176"/>
      <c r="IC176" s="176"/>
      <c r="ID176" s="176"/>
      <c r="IE176" s="176"/>
      <c r="IF176" s="176"/>
      <c r="IG176" s="176"/>
      <c r="IH176" s="176"/>
      <c r="II176" s="176"/>
      <c r="IJ176" s="176"/>
      <c r="IK176" s="176"/>
      <c r="IL176" s="176"/>
      <c r="IM176" s="176"/>
      <c r="IN176" s="176"/>
      <c r="IO176" s="176"/>
      <c r="IP176" s="176"/>
      <c r="IQ176" s="176"/>
      <c r="IR176" s="176"/>
      <c r="IS176" s="176"/>
      <c r="IT176" s="176"/>
      <c r="IU176" s="176"/>
    </row>
    <row r="177" spans="1:6" ht="31.5">
      <c r="A177" s="201">
        <f>MAX($A$6:A176)+1</f>
        <v>28</v>
      </c>
      <c r="B177" s="139" t="s">
        <v>232</v>
      </c>
      <c r="C177" s="209"/>
      <c r="D177" s="210"/>
      <c r="E177" s="119"/>
      <c r="F177" s="131">
        <f t="shared" si="2"/>
        <v>0</v>
      </c>
    </row>
    <row r="178" spans="2:6" ht="15.75">
      <c r="B178" s="139" t="s">
        <v>230</v>
      </c>
      <c r="C178" s="209" t="s">
        <v>1215</v>
      </c>
      <c r="D178" s="210">
        <v>2</v>
      </c>
      <c r="E178" s="121"/>
      <c r="F178" s="131">
        <f t="shared" si="2"/>
        <v>0</v>
      </c>
    </row>
    <row r="179" spans="2:6" ht="15.75">
      <c r="B179" s="139"/>
      <c r="C179" s="209"/>
      <c r="D179" s="210"/>
      <c r="E179" s="192"/>
      <c r="F179" s="131">
        <f t="shared" si="2"/>
        <v>0</v>
      </c>
    </row>
    <row r="180" spans="1:6" ht="31.5">
      <c r="A180" s="201">
        <f>MAX($A$6:A179)+1</f>
        <v>29</v>
      </c>
      <c r="B180" s="141" t="s">
        <v>233</v>
      </c>
      <c r="C180" s="126"/>
      <c r="D180" s="111"/>
      <c r="E180" s="119"/>
      <c r="F180" s="131">
        <f t="shared" si="2"/>
        <v>0</v>
      </c>
    </row>
    <row r="181" spans="2:6" ht="15.75">
      <c r="B181" s="141" t="s">
        <v>234</v>
      </c>
      <c r="C181" s="225" t="s">
        <v>1215</v>
      </c>
      <c r="D181" s="111">
        <v>1</v>
      </c>
      <c r="E181" s="121"/>
      <c r="F181" s="131">
        <f t="shared" si="2"/>
        <v>0</v>
      </c>
    </row>
    <row r="182" spans="2:6" ht="15.75">
      <c r="B182" s="141"/>
      <c r="C182" s="225"/>
      <c r="D182" s="111"/>
      <c r="E182" s="544"/>
      <c r="F182" s="131">
        <f t="shared" si="2"/>
        <v>0</v>
      </c>
    </row>
    <row r="183" spans="1:255" s="177" customFormat="1" ht="63">
      <c r="A183" s="201">
        <f>MAX($A$6:A182)+1</f>
        <v>30</v>
      </c>
      <c r="B183" s="248" t="s">
        <v>235</v>
      </c>
      <c r="C183" s="209"/>
      <c r="D183" s="210"/>
      <c r="E183" s="555"/>
      <c r="F183" s="131">
        <f t="shared" si="2"/>
        <v>0</v>
      </c>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c r="BT183" s="176"/>
      <c r="BU183" s="176"/>
      <c r="BV183" s="176"/>
      <c r="BW183" s="176"/>
      <c r="BX183" s="176"/>
      <c r="BY183" s="176"/>
      <c r="BZ183" s="176"/>
      <c r="CA183" s="176"/>
      <c r="CB183" s="176"/>
      <c r="CC183" s="176"/>
      <c r="CD183" s="176"/>
      <c r="CE183" s="176"/>
      <c r="CF183" s="176"/>
      <c r="CG183" s="176"/>
      <c r="CH183" s="176"/>
      <c r="CI183" s="176"/>
      <c r="CJ183" s="176"/>
      <c r="CK183" s="176"/>
      <c r="CL183" s="176"/>
      <c r="CM183" s="176"/>
      <c r="CN183" s="176"/>
      <c r="CO183" s="176"/>
      <c r="CP183" s="176"/>
      <c r="CQ183" s="176"/>
      <c r="CR183" s="176"/>
      <c r="CS183" s="176"/>
      <c r="CT183" s="176"/>
      <c r="CU183" s="176"/>
      <c r="CV183" s="176"/>
      <c r="CW183" s="176"/>
      <c r="CX183" s="176"/>
      <c r="CY183" s="176"/>
      <c r="CZ183" s="176"/>
      <c r="DA183" s="176"/>
      <c r="DB183" s="176"/>
      <c r="DC183" s="176"/>
      <c r="DD183" s="176"/>
      <c r="DE183" s="176"/>
      <c r="DF183" s="176"/>
      <c r="DG183" s="176"/>
      <c r="DH183" s="176"/>
      <c r="DI183" s="176"/>
      <c r="DJ183" s="176"/>
      <c r="DK183" s="176"/>
      <c r="DL183" s="176"/>
      <c r="DM183" s="176"/>
      <c r="DN183" s="176"/>
      <c r="DO183" s="176"/>
      <c r="DP183" s="176"/>
      <c r="DQ183" s="176"/>
      <c r="DR183" s="176"/>
      <c r="DS183" s="176"/>
      <c r="DT183" s="176"/>
      <c r="DU183" s="176"/>
      <c r="DV183" s="176"/>
      <c r="DW183" s="176"/>
      <c r="DX183" s="176"/>
      <c r="DY183" s="176"/>
      <c r="DZ183" s="176"/>
      <c r="EA183" s="176"/>
      <c r="EB183" s="176"/>
      <c r="EC183" s="176"/>
      <c r="ED183" s="176"/>
      <c r="EE183" s="176"/>
      <c r="EF183" s="176"/>
      <c r="EG183" s="176"/>
      <c r="EH183" s="176"/>
      <c r="EI183" s="176"/>
      <c r="EJ183" s="176"/>
      <c r="EK183" s="176"/>
      <c r="EL183" s="176"/>
      <c r="EM183" s="176"/>
      <c r="EN183" s="176"/>
      <c r="EO183" s="176"/>
      <c r="EP183" s="176"/>
      <c r="EQ183" s="176"/>
      <c r="ER183" s="176"/>
      <c r="ES183" s="176"/>
      <c r="ET183" s="176"/>
      <c r="EU183" s="176"/>
      <c r="EV183" s="176"/>
      <c r="EW183" s="176"/>
      <c r="EX183" s="176"/>
      <c r="EY183" s="176"/>
      <c r="EZ183" s="176"/>
      <c r="FA183" s="176"/>
      <c r="FB183" s="176"/>
      <c r="FC183" s="176"/>
      <c r="FD183" s="176"/>
      <c r="FE183" s="176"/>
      <c r="FF183" s="176"/>
      <c r="FG183" s="176"/>
      <c r="FH183" s="176"/>
      <c r="FI183" s="176"/>
      <c r="FJ183" s="176"/>
      <c r="FK183" s="176"/>
      <c r="FL183" s="176"/>
      <c r="FM183" s="176"/>
      <c r="FN183" s="176"/>
      <c r="FO183" s="176"/>
      <c r="FP183" s="176"/>
      <c r="FQ183" s="176"/>
      <c r="FR183" s="176"/>
      <c r="FS183" s="176"/>
      <c r="FT183" s="176"/>
      <c r="FU183" s="176"/>
      <c r="FV183" s="176"/>
      <c r="FW183" s="176"/>
      <c r="FX183" s="176"/>
      <c r="FY183" s="176"/>
      <c r="FZ183" s="176"/>
      <c r="GA183" s="176"/>
      <c r="GB183" s="176"/>
      <c r="GC183" s="176"/>
      <c r="GD183" s="176"/>
      <c r="GE183" s="176"/>
      <c r="GF183" s="176"/>
      <c r="GG183" s="176"/>
      <c r="GH183" s="176"/>
      <c r="GI183" s="176"/>
      <c r="GJ183" s="176"/>
      <c r="GK183" s="176"/>
      <c r="GL183" s="176"/>
      <c r="GM183" s="176"/>
      <c r="GN183" s="176"/>
      <c r="GO183" s="176"/>
      <c r="GP183" s="176"/>
      <c r="GQ183" s="176"/>
      <c r="GR183" s="176"/>
      <c r="GS183" s="176"/>
      <c r="GT183" s="176"/>
      <c r="GU183" s="176"/>
      <c r="GV183" s="176"/>
      <c r="GW183" s="176"/>
      <c r="GX183" s="176"/>
      <c r="GY183" s="176"/>
      <c r="GZ183" s="176"/>
      <c r="HA183" s="176"/>
      <c r="HB183" s="176"/>
      <c r="HC183" s="176"/>
      <c r="HD183" s="176"/>
      <c r="HE183" s="176"/>
      <c r="HF183" s="176"/>
      <c r="HG183" s="176"/>
      <c r="HH183" s="176"/>
      <c r="HI183" s="176"/>
      <c r="HJ183" s="176"/>
      <c r="HK183" s="176"/>
      <c r="HL183" s="176"/>
      <c r="HM183" s="176"/>
      <c r="HN183" s="176"/>
      <c r="HO183" s="176"/>
      <c r="HP183" s="176"/>
      <c r="HQ183" s="176"/>
      <c r="HR183" s="176"/>
      <c r="HS183" s="176"/>
      <c r="HT183" s="176"/>
      <c r="HU183" s="176"/>
      <c r="HV183" s="176"/>
      <c r="HW183" s="176"/>
      <c r="HX183" s="176"/>
      <c r="HY183" s="176"/>
      <c r="HZ183" s="176"/>
      <c r="IA183" s="176"/>
      <c r="IB183" s="176"/>
      <c r="IC183" s="176"/>
      <c r="ID183" s="176"/>
      <c r="IE183" s="176"/>
      <c r="IF183" s="176"/>
      <c r="IG183" s="176"/>
      <c r="IH183" s="176"/>
      <c r="II183" s="176"/>
      <c r="IJ183" s="176"/>
      <c r="IK183" s="176"/>
      <c r="IL183" s="176"/>
      <c r="IM183" s="176"/>
      <c r="IN183" s="176"/>
      <c r="IO183" s="176"/>
      <c r="IP183" s="176"/>
      <c r="IQ183" s="176"/>
      <c r="IR183" s="176"/>
      <c r="IS183" s="176"/>
      <c r="IT183" s="176"/>
      <c r="IU183" s="176"/>
    </row>
    <row r="184" spans="1:255" s="177" customFormat="1" ht="15.75">
      <c r="A184" s="168"/>
      <c r="B184" s="248" t="s">
        <v>1376</v>
      </c>
      <c r="C184" s="209" t="s">
        <v>1215</v>
      </c>
      <c r="D184" s="210">
        <v>3</v>
      </c>
      <c r="E184" s="116"/>
      <c r="F184" s="131">
        <f t="shared" si="2"/>
        <v>0</v>
      </c>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c r="BT184" s="176"/>
      <c r="BU184" s="176"/>
      <c r="BV184" s="176"/>
      <c r="BW184" s="176"/>
      <c r="BX184" s="176"/>
      <c r="BY184" s="176"/>
      <c r="BZ184" s="176"/>
      <c r="CA184" s="176"/>
      <c r="CB184" s="176"/>
      <c r="CC184" s="176"/>
      <c r="CD184" s="176"/>
      <c r="CE184" s="176"/>
      <c r="CF184" s="176"/>
      <c r="CG184" s="176"/>
      <c r="CH184" s="176"/>
      <c r="CI184" s="176"/>
      <c r="CJ184" s="176"/>
      <c r="CK184" s="176"/>
      <c r="CL184" s="176"/>
      <c r="CM184" s="176"/>
      <c r="CN184" s="176"/>
      <c r="CO184" s="176"/>
      <c r="CP184" s="176"/>
      <c r="CQ184" s="176"/>
      <c r="CR184" s="176"/>
      <c r="CS184" s="176"/>
      <c r="CT184" s="176"/>
      <c r="CU184" s="176"/>
      <c r="CV184" s="176"/>
      <c r="CW184" s="176"/>
      <c r="CX184" s="176"/>
      <c r="CY184" s="176"/>
      <c r="CZ184" s="176"/>
      <c r="DA184" s="176"/>
      <c r="DB184" s="176"/>
      <c r="DC184" s="176"/>
      <c r="DD184" s="176"/>
      <c r="DE184" s="176"/>
      <c r="DF184" s="176"/>
      <c r="DG184" s="176"/>
      <c r="DH184" s="176"/>
      <c r="DI184" s="176"/>
      <c r="DJ184" s="176"/>
      <c r="DK184" s="176"/>
      <c r="DL184" s="176"/>
      <c r="DM184" s="176"/>
      <c r="DN184" s="176"/>
      <c r="DO184" s="176"/>
      <c r="DP184" s="176"/>
      <c r="DQ184" s="176"/>
      <c r="DR184" s="176"/>
      <c r="DS184" s="176"/>
      <c r="DT184" s="176"/>
      <c r="DU184" s="176"/>
      <c r="DV184" s="176"/>
      <c r="DW184" s="176"/>
      <c r="DX184" s="176"/>
      <c r="DY184" s="176"/>
      <c r="DZ184" s="176"/>
      <c r="EA184" s="176"/>
      <c r="EB184" s="176"/>
      <c r="EC184" s="176"/>
      <c r="ED184" s="176"/>
      <c r="EE184" s="176"/>
      <c r="EF184" s="176"/>
      <c r="EG184" s="176"/>
      <c r="EH184" s="176"/>
      <c r="EI184" s="176"/>
      <c r="EJ184" s="176"/>
      <c r="EK184" s="176"/>
      <c r="EL184" s="176"/>
      <c r="EM184" s="176"/>
      <c r="EN184" s="176"/>
      <c r="EO184" s="176"/>
      <c r="EP184" s="176"/>
      <c r="EQ184" s="176"/>
      <c r="ER184" s="176"/>
      <c r="ES184" s="176"/>
      <c r="ET184" s="176"/>
      <c r="EU184" s="176"/>
      <c r="EV184" s="176"/>
      <c r="EW184" s="176"/>
      <c r="EX184" s="176"/>
      <c r="EY184" s="176"/>
      <c r="EZ184" s="176"/>
      <c r="FA184" s="176"/>
      <c r="FB184" s="176"/>
      <c r="FC184" s="176"/>
      <c r="FD184" s="176"/>
      <c r="FE184" s="176"/>
      <c r="FF184" s="176"/>
      <c r="FG184" s="176"/>
      <c r="FH184" s="176"/>
      <c r="FI184" s="176"/>
      <c r="FJ184" s="176"/>
      <c r="FK184" s="176"/>
      <c r="FL184" s="176"/>
      <c r="FM184" s="176"/>
      <c r="FN184" s="176"/>
      <c r="FO184" s="176"/>
      <c r="FP184" s="176"/>
      <c r="FQ184" s="176"/>
      <c r="FR184" s="176"/>
      <c r="FS184" s="176"/>
      <c r="FT184" s="176"/>
      <c r="FU184" s="176"/>
      <c r="FV184" s="176"/>
      <c r="FW184" s="176"/>
      <c r="FX184" s="176"/>
      <c r="FY184" s="176"/>
      <c r="FZ184" s="176"/>
      <c r="GA184" s="176"/>
      <c r="GB184" s="176"/>
      <c r="GC184" s="176"/>
      <c r="GD184" s="176"/>
      <c r="GE184" s="176"/>
      <c r="GF184" s="176"/>
      <c r="GG184" s="176"/>
      <c r="GH184" s="176"/>
      <c r="GI184" s="176"/>
      <c r="GJ184" s="176"/>
      <c r="GK184" s="176"/>
      <c r="GL184" s="176"/>
      <c r="GM184" s="176"/>
      <c r="GN184" s="176"/>
      <c r="GO184" s="176"/>
      <c r="GP184" s="176"/>
      <c r="GQ184" s="176"/>
      <c r="GR184" s="176"/>
      <c r="GS184" s="176"/>
      <c r="GT184" s="176"/>
      <c r="GU184" s="176"/>
      <c r="GV184" s="176"/>
      <c r="GW184" s="176"/>
      <c r="GX184" s="176"/>
      <c r="GY184" s="176"/>
      <c r="GZ184" s="176"/>
      <c r="HA184" s="176"/>
      <c r="HB184" s="176"/>
      <c r="HC184" s="176"/>
      <c r="HD184" s="176"/>
      <c r="HE184" s="176"/>
      <c r="HF184" s="176"/>
      <c r="HG184" s="176"/>
      <c r="HH184" s="176"/>
      <c r="HI184" s="176"/>
      <c r="HJ184" s="176"/>
      <c r="HK184" s="176"/>
      <c r="HL184" s="176"/>
      <c r="HM184" s="176"/>
      <c r="HN184" s="176"/>
      <c r="HO184" s="176"/>
      <c r="HP184" s="176"/>
      <c r="HQ184" s="176"/>
      <c r="HR184" s="176"/>
      <c r="HS184" s="176"/>
      <c r="HT184" s="176"/>
      <c r="HU184" s="176"/>
      <c r="HV184" s="176"/>
      <c r="HW184" s="176"/>
      <c r="HX184" s="176"/>
      <c r="HY184" s="176"/>
      <c r="HZ184" s="176"/>
      <c r="IA184" s="176"/>
      <c r="IB184" s="176"/>
      <c r="IC184" s="176"/>
      <c r="ID184" s="176"/>
      <c r="IE184" s="176"/>
      <c r="IF184" s="176"/>
      <c r="IG184" s="176"/>
      <c r="IH184" s="176"/>
      <c r="II184" s="176"/>
      <c r="IJ184" s="176"/>
      <c r="IK184" s="176"/>
      <c r="IL184" s="176"/>
      <c r="IM184" s="176"/>
      <c r="IN184" s="176"/>
      <c r="IO184" s="176"/>
      <c r="IP184" s="176"/>
      <c r="IQ184" s="176"/>
      <c r="IR184" s="176"/>
      <c r="IS184" s="176"/>
      <c r="IT184" s="176"/>
      <c r="IU184" s="176"/>
    </row>
    <row r="185" spans="1:6" s="166" customFormat="1" ht="15.75">
      <c r="A185" s="162"/>
      <c r="B185" s="226"/>
      <c r="C185" s="174"/>
      <c r="D185" s="196"/>
      <c r="E185" s="222"/>
      <c r="F185" s="131">
        <f t="shared" si="2"/>
        <v>0</v>
      </c>
    </row>
    <row r="186" spans="1:6" ht="78.75">
      <c r="A186" s="201">
        <f>MAX($A$6:A185)+1</f>
        <v>31</v>
      </c>
      <c r="B186" s="215" t="s">
        <v>190</v>
      </c>
      <c r="C186" s="175"/>
      <c r="D186" s="196"/>
      <c r="E186" s="216"/>
      <c r="F186" s="131">
        <f t="shared" si="2"/>
        <v>0</v>
      </c>
    </row>
    <row r="187" spans="1:6" ht="173.25">
      <c r="A187" s="201"/>
      <c r="B187" s="215" t="s">
        <v>191</v>
      </c>
      <c r="C187" s="175"/>
      <c r="D187" s="196"/>
      <c r="E187" s="216"/>
      <c r="F187" s="131">
        <f t="shared" si="2"/>
        <v>0</v>
      </c>
    </row>
    <row r="188" spans="1:6" ht="15.75">
      <c r="A188" s="211"/>
      <c r="B188" s="205" t="s">
        <v>194</v>
      </c>
      <c r="C188" s="175" t="s">
        <v>1149</v>
      </c>
      <c r="D188" s="196">
        <v>115</v>
      </c>
      <c r="E188" s="202"/>
      <c r="F188" s="131">
        <f t="shared" si="2"/>
        <v>0</v>
      </c>
    </row>
    <row r="189" spans="1:6" ht="15.75">
      <c r="A189" s="211"/>
      <c r="B189" s="215" t="s">
        <v>199</v>
      </c>
      <c r="C189" s="175"/>
      <c r="D189" s="196"/>
      <c r="E189" s="217"/>
      <c r="F189" s="131">
        <f t="shared" si="2"/>
        <v>0</v>
      </c>
    </row>
    <row r="190" spans="1:6" ht="15.75">
      <c r="A190" s="211"/>
      <c r="B190" s="143" t="s">
        <v>1349</v>
      </c>
      <c r="C190" s="175"/>
      <c r="D190" s="196"/>
      <c r="E190" s="217"/>
      <c r="F190" s="131">
        <f t="shared" si="2"/>
        <v>0</v>
      </c>
    </row>
    <row r="191" spans="2:6" ht="48.75" customHeight="1">
      <c r="B191" s="141"/>
      <c r="C191" s="110"/>
      <c r="D191" s="111"/>
      <c r="E191" s="119"/>
      <c r="F191" s="131">
        <f t="shared" si="2"/>
        <v>0</v>
      </c>
    </row>
    <row r="192" spans="1:6" ht="110.25">
      <c r="A192" s="201">
        <f>MAX($A$6:A191)+1</f>
        <v>32</v>
      </c>
      <c r="B192" s="244" t="s">
        <v>200</v>
      </c>
      <c r="C192" s="110"/>
      <c r="D192" s="111"/>
      <c r="E192" s="119"/>
      <c r="F192" s="131">
        <f t="shared" si="2"/>
        <v>0</v>
      </c>
    </row>
    <row r="193" spans="1:6" ht="78.75">
      <c r="A193" s="114"/>
      <c r="B193" s="244" t="s">
        <v>187</v>
      </c>
      <c r="C193" s="110"/>
      <c r="D193" s="111"/>
      <c r="E193" s="119"/>
      <c r="F193" s="131">
        <f t="shared" si="2"/>
        <v>0</v>
      </c>
    </row>
    <row r="194" spans="2:6" ht="15.75">
      <c r="B194" s="244" t="s">
        <v>202</v>
      </c>
      <c r="C194" s="110"/>
      <c r="D194" s="111"/>
      <c r="E194" s="119"/>
      <c r="F194" s="131">
        <f aca="true" t="shared" si="3" ref="F194:F220">E194*D194</f>
        <v>0</v>
      </c>
    </row>
    <row r="195" spans="1:6" ht="15.75">
      <c r="A195" s="211"/>
      <c r="B195" s="205" t="s">
        <v>236</v>
      </c>
      <c r="C195" s="175" t="s">
        <v>1149</v>
      </c>
      <c r="D195" s="196">
        <v>115</v>
      </c>
      <c r="E195" s="202"/>
      <c r="F195" s="131">
        <f t="shared" si="3"/>
        <v>0</v>
      </c>
    </row>
    <row r="196" spans="2:6" ht="15.75">
      <c r="B196" s="178" t="s">
        <v>189</v>
      </c>
      <c r="C196" s="110"/>
      <c r="D196" s="111"/>
      <c r="E196" s="119"/>
      <c r="F196" s="131">
        <f t="shared" si="3"/>
        <v>0</v>
      </c>
    </row>
    <row r="197" spans="2:6" ht="15.75">
      <c r="B197" s="244" t="s">
        <v>1349</v>
      </c>
      <c r="C197" s="110"/>
      <c r="D197" s="111"/>
      <c r="E197" s="119"/>
      <c r="F197" s="131">
        <f t="shared" si="3"/>
        <v>0</v>
      </c>
    </row>
    <row r="198" spans="2:6" ht="15.75">
      <c r="B198" s="244"/>
      <c r="C198" s="110"/>
      <c r="D198" s="111"/>
      <c r="E198" s="119"/>
      <c r="F198" s="131">
        <f t="shared" si="3"/>
        <v>0</v>
      </c>
    </row>
    <row r="199" spans="1:6" s="166" customFormat="1" ht="78.75">
      <c r="A199" s="201">
        <f>MAX($A$6:A198)+1</f>
        <v>33</v>
      </c>
      <c r="B199" s="226" t="s">
        <v>237</v>
      </c>
      <c r="C199" s="174" t="s">
        <v>1215</v>
      </c>
      <c r="D199" s="196">
        <v>5</v>
      </c>
      <c r="E199" s="121"/>
      <c r="F199" s="131">
        <f t="shared" si="3"/>
        <v>0</v>
      </c>
    </row>
    <row r="200" spans="1:6" s="166" customFormat="1" ht="15.75">
      <c r="A200" s="162"/>
      <c r="B200" s="226" t="s">
        <v>238</v>
      </c>
      <c r="C200" s="213"/>
      <c r="D200" s="214"/>
      <c r="E200" s="119"/>
      <c r="F200" s="131">
        <f t="shared" si="3"/>
        <v>0</v>
      </c>
    </row>
    <row r="201" spans="1:6" s="166" customFormat="1" ht="15.75">
      <c r="A201" s="168"/>
      <c r="B201" s="249" t="s">
        <v>239</v>
      </c>
      <c r="C201" s="209"/>
      <c r="D201" s="210"/>
      <c r="E201" s="557"/>
      <c r="F201" s="131">
        <f t="shared" si="3"/>
        <v>0</v>
      </c>
    </row>
    <row r="202" spans="1:6" s="166" customFormat="1" ht="15.75">
      <c r="A202" s="162"/>
      <c r="B202" s="226"/>
      <c r="C202" s="174"/>
      <c r="D202" s="196"/>
      <c r="E202" s="227"/>
      <c r="F202" s="131">
        <f t="shared" si="3"/>
        <v>0</v>
      </c>
    </row>
    <row r="203" spans="1:6" s="166" customFormat="1" ht="47.25">
      <c r="A203" s="201">
        <f>MAX($A$6:A202)+1</f>
        <v>34</v>
      </c>
      <c r="B203" s="226" t="s">
        <v>240</v>
      </c>
      <c r="C203" s="174"/>
      <c r="D203" s="196"/>
      <c r="E203" s="227"/>
      <c r="F203" s="131">
        <f t="shared" si="3"/>
        <v>0</v>
      </c>
    </row>
    <row r="204" spans="1:255" s="166" customFormat="1" ht="15.75">
      <c r="A204" s="162"/>
      <c r="B204" s="226" t="s">
        <v>241</v>
      </c>
      <c r="C204" s="174" t="s">
        <v>1215</v>
      </c>
      <c r="D204" s="196">
        <v>8</v>
      </c>
      <c r="E204" s="202"/>
      <c r="F204" s="131">
        <f t="shared" si="3"/>
        <v>0</v>
      </c>
      <c r="G204" s="228"/>
      <c r="H204" s="228"/>
      <c r="I204" s="228"/>
      <c r="J204" s="228"/>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c r="BG204" s="228"/>
      <c r="BH204" s="228"/>
      <c r="BI204" s="228"/>
      <c r="BJ204" s="228"/>
      <c r="BK204" s="228"/>
      <c r="BL204" s="228"/>
      <c r="BM204" s="228"/>
      <c r="BN204" s="228"/>
      <c r="BO204" s="228"/>
      <c r="BP204" s="228"/>
      <c r="BQ204" s="228"/>
      <c r="BR204" s="228"/>
      <c r="BS204" s="228"/>
      <c r="BT204" s="228"/>
      <c r="BU204" s="228"/>
      <c r="BV204" s="228"/>
      <c r="BW204" s="228"/>
      <c r="BX204" s="228"/>
      <c r="BY204" s="228"/>
      <c r="BZ204" s="228"/>
      <c r="CA204" s="228"/>
      <c r="CB204" s="228"/>
      <c r="CC204" s="228"/>
      <c r="CD204" s="228"/>
      <c r="CE204" s="228"/>
      <c r="CF204" s="228"/>
      <c r="CG204" s="228"/>
      <c r="CH204" s="228"/>
      <c r="CI204" s="228"/>
      <c r="CJ204" s="228"/>
      <c r="CK204" s="228"/>
      <c r="CL204" s="228"/>
      <c r="CM204" s="228"/>
      <c r="CN204" s="228"/>
      <c r="CO204" s="228"/>
      <c r="CP204" s="228"/>
      <c r="CQ204" s="228"/>
      <c r="CR204" s="228"/>
      <c r="CS204" s="228"/>
      <c r="CT204" s="228"/>
      <c r="CU204" s="228"/>
      <c r="CV204" s="228"/>
      <c r="CW204" s="228"/>
      <c r="CX204" s="228"/>
      <c r="CY204" s="228"/>
      <c r="CZ204" s="228"/>
      <c r="DA204" s="228"/>
      <c r="DB204" s="228"/>
      <c r="DC204" s="228"/>
      <c r="DD204" s="228"/>
      <c r="DE204" s="228"/>
      <c r="DF204" s="228"/>
      <c r="DG204" s="228"/>
      <c r="DH204" s="228"/>
      <c r="DI204" s="228"/>
      <c r="DJ204" s="228"/>
      <c r="DK204" s="228"/>
      <c r="DL204" s="228"/>
      <c r="DM204" s="228"/>
      <c r="DN204" s="228"/>
      <c r="DO204" s="228"/>
      <c r="DP204" s="228"/>
      <c r="DQ204" s="228"/>
      <c r="DR204" s="228"/>
      <c r="DS204" s="228"/>
      <c r="DT204" s="228"/>
      <c r="DU204" s="228"/>
      <c r="DV204" s="228"/>
      <c r="DW204" s="228"/>
      <c r="DX204" s="228"/>
      <c r="DY204" s="228"/>
      <c r="DZ204" s="228"/>
      <c r="EA204" s="228"/>
      <c r="EB204" s="228"/>
      <c r="EC204" s="228"/>
      <c r="ED204" s="228"/>
      <c r="EE204" s="228"/>
      <c r="EF204" s="228"/>
      <c r="EG204" s="228"/>
      <c r="EH204" s="228"/>
      <c r="EI204" s="228"/>
      <c r="EJ204" s="228"/>
      <c r="EK204" s="228"/>
      <c r="EL204" s="228"/>
      <c r="EM204" s="228"/>
      <c r="EN204" s="228"/>
      <c r="EO204" s="228"/>
      <c r="EP204" s="228"/>
      <c r="EQ204" s="228"/>
      <c r="ER204" s="228"/>
      <c r="ES204" s="228"/>
      <c r="ET204" s="228"/>
      <c r="EU204" s="228"/>
      <c r="EV204" s="228"/>
      <c r="EW204" s="228"/>
      <c r="EX204" s="228"/>
      <c r="EY204" s="228"/>
      <c r="EZ204" s="228"/>
      <c r="FA204" s="228"/>
      <c r="FB204" s="228"/>
      <c r="FC204" s="228"/>
      <c r="FD204" s="228"/>
      <c r="FE204" s="228"/>
      <c r="FF204" s="228"/>
      <c r="FG204" s="228"/>
      <c r="FH204" s="228"/>
      <c r="FI204" s="228"/>
      <c r="FJ204" s="228"/>
      <c r="FK204" s="228"/>
      <c r="FL204" s="228"/>
      <c r="FM204" s="228"/>
      <c r="FN204" s="228"/>
      <c r="FO204" s="228"/>
      <c r="FP204" s="228"/>
      <c r="FQ204" s="228"/>
      <c r="FR204" s="228"/>
      <c r="FS204" s="228"/>
      <c r="FT204" s="228"/>
      <c r="FU204" s="228"/>
      <c r="FV204" s="228"/>
      <c r="FW204" s="228"/>
      <c r="FX204" s="228"/>
      <c r="FY204" s="228"/>
      <c r="FZ204" s="228"/>
      <c r="GA204" s="228"/>
      <c r="GB204" s="228"/>
      <c r="GC204" s="228"/>
      <c r="GD204" s="228"/>
      <c r="GE204" s="228"/>
      <c r="GF204" s="228"/>
      <c r="GG204" s="228"/>
      <c r="GH204" s="228"/>
      <c r="GI204" s="228"/>
      <c r="GJ204" s="228"/>
      <c r="GK204" s="228"/>
      <c r="GL204" s="228"/>
      <c r="GM204" s="228"/>
      <c r="GN204" s="228"/>
      <c r="GO204" s="228"/>
      <c r="GP204" s="228"/>
      <c r="GQ204" s="228"/>
      <c r="GR204" s="228"/>
      <c r="GS204" s="228"/>
      <c r="GT204" s="228"/>
      <c r="GU204" s="228"/>
      <c r="GV204" s="228"/>
      <c r="GW204" s="228"/>
      <c r="GX204" s="228"/>
      <c r="GY204" s="228"/>
      <c r="GZ204" s="228"/>
      <c r="HA204" s="228"/>
      <c r="HB204" s="228"/>
      <c r="HC204" s="228"/>
      <c r="HD204" s="228"/>
      <c r="HE204" s="228"/>
      <c r="HF204" s="228"/>
      <c r="HG204" s="228"/>
      <c r="HH204" s="228"/>
      <c r="HI204" s="228"/>
      <c r="HJ204" s="228"/>
      <c r="HK204" s="228"/>
      <c r="HL204" s="228"/>
      <c r="HM204" s="228"/>
      <c r="HN204" s="228"/>
      <c r="HO204" s="228"/>
      <c r="HP204" s="228"/>
      <c r="HQ204" s="228"/>
      <c r="HR204" s="228"/>
      <c r="HS204" s="228"/>
      <c r="HT204" s="228"/>
      <c r="HU204" s="228"/>
      <c r="HV204" s="228"/>
      <c r="HW204" s="228"/>
      <c r="HX204" s="228"/>
      <c r="HY204" s="228"/>
      <c r="HZ204" s="228"/>
      <c r="IA204" s="228"/>
      <c r="IB204" s="228"/>
      <c r="IC204" s="228"/>
      <c r="ID204" s="228"/>
      <c r="IE204" s="228"/>
      <c r="IF204" s="228"/>
      <c r="IG204" s="228"/>
      <c r="IH204" s="228"/>
      <c r="II204" s="228"/>
      <c r="IJ204" s="228"/>
      <c r="IK204" s="228"/>
      <c r="IL204" s="228"/>
      <c r="IM204" s="228"/>
      <c r="IN204" s="228"/>
      <c r="IO204" s="228"/>
      <c r="IP204" s="228"/>
      <c r="IQ204" s="228"/>
      <c r="IR204" s="228"/>
      <c r="IS204" s="228"/>
      <c r="IT204" s="228"/>
      <c r="IU204" s="228"/>
    </row>
    <row r="205" spans="1:255" s="166" customFormat="1" ht="15.75">
      <c r="A205" s="168"/>
      <c r="B205" s="248"/>
      <c r="C205" s="209"/>
      <c r="D205" s="210"/>
      <c r="E205" s="555"/>
      <c r="F205" s="131">
        <f t="shared" si="3"/>
        <v>0</v>
      </c>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228"/>
      <c r="AG205" s="228"/>
      <c r="AH205" s="228"/>
      <c r="AI205" s="228"/>
      <c r="AJ205" s="228"/>
      <c r="AK205" s="228"/>
      <c r="AL205" s="228"/>
      <c r="AM205" s="228"/>
      <c r="AN205" s="228"/>
      <c r="AO205" s="228"/>
      <c r="AP205" s="228"/>
      <c r="AQ205" s="228"/>
      <c r="AR205" s="228"/>
      <c r="AS205" s="228"/>
      <c r="AT205" s="228"/>
      <c r="AU205" s="228"/>
      <c r="AV205" s="228"/>
      <c r="AW205" s="228"/>
      <c r="AX205" s="228"/>
      <c r="AY205" s="228"/>
      <c r="AZ205" s="228"/>
      <c r="BA205" s="228"/>
      <c r="BB205" s="228"/>
      <c r="BC205" s="228"/>
      <c r="BD205" s="228"/>
      <c r="BE205" s="228"/>
      <c r="BF205" s="228"/>
      <c r="BG205" s="228"/>
      <c r="BH205" s="228"/>
      <c r="BI205" s="228"/>
      <c r="BJ205" s="228"/>
      <c r="BK205" s="228"/>
      <c r="BL205" s="228"/>
      <c r="BM205" s="228"/>
      <c r="BN205" s="228"/>
      <c r="BO205" s="228"/>
      <c r="BP205" s="228"/>
      <c r="BQ205" s="228"/>
      <c r="BR205" s="228"/>
      <c r="BS205" s="228"/>
      <c r="BT205" s="228"/>
      <c r="BU205" s="228"/>
      <c r="BV205" s="228"/>
      <c r="BW205" s="228"/>
      <c r="BX205" s="228"/>
      <c r="BY205" s="228"/>
      <c r="BZ205" s="228"/>
      <c r="CA205" s="228"/>
      <c r="CB205" s="228"/>
      <c r="CC205" s="228"/>
      <c r="CD205" s="228"/>
      <c r="CE205" s="228"/>
      <c r="CF205" s="228"/>
      <c r="CG205" s="228"/>
      <c r="CH205" s="228"/>
      <c r="CI205" s="228"/>
      <c r="CJ205" s="228"/>
      <c r="CK205" s="228"/>
      <c r="CL205" s="228"/>
      <c r="CM205" s="228"/>
      <c r="CN205" s="228"/>
      <c r="CO205" s="228"/>
      <c r="CP205" s="228"/>
      <c r="CQ205" s="228"/>
      <c r="CR205" s="228"/>
      <c r="CS205" s="228"/>
      <c r="CT205" s="228"/>
      <c r="CU205" s="228"/>
      <c r="CV205" s="228"/>
      <c r="CW205" s="228"/>
      <c r="CX205" s="228"/>
      <c r="CY205" s="228"/>
      <c r="CZ205" s="228"/>
      <c r="DA205" s="228"/>
      <c r="DB205" s="228"/>
      <c r="DC205" s="228"/>
      <c r="DD205" s="228"/>
      <c r="DE205" s="228"/>
      <c r="DF205" s="228"/>
      <c r="DG205" s="228"/>
      <c r="DH205" s="228"/>
      <c r="DI205" s="228"/>
      <c r="DJ205" s="228"/>
      <c r="DK205" s="228"/>
      <c r="DL205" s="228"/>
      <c r="DM205" s="228"/>
      <c r="DN205" s="228"/>
      <c r="DO205" s="228"/>
      <c r="DP205" s="228"/>
      <c r="DQ205" s="228"/>
      <c r="DR205" s="228"/>
      <c r="DS205" s="228"/>
      <c r="DT205" s="228"/>
      <c r="DU205" s="228"/>
      <c r="DV205" s="228"/>
      <c r="DW205" s="228"/>
      <c r="DX205" s="228"/>
      <c r="DY205" s="228"/>
      <c r="DZ205" s="228"/>
      <c r="EA205" s="228"/>
      <c r="EB205" s="228"/>
      <c r="EC205" s="228"/>
      <c r="ED205" s="228"/>
      <c r="EE205" s="228"/>
      <c r="EF205" s="228"/>
      <c r="EG205" s="228"/>
      <c r="EH205" s="228"/>
      <c r="EI205" s="228"/>
      <c r="EJ205" s="228"/>
      <c r="EK205" s="228"/>
      <c r="EL205" s="228"/>
      <c r="EM205" s="228"/>
      <c r="EN205" s="228"/>
      <c r="EO205" s="228"/>
      <c r="EP205" s="228"/>
      <c r="EQ205" s="228"/>
      <c r="ER205" s="228"/>
      <c r="ES205" s="228"/>
      <c r="ET205" s="228"/>
      <c r="EU205" s="228"/>
      <c r="EV205" s="228"/>
      <c r="EW205" s="228"/>
      <c r="EX205" s="228"/>
      <c r="EY205" s="228"/>
      <c r="EZ205" s="228"/>
      <c r="FA205" s="228"/>
      <c r="FB205" s="228"/>
      <c r="FC205" s="228"/>
      <c r="FD205" s="228"/>
      <c r="FE205" s="228"/>
      <c r="FF205" s="228"/>
      <c r="FG205" s="228"/>
      <c r="FH205" s="228"/>
      <c r="FI205" s="228"/>
      <c r="FJ205" s="228"/>
      <c r="FK205" s="228"/>
      <c r="FL205" s="228"/>
      <c r="FM205" s="228"/>
      <c r="FN205" s="228"/>
      <c r="FO205" s="228"/>
      <c r="FP205" s="228"/>
      <c r="FQ205" s="228"/>
      <c r="FR205" s="228"/>
      <c r="FS205" s="228"/>
      <c r="FT205" s="228"/>
      <c r="FU205" s="228"/>
      <c r="FV205" s="228"/>
      <c r="FW205" s="228"/>
      <c r="FX205" s="228"/>
      <c r="FY205" s="228"/>
      <c r="FZ205" s="228"/>
      <c r="GA205" s="228"/>
      <c r="GB205" s="228"/>
      <c r="GC205" s="228"/>
      <c r="GD205" s="228"/>
      <c r="GE205" s="228"/>
      <c r="GF205" s="228"/>
      <c r="GG205" s="228"/>
      <c r="GH205" s="228"/>
      <c r="GI205" s="228"/>
      <c r="GJ205" s="228"/>
      <c r="GK205" s="228"/>
      <c r="GL205" s="228"/>
      <c r="GM205" s="228"/>
      <c r="GN205" s="228"/>
      <c r="GO205" s="228"/>
      <c r="GP205" s="228"/>
      <c r="GQ205" s="228"/>
      <c r="GR205" s="228"/>
      <c r="GS205" s="228"/>
      <c r="GT205" s="228"/>
      <c r="GU205" s="228"/>
      <c r="GV205" s="228"/>
      <c r="GW205" s="228"/>
      <c r="GX205" s="228"/>
      <c r="GY205" s="228"/>
      <c r="GZ205" s="228"/>
      <c r="HA205" s="228"/>
      <c r="HB205" s="228"/>
      <c r="HC205" s="228"/>
      <c r="HD205" s="228"/>
      <c r="HE205" s="228"/>
      <c r="HF205" s="228"/>
      <c r="HG205" s="228"/>
      <c r="HH205" s="228"/>
      <c r="HI205" s="228"/>
      <c r="HJ205" s="228"/>
      <c r="HK205" s="228"/>
      <c r="HL205" s="228"/>
      <c r="HM205" s="228"/>
      <c r="HN205" s="228"/>
      <c r="HO205" s="228"/>
      <c r="HP205" s="228"/>
      <c r="HQ205" s="228"/>
      <c r="HR205" s="228"/>
      <c r="HS205" s="228"/>
      <c r="HT205" s="228"/>
      <c r="HU205" s="228"/>
      <c r="HV205" s="228"/>
      <c r="HW205" s="228"/>
      <c r="HX205" s="228"/>
      <c r="HY205" s="228"/>
      <c r="HZ205" s="228"/>
      <c r="IA205" s="228"/>
      <c r="IB205" s="228"/>
      <c r="IC205" s="228"/>
      <c r="ID205" s="228"/>
      <c r="IE205" s="228"/>
      <c r="IF205" s="228"/>
      <c r="IG205" s="228"/>
      <c r="IH205" s="228"/>
      <c r="II205" s="228"/>
      <c r="IJ205" s="228"/>
      <c r="IK205" s="228"/>
      <c r="IL205" s="228"/>
      <c r="IM205" s="228"/>
      <c r="IN205" s="228"/>
      <c r="IO205" s="228"/>
      <c r="IP205" s="228"/>
      <c r="IQ205" s="228"/>
      <c r="IR205" s="228"/>
      <c r="IS205" s="228"/>
      <c r="IT205" s="228"/>
      <c r="IU205" s="228"/>
    </row>
    <row r="206" spans="1:6" ht="63">
      <c r="A206" s="201">
        <f>MAX($A$6:A205)+1</f>
        <v>35</v>
      </c>
      <c r="B206" s="247" t="s">
        <v>242</v>
      </c>
      <c r="C206" s="160"/>
      <c r="D206" s="185"/>
      <c r="E206" s="222"/>
      <c r="F206" s="131">
        <f t="shared" si="3"/>
        <v>0</v>
      </c>
    </row>
    <row r="207" spans="1:6" ht="15.75">
      <c r="A207" s="162"/>
      <c r="B207" s="247" t="s">
        <v>243</v>
      </c>
      <c r="C207" s="160" t="s">
        <v>1215</v>
      </c>
      <c r="D207" s="185">
        <v>4</v>
      </c>
      <c r="E207" s="224"/>
      <c r="F207" s="131">
        <f t="shared" si="3"/>
        <v>0</v>
      </c>
    </row>
    <row r="208" spans="1:6" ht="15.75">
      <c r="A208" s="162"/>
      <c r="B208" s="247" t="s">
        <v>244</v>
      </c>
      <c r="C208" s="160"/>
      <c r="D208" s="185"/>
      <c r="E208" s="222"/>
      <c r="F208" s="131">
        <f t="shared" si="3"/>
        <v>0</v>
      </c>
    </row>
    <row r="209" spans="1:6" ht="15.75">
      <c r="A209" s="162"/>
      <c r="B209" s="159"/>
      <c r="C209" s="160"/>
      <c r="D209" s="185"/>
      <c r="E209" s="222"/>
      <c r="F209" s="131">
        <f t="shared" si="3"/>
        <v>0</v>
      </c>
    </row>
    <row r="210" spans="1:6" ht="31.5">
      <c r="A210" s="201">
        <f>MAX($A$6:A209)+1</f>
        <v>36</v>
      </c>
      <c r="B210" s="139" t="s">
        <v>245</v>
      </c>
      <c r="C210" s="160" t="s">
        <v>246</v>
      </c>
      <c r="D210" s="185">
        <v>40</v>
      </c>
      <c r="E210" s="121"/>
      <c r="F210" s="131">
        <f t="shared" si="3"/>
        <v>0</v>
      </c>
    </row>
    <row r="211" spans="1:6" ht="15.75">
      <c r="A211" s="218"/>
      <c r="B211" s="139"/>
      <c r="C211" s="118"/>
      <c r="D211" s="191"/>
      <c r="E211" s="192"/>
      <c r="F211" s="131">
        <f t="shared" si="3"/>
        <v>0</v>
      </c>
    </row>
    <row r="212" spans="1:6" ht="78.75">
      <c r="A212" s="201">
        <f>MAX($A$6:A211)+1</f>
        <v>37</v>
      </c>
      <c r="B212" s="139" t="s">
        <v>247</v>
      </c>
      <c r="C212" s="160"/>
      <c r="D212" s="185"/>
      <c r="E212" s="119"/>
      <c r="F212" s="131">
        <f t="shared" si="3"/>
        <v>0</v>
      </c>
    </row>
    <row r="213" spans="2:6" ht="15.75">
      <c r="B213" s="139" t="s">
        <v>248</v>
      </c>
      <c r="C213" s="160" t="s">
        <v>1215</v>
      </c>
      <c r="D213" s="185">
        <v>5</v>
      </c>
      <c r="E213" s="121"/>
      <c r="F213" s="131">
        <f t="shared" si="3"/>
        <v>0</v>
      </c>
    </row>
    <row r="214" spans="2:6" ht="15.75">
      <c r="B214" s="139"/>
      <c r="C214" s="160"/>
      <c r="D214" s="185"/>
      <c r="E214" s="192"/>
      <c r="F214" s="131">
        <f t="shared" si="3"/>
        <v>0</v>
      </c>
    </row>
    <row r="215" spans="1:6" s="113" customFormat="1" ht="78.75">
      <c r="A215" s="201">
        <f>MAX($A$6:A214)+1</f>
        <v>38</v>
      </c>
      <c r="B215" s="139" t="s">
        <v>249</v>
      </c>
      <c r="C215" s="160"/>
      <c r="D215" s="185"/>
      <c r="E215" s="184"/>
      <c r="F215" s="131">
        <f t="shared" si="3"/>
        <v>0</v>
      </c>
    </row>
    <row r="216" spans="1:6" s="113" customFormat="1" ht="15.75">
      <c r="A216" s="219"/>
      <c r="B216" s="139" t="s">
        <v>821</v>
      </c>
      <c r="C216" s="160" t="s">
        <v>1124</v>
      </c>
      <c r="D216" s="185">
        <v>10</v>
      </c>
      <c r="E216" s="127"/>
      <c r="F216" s="131">
        <f t="shared" si="3"/>
        <v>0</v>
      </c>
    </row>
    <row r="217" spans="1:6" s="113" customFormat="1" ht="15.75">
      <c r="A217" s="219"/>
      <c r="B217" s="139"/>
      <c r="C217" s="174"/>
      <c r="D217" s="196"/>
      <c r="E217" s="556"/>
      <c r="F217" s="131">
        <f t="shared" si="3"/>
        <v>0</v>
      </c>
    </row>
    <row r="218" spans="1:6" ht="31.5">
      <c r="A218" s="201">
        <f>MAX($A$6:A217)+1</f>
        <v>39</v>
      </c>
      <c r="B218" s="139" t="s">
        <v>250</v>
      </c>
      <c r="C218" s="110" t="s">
        <v>1124</v>
      </c>
      <c r="D218" s="111">
        <v>20</v>
      </c>
      <c r="E218" s="202"/>
      <c r="F218" s="131">
        <f t="shared" si="3"/>
        <v>0</v>
      </c>
    </row>
    <row r="219" spans="5:6" ht="15.75">
      <c r="E219" s="543"/>
      <c r="F219" s="131">
        <f t="shared" si="3"/>
        <v>0</v>
      </c>
    </row>
    <row r="220" spans="1:6" s="130" customFormat="1" ht="31.5">
      <c r="A220" s="201">
        <f>MAX($A$6:A219)+1</f>
        <v>40</v>
      </c>
      <c r="B220" s="115" t="s">
        <v>729</v>
      </c>
      <c r="C220" s="101" t="s">
        <v>1154</v>
      </c>
      <c r="D220" s="103">
        <v>0.1</v>
      </c>
      <c r="E220" s="116"/>
      <c r="F220" s="131">
        <f t="shared" si="3"/>
        <v>0</v>
      </c>
    </row>
    <row r="221" ht="15.75">
      <c r="E221" s="543"/>
    </row>
    <row r="222" spans="2:6" ht="16.5" thickBot="1">
      <c r="B222" s="250" t="s">
        <v>728</v>
      </c>
      <c r="C222" s="145"/>
      <c r="D222" s="146"/>
      <c r="E222" s="229"/>
      <c r="F222" s="229">
        <f>SUM(F8:F221)</f>
        <v>0</v>
      </c>
    </row>
    <row r="223" ht="16.5" thickTop="1"/>
  </sheetData>
  <sheetProtection password="CFDE" sheet="1"/>
  <printOptions/>
  <pageMargins left="0.9055118110236221" right="0.31496062992125984" top="0.7480314960629921" bottom="0.7480314960629921" header="0.5118110236220472" footer="0.5118110236220472"/>
  <pageSetup orientation="portrait" paperSize="9" r:id="rId1"/>
  <headerFooter alignWithMargins="0">
    <oddHeader>&amp;C&amp;A</oddHeader>
    <oddFooter>&amp;CStran &amp;P od &amp;N</oddFooter>
  </headerFooter>
</worksheet>
</file>

<file path=xl/worksheets/sheet2.xml><?xml version="1.0" encoding="utf-8"?>
<worksheet xmlns="http://schemas.openxmlformats.org/spreadsheetml/2006/main" xmlns:r="http://schemas.openxmlformats.org/officeDocument/2006/relationships">
  <dimension ref="B1:B83"/>
  <sheetViews>
    <sheetView zoomScalePageLayoutView="0" workbookViewId="0" topLeftCell="A16">
      <selection activeCell="B26" sqref="B26"/>
    </sheetView>
  </sheetViews>
  <sheetFormatPr defaultColWidth="9.00390625" defaultRowHeight="12.75"/>
  <cols>
    <col min="1" max="1" width="7.375" style="0" customWidth="1"/>
    <col min="2" max="2" width="72.625" style="0" customWidth="1"/>
    <col min="3" max="3" width="9.375" style="0" customWidth="1"/>
  </cols>
  <sheetData>
    <row r="1" ht="12.75">
      <c r="B1" t="s">
        <v>1024</v>
      </c>
    </row>
    <row r="6" ht="12.75">
      <c r="B6" t="s">
        <v>1025</v>
      </c>
    </row>
    <row r="8" ht="12.75">
      <c r="B8" s="60" t="s">
        <v>1140</v>
      </c>
    </row>
    <row r="9" ht="25.5">
      <c r="B9" s="60" t="s">
        <v>1026</v>
      </c>
    </row>
    <row r="10" ht="12.75">
      <c r="B10" s="60" t="s">
        <v>1027</v>
      </c>
    </row>
    <row r="11" ht="51">
      <c r="B11" s="59" t="s">
        <v>1071</v>
      </c>
    </row>
    <row r="12" ht="12.75">
      <c r="B12" s="60" t="s">
        <v>711</v>
      </c>
    </row>
    <row r="13" ht="12.75">
      <c r="B13" s="60"/>
    </row>
    <row r="14" ht="78.75">
      <c r="B14" s="115" t="s">
        <v>1072</v>
      </c>
    </row>
    <row r="15" ht="12.75">
      <c r="B15" s="60"/>
    </row>
    <row r="16" ht="89.25">
      <c r="B16" s="60" t="s">
        <v>1073</v>
      </c>
    </row>
    <row r="17" ht="12.75">
      <c r="B17" s="60"/>
    </row>
    <row r="18" ht="25.5">
      <c r="B18" s="60" t="s">
        <v>1074</v>
      </c>
    </row>
    <row r="19" ht="38.25">
      <c r="B19" s="60" t="s">
        <v>1075</v>
      </c>
    </row>
    <row r="20" ht="12.75">
      <c r="B20" s="60" t="s">
        <v>1142</v>
      </c>
    </row>
    <row r="21" ht="76.5">
      <c r="B21" s="60" t="s">
        <v>1076</v>
      </c>
    </row>
    <row r="22" ht="25.5">
      <c r="B22" s="60" t="s">
        <v>1077</v>
      </c>
    </row>
    <row r="23" ht="12.75">
      <c r="B23" s="60" t="s">
        <v>1143</v>
      </c>
    </row>
    <row r="24" ht="63.75">
      <c r="B24" s="60" t="s">
        <v>1078</v>
      </c>
    </row>
    <row r="25" ht="12.75">
      <c r="B25" s="60" t="s">
        <v>1144</v>
      </c>
    </row>
    <row r="26" ht="12.75">
      <c r="B26" s="60" t="s">
        <v>1079</v>
      </c>
    </row>
    <row r="27" ht="12.75">
      <c r="B27" s="60" t="s">
        <v>1080</v>
      </c>
    </row>
    <row r="28" ht="12.75">
      <c r="B28" s="60" t="s">
        <v>1081</v>
      </c>
    </row>
    <row r="29" ht="12.75">
      <c r="B29" s="60" t="s">
        <v>328</v>
      </c>
    </row>
    <row r="30" ht="25.5">
      <c r="B30" s="60" t="s">
        <v>329</v>
      </c>
    </row>
    <row r="31" ht="12.75">
      <c r="B31" s="60" t="s">
        <v>330</v>
      </c>
    </row>
    <row r="32" ht="12.75">
      <c r="B32" s="60" t="s">
        <v>331</v>
      </c>
    </row>
    <row r="33" ht="38.25">
      <c r="B33" s="60" t="s">
        <v>951</v>
      </c>
    </row>
    <row r="34" ht="51">
      <c r="B34" s="60" t="s">
        <v>862</v>
      </c>
    </row>
    <row r="35" ht="38.25">
      <c r="B35" s="60" t="s">
        <v>860</v>
      </c>
    </row>
    <row r="36" ht="25.5">
      <c r="B36" s="60" t="s">
        <v>861</v>
      </c>
    </row>
    <row r="37" ht="25.5">
      <c r="B37" s="60" t="s">
        <v>858</v>
      </c>
    </row>
    <row r="38" ht="25.5">
      <c r="B38" s="60" t="s">
        <v>859</v>
      </c>
    </row>
    <row r="39" ht="12.75">
      <c r="B39" s="60" t="s">
        <v>863</v>
      </c>
    </row>
    <row r="40" ht="12.75">
      <c r="B40" s="60" t="s">
        <v>864</v>
      </c>
    </row>
    <row r="41" ht="12.75">
      <c r="B41" s="60" t="s">
        <v>922</v>
      </c>
    </row>
    <row r="42" ht="12.75">
      <c r="B42" s="60" t="s">
        <v>923</v>
      </c>
    </row>
    <row r="43" ht="12.75">
      <c r="B43" s="60" t="s">
        <v>924</v>
      </c>
    </row>
    <row r="44" ht="12.75">
      <c r="B44" s="60" t="s">
        <v>1145</v>
      </c>
    </row>
    <row r="45" ht="38.25">
      <c r="B45" s="60" t="s">
        <v>925</v>
      </c>
    </row>
    <row r="46" ht="12.75">
      <c r="B46" s="60" t="s">
        <v>1146</v>
      </c>
    </row>
    <row r="47" ht="25.5">
      <c r="B47" s="60" t="s">
        <v>926</v>
      </c>
    </row>
    <row r="48" ht="12.75">
      <c r="B48" s="60" t="s">
        <v>927</v>
      </c>
    </row>
    <row r="49" ht="12.75">
      <c r="B49" s="60" t="s">
        <v>928</v>
      </c>
    </row>
    <row r="50" ht="12.75">
      <c r="B50" s="60" t="s">
        <v>930</v>
      </c>
    </row>
    <row r="51" ht="12.75">
      <c r="B51" s="60" t="s">
        <v>929</v>
      </c>
    </row>
    <row r="52" ht="12.75">
      <c r="B52" s="60" t="s">
        <v>931</v>
      </c>
    </row>
    <row r="53" ht="12.75">
      <c r="B53" s="60" t="s">
        <v>932</v>
      </c>
    </row>
    <row r="54" ht="25.5">
      <c r="B54" s="61" t="s">
        <v>933</v>
      </c>
    </row>
    <row r="55" ht="38.25">
      <c r="B55" s="60" t="s">
        <v>934</v>
      </c>
    </row>
    <row r="56" ht="12.75">
      <c r="B56" s="60" t="s">
        <v>1147</v>
      </c>
    </row>
    <row r="57" ht="25.5">
      <c r="B57" s="60" t="s">
        <v>935</v>
      </c>
    </row>
    <row r="58" ht="51">
      <c r="B58" s="60" t="s">
        <v>936</v>
      </c>
    </row>
    <row r="59" ht="12.75">
      <c r="B59" s="62" t="s">
        <v>1148</v>
      </c>
    </row>
    <row r="60" ht="114.75">
      <c r="B60" s="62" t="s">
        <v>937</v>
      </c>
    </row>
    <row r="61" ht="12.75">
      <c r="B61" s="62" t="s">
        <v>1128</v>
      </c>
    </row>
    <row r="62" ht="12.75">
      <c r="B62" s="62" t="s">
        <v>938</v>
      </c>
    </row>
    <row r="63" ht="12.75">
      <c r="B63" s="62" t="s">
        <v>1129</v>
      </c>
    </row>
    <row r="64" ht="25.5">
      <c r="B64" s="62" t="s">
        <v>939</v>
      </c>
    </row>
    <row r="65" ht="12.75">
      <c r="B65" s="62" t="s">
        <v>1130</v>
      </c>
    </row>
    <row r="66" ht="25.5">
      <c r="B66" s="62" t="s">
        <v>940</v>
      </c>
    </row>
    <row r="67" ht="51">
      <c r="B67" s="62" t="s">
        <v>941</v>
      </c>
    </row>
    <row r="68" ht="63.75">
      <c r="B68" s="62" t="s">
        <v>942</v>
      </c>
    </row>
    <row r="69" ht="51">
      <c r="B69" s="62" t="s">
        <v>943</v>
      </c>
    </row>
    <row r="70" ht="12.75">
      <c r="B70" s="62"/>
    </row>
    <row r="71" ht="12.75">
      <c r="B71" s="62"/>
    </row>
    <row r="72" ht="12.75">
      <c r="B72" s="62"/>
    </row>
    <row r="73" ht="12.75">
      <c r="B73" s="62"/>
    </row>
    <row r="74" ht="12.75">
      <c r="B74" s="62"/>
    </row>
    <row r="75" ht="12.75">
      <c r="B75" s="62"/>
    </row>
    <row r="76" ht="12.75">
      <c r="B76" s="62"/>
    </row>
    <row r="77" ht="12.75">
      <c r="B77" s="62"/>
    </row>
    <row r="78" ht="12.75">
      <c r="B78" s="62"/>
    </row>
    <row r="79" ht="12.75">
      <c r="B79" s="62"/>
    </row>
    <row r="80" ht="12.75">
      <c r="B80" s="62"/>
    </row>
    <row r="81" ht="12.75">
      <c r="B81" s="62"/>
    </row>
    <row r="82" ht="12.75">
      <c r="B82" s="62"/>
    </row>
    <row r="83" ht="12.75">
      <c r="B83" s="62"/>
    </row>
  </sheetData>
  <sheetProtection password="CFDE" sheet="1"/>
  <printOptions/>
  <pageMargins left="0.75" right="0.75" top="1" bottom="1" header="0" footer="0"/>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IU178"/>
  <sheetViews>
    <sheetView showZeros="0" workbookViewId="0" topLeftCell="A163">
      <selection activeCell="H174" sqref="H174"/>
    </sheetView>
  </sheetViews>
  <sheetFormatPr defaultColWidth="9.00390625" defaultRowHeight="12.75"/>
  <cols>
    <col min="1" max="1" width="4.25390625" style="113" customWidth="1"/>
    <col min="2" max="2" width="48.00390625" style="178" customWidth="1"/>
    <col min="3" max="3" width="6.375" style="137" customWidth="1"/>
    <col min="4" max="4" width="9.00390625" style="107" bestFit="1" customWidth="1"/>
    <col min="5" max="5" width="10.75390625" style="119" customWidth="1"/>
    <col min="6" max="6" width="13.125" style="120" customWidth="1"/>
    <col min="7" max="15" width="9.00390625" style="120" customWidth="1"/>
    <col min="16" max="16384" width="9.00390625" style="105" customWidth="1"/>
  </cols>
  <sheetData>
    <row r="1" spans="1:15" s="85" customFormat="1" ht="15.75">
      <c r="A1" s="79" t="s">
        <v>1112</v>
      </c>
      <c r="B1" s="148" t="s">
        <v>251</v>
      </c>
      <c r="C1" s="81"/>
      <c r="D1" s="82"/>
      <c r="E1" s="179"/>
      <c r="F1" s="83"/>
      <c r="G1" s="149"/>
      <c r="H1" s="150"/>
      <c r="I1" s="150"/>
      <c r="J1" s="150"/>
      <c r="K1" s="150"/>
      <c r="L1" s="150"/>
      <c r="M1" s="150"/>
      <c r="N1" s="150"/>
      <c r="O1" s="150"/>
    </row>
    <row r="2" spans="1:15" s="85" customFormat="1" ht="15.75">
      <c r="A2" s="86"/>
      <c r="B2" s="151"/>
      <c r="C2" s="88"/>
      <c r="D2" s="89"/>
      <c r="E2" s="179"/>
      <c r="F2" s="90"/>
      <c r="G2" s="149"/>
      <c r="H2" s="150"/>
      <c r="I2" s="150"/>
      <c r="J2" s="150"/>
      <c r="K2" s="150"/>
      <c r="L2" s="150"/>
      <c r="M2" s="150"/>
      <c r="N2" s="150"/>
      <c r="O2" s="150"/>
    </row>
    <row r="3" spans="1:15" s="96" customFormat="1" ht="15.75">
      <c r="A3" s="91"/>
      <c r="B3" s="152" t="s">
        <v>1336</v>
      </c>
      <c r="C3" s="93" t="s">
        <v>1337</v>
      </c>
      <c r="D3" s="94" t="s">
        <v>1338</v>
      </c>
      <c r="E3" s="180" t="s">
        <v>1339</v>
      </c>
      <c r="F3" s="95" t="s">
        <v>163</v>
      </c>
      <c r="G3" s="153"/>
      <c r="H3" s="153"/>
      <c r="I3" s="153"/>
      <c r="J3" s="153"/>
      <c r="K3" s="153"/>
      <c r="L3" s="153"/>
      <c r="M3" s="153"/>
      <c r="N3" s="153"/>
      <c r="O3" s="153"/>
    </row>
    <row r="4" spans="1:15" s="96" customFormat="1" ht="15.75">
      <c r="A4" s="91"/>
      <c r="B4" s="154"/>
      <c r="C4" s="88"/>
      <c r="D4" s="89"/>
      <c r="E4" s="181"/>
      <c r="F4" s="98"/>
      <c r="G4" s="153"/>
      <c r="H4" s="153"/>
      <c r="I4" s="153"/>
      <c r="J4" s="153"/>
      <c r="K4" s="153"/>
      <c r="L4" s="153"/>
      <c r="M4" s="153"/>
      <c r="N4" s="153"/>
      <c r="O4" s="153"/>
    </row>
    <row r="5" spans="2:15" ht="15.75">
      <c r="B5" s="233" t="s">
        <v>252</v>
      </c>
      <c r="C5" s="101"/>
      <c r="D5" s="103"/>
      <c r="G5" s="105"/>
      <c r="H5" s="105"/>
      <c r="I5" s="105"/>
      <c r="J5" s="105"/>
      <c r="K5" s="105"/>
      <c r="L5" s="105"/>
      <c r="M5" s="105"/>
      <c r="N5" s="105"/>
      <c r="O5" s="105"/>
    </row>
    <row r="6" spans="2:15" ht="15.75">
      <c r="B6" s="251"/>
      <c r="C6" s="101"/>
      <c r="D6" s="103"/>
      <c r="G6" s="105"/>
      <c r="H6" s="105"/>
      <c r="I6" s="105"/>
      <c r="J6" s="105"/>
      <c r="K6" s="105"/>
      <c r="L6" s="105"/>
      <c r="M6" s="105"/>
      <c r="N6" s="105"/>
      <c r="O6" s="105"/>
    </row>
    <row r="7" spans="1:15" ht="63">
      <c r="A7" s="114">
        <v>1</v>
      </c>
      <c r="B7" s="165" t="s">
        <v>253</v>
      </c>
      <c r="C7" s="101"/>
      <c r="D7" s="103"/>
      <c r="G7" s="105"/>
      <c r="H7" s="105"/>
      <c r="I7" s="105"/>
      <c r="J7" s="105"/>
      <c r="K7" s="105"/>
      <c r="L7" s="105"/>
      <c r="M7" s="105"/>
      <c r="N7" s="105"/>
      <c r="O7" s="105"/>
    </row>
    <row r="8" spans="2:15" ht="15.75">
      <c r="B8" s="165" t="s">
        <v>254</v>
      </c>
      <c r="C8" s="101"/>
      <c r="D8" s="103"/>
      <c r="G8" s="105"/>
      <c r="H8" s="105"/>
      <c r="I8" s="105"/>
      <c r="J8" s="105"/>
      <c r="K8" s="105"/>
      <c r="L8" s="105"/>
      <c r="M8" s="105"/>
      <c r="N8" s="105"/>
      <c r="O8" s="105"/>
    </row>
    <row r="9" spans="2:15" ht="15.75">
      <c r="B9" s="165" t="s">
        <v>255</v>
      </c>
      <c r="C9" s="101"/>
      <c r="D9" s="103"/>
      <c r="G9" s="105"/>
      <c r="H9" s="105"/>
      <c r="I9" s="105"/>
      <c r="J9" s="105"/>
      <c r="K9" s="105"/>
      <c r="L9" s="105"/>
      <c r="M9" s="105"/>
      <c r="N9" s="105"/>
      <c r="O9" s="105"/>
    </row>
    <row r="10" spans="2:15" ht="20.25">
      <c r="B10" s="165" t="s">
        <v>725</v>
      </c>
      <c r="C10" s="101" t="s">
        <v>256</v>
      </c>
      <c r="D10" s="103">
        <v>1</v>
      </c>
      <c r="E10" s="121"/>
      <c r="F10" s="122">
        <f>D10*E10</f>
        <v>0</v>
      </c>
      <c r="G10" s="105"/>
      <c r="H10" s="105"/>
      <c r="I10" s="105"/>
      <c r="J10" s="105"/>
      <c r="K10" s="105"/>
      <c r="L10" s="105"/>
      <c r="M10" s="105"/>
      <c r="N10" s="105"/>
      <c r="O10" s="105"/>
    </row>
    <row r="11" spans="2:15" ht="15.75">
      <c r="B11" s="165"/>
      <c r="C11" s="101"/>
      <c r="D11" s="103"/>
      <c r="E11" s="189"/>
      <c r="F11" s="122">
        <f aca="true" t="shared" si="0" ref="F11:F71">D11*E11</f>
        <v>0</v>
      </c>
      <c r="G11" s="105"/>
      <c r="H11" s="105"/>
      <c r="I11" s="105"/>
      <c r="J11" s="105"/>
      <c r="K11" s="105"/>
      <c r="L11" s="105"/>
      <c r="M11" s="105"/>
      <c r="N11" s="105"/>
      <c r="O11" s="105"/>
    </row>
    <row r="12" spans="1:15" ht="63">
      <c r="A12" s="155">
        <f>MAX($A$5:A11)+1</f>
        <v>2</v>
      </c>
      <c r="B12" s="165" t="s">
        <v>257</v>
      </c>
      <c r="C12" s="101"/>
      <c r="D12" s="103"/>
      <c r="E12" s="182"/>
      <c r="F12" s="122">
        <f t="shared" si="0"/>
        <v>0</v>
      </c>
      <c r="G12" s="105"/>
      <c r="H12" s="105"/>
      <c r="I12" s="105"/>
      <c r="J12" s="105"/>
      <c r="K12" s="105"/>
      <c r="L12" s="105"/>
      <c r="M12" s="105"/>
      <c r="N12" s="105"/>
      <c r="O12" s="105"/>
    </row>
    <row r="13" spans="1:15" ht="15.75">
      <c r="A13" s="156"/>
      <c r="B13" s="165" t="s">
        <v>258</v>
      </c>
      <c r="C13" s="101" t="s">
        <v>1215</v>
      </c>
      <c r="D13" s="103">
        <v>16</v>
      </c>
      <c r="E13" s="121"/>
      <c r="F13" s="122">
        <f t="shared" si="0"/>
        <v>0</v>
      </c>
      <c r="G13" s="105"/>
      <c r="H13" s="105"/>
      <c r="I13" s="105"/>
      <c r="J13" s="105"/>
      <c r="K13" s="105"/>
      <c r="L13" s="105"/>
      <c r="M13" s="105"/>
      <c r="N13" s="105"/>
      <c r="O13" s="105"/>
    </row>
    <row r="14" spans="1:15" ht="15.75">
      <c r="A14" s="157"/>
      <c r="B14" s="165"/>
      <c r="C14" s="101"/>
      <c r="D14" s="103"/>
      <c r="E14" s="183"/>
      <c r="F14" s="122">
        <f t="shared" si="0"/>
        <v>0</v>
      </c>
      <c r="G14" s="105"/>
      <c r="H14" s="105"/>
      <c r="I14" s="105"/>
      <c r="J14" s="105"/>
      <c r="K14" s="105"/>
      <c r="L14" s="105"/>
      <c r="M14" s="105"/>
      <c r="N14" s="105"/>
      <c r="O14" s="105"/>
    </row>
    <row r="15" spans="1:15" ht="47.25">
      <c r="A15" s="155">
        <f>MAX($A$5:A14)+1</f>
        <v>3</v>
      </c>
      <c r="B15" s="165" t="s">
        <v>259</v>
      </c>
      <c r="C15" s="101"/>
      <c r="D15" s="103"/>
      <c r="E15" s="182"/>
      <c r="F15" s="122">
        <f t="shared" si="0"/>
        <v>0</v>
      </c>
      <c r="G15" s="105"/>
      <c r="H15" s="105"/>
      <c r="I15" s="105"/>
      <c r="J15" s="105"/>
      <c r="K15" s="105"/>
      <c r="L15" s="105"/>
      <c r="M15" s="105"/>
      <c r="N15" s="105"/>
      <c r="O15" s="105"/>
    </row>
    <row r="16" spans="1:15" ht="31.5">
      <c r="A16" s="156"/>
      <c r="B16" s="165" t="s">
        <v>260</v>
      </c>
      <c r="C16" s="101"/>
      <c r="D16" s="103"/>
      <c r="E16" s="183"/>
      <c r="F16" s="122">
        <f t="shared" si="0"/>
        <v>0</v>
      </c>
      <c r="G16" s="105"/>
      <c r="H16" s="105"/>
      <c r="I16" s="105"/>
      <c r="J16" s="105"/>
      <c r="K16" s="105"/>
      <c r="L16" s="105"/>
      <c r="M16" s="105"/>
      <c r="N16" s="105"/>
      <c r="O16" s="105"/>
    </row>
    <row r="17" spans="1:15" ht="15.75">
      <c r="A17" s="157"/>
      <c r="B17" s="165" t="s">
        <v>261</v>
      </c>
      <c r="C17" s="101"/>
      <c r="D17" s="103"/>
      <c r="E17" s="182"/>
      <c r="F17" s="122">
        <f t="shared" si="0"/>
        <v>0</v>
      </c>
      <c r="G17" s="105"/>
      <c r="H17" s="105"/>
      <c r="I17" s="105"/>
      <c r="J17" s="105"/>
      <c r="K17" s="105"/>
      <c r="L17" s="105"/>
      <c r="M17" s="105"/>
      <c r="N17" s="105"/>
      <c r="O17" s="105"/>
    </row>
    <row r="18" spans="1:15" ht="15.75">
      <c r="A18" s="156"/>
      <c r="B18" s="165" t="s">
        <v>262</v>
      </c>
      <c r="C18" s="101"/>
      <c r="D18" s="103"/>
      <c r="E18" s="183"/>
      <c r="F18" s="122">
        <f t="shared" si="0"/>
        <v>0</v>
      </c>
      <c r="G18" s="105"/>
      <c r="H18" s="105"/>
      <c r="I18" s="105"/>
      <c r="J18" s="105"/>
      <c r="K18" s="105"/>
      <c r="L18" s="105"/>
      <c r="M18" s="105"/>
      <c r="N18" s="105"/>
      <c r="O18" s="105"/>
    </row>
    <row r="19" spans="1:15" ht="47.25">
      <c r="A19" s="156"/>
      <c r="B19" s="165" t="s">
        <v>263</v>
      </c>
      <c r="C19" s="101"/>
      <c r="D19" s="103"/>
      <c r="E19" s="183"/>
      <c r="F19" s="122">
        <f t="shared" si="0"/>
        <v>0</v>
      </c>
      <c r="G19" s="105"/>
      <c r="H19" s="105"/>
      <c r="I19" s="105"/>
      <c r="J19" s="105"/>
      <c r="K19" s="105"/>
      <c r="L19" s="105"/>
      <c r="M19" s="105"/>
      <c r="N19" s="105"/>
      <c r="O19" s="105"/>
    </row>
    <row r="20" spans="1:15" ht="15.75">
      <c r="A20" s="156"/>
      <c r="B20" s="165" t="s">
        <v>264</v>
      </c>
      <c r="C20" s="101"/>
      <c r="D20" s="103"/>
      <c r="E20" s="183"/>
      <c r="F20" s="122">
        <f t="shared" si="0"/>
        <v>0</v>
      </c>
      <c r="G20" s="105"/>
      <c r="H20" s="105"/>
      <c r="I20" s="105"/>
      <c r="J20" s="105"/>
      <c r="K20" s="105"/>
      <c r="L20" s="105"/>
      <c r="M20" s="105"/>
      <c r="N20" s="105"/>
      <c r="O20" s="105"/>
    </row>
    <row r="21" spans="1:15" ht="15.75">
      <c r="A21" s="157"/>
      <c r="B21" s="165" t="s">
        <v>265</v>
      </c>
      <c r="C21" s="101"/>
      <c r="D21" s="103"/>
      <c r="E21" s="183"/>
      <c r="F21" s="122">
        <f t="shared" si="0"/>
        <v>0</v>
      </c>
      <c r="G21" s="105"/>
      <c r="H21" s="105"/>
      <c r="I21" s="105"/>
      <c r="J21" s="105"/>
      <c r="K21" s="105"/>
      <c r="L21" s="105"/>
      <c r="M21" s="105"/>
      <c r="N21" s="105"/>
      <c r="O21" s="105"/>
    </row>
    <row r="22" spans="1:15" ht="15.75">
      <c r="A22" s="157"/>
      <c r="B22" s="165" t="s">
        <v>266</v>
      </c>
      <c r="C22" s="101"/>
      <c r="D22" s="103"/>
      <c r="E22" s="183"/>
      <c r="F22" s="122">
        <f t="shared" si="0"/>
        <v>0</v>
      </c>
      <c r="G22" s="105"/>
      <c r="H22" s="105"/>
      <c r="I22" s="105"/>
      <c r="J22" s="105"/>
      <c r="K22" s="105"/>
      <c r="L22" s="105"/>
      <c r="M22" s="105"/>
      <c r="N22" s="105"/>
      <c r="O22" s="105"/>
    </row>
    <row r="23" spans="1:15" ht="15.75">
      <c r="A23" s="156"/>
      <c r="B23" s="165" t="s">
        <v>267</v>
      </c>
      <c r="C23" s="101"/>
      <c r="D23" s="103"/>
      <c r="E23" s="183"/>
      <c r="F23" s="122">
        <f t="shared" si="0"/>
        <v>0</v>
      </c>
      <c r="G23" s="105"/>
      <c r="H23" s="105"/>
      <c r="I23" s="105"/>
      <c r="J23" s="105"/>
      <c r="K23" s="105"/>
      <c r="L23" s="105"/>
      <c r="M23" s="105"/>
      <c r="N23" s="105"/>
      <c r="O23" s="105"/>
    </row>
    <row r="24" spans="1:15" ht="15.75">
      <c r="A24" s="156"/>
      <c r="B24" s="165" t="s">
        <v>268</v>
      </c>
      <c r="C24" s="101" t="s">
        <v>1215</v>
      </c>
      <c r="D24" s="103">
        <v>16</v>
      </c>
      <c r="E24" s="121"/>
      <c r="F24" s="122">
        <f t="shared" si="0"/>
        <v>0</v>
      </c>
      <c r="G24" s="105"/>
      <c r="H24" s="105"/>
      <c r="I24" s="105"/>
      <c r="J24" s="105"/>
      <c r="K24" s="105"/>
      <c r="L24" s="105"/>
      <c r="M24" s="105"/>
      <c r="N24" s="105"/>
      <c r="O24" s="105"/>
    </row>
    <row r="25" spans="1:15" ht="15.75">
      <c r="A25" s="106"/>
      <c r="B25" s="252"/>
      <c r="C25" s="110"/>
      <c r="D25" s="111"/>
      <c r="E25" s="184"/>
      <c r="F25" s="122">
        <f t="shared" si="0"/>
        <v>0</v>
      </c>
      <c r="G25" s="105"/>
      <c r="H25" s="105"/>
      <c r="I25" s="105"/>
      <c r="J25" s="105"/>
      <c r="K25" s="105"/>
      <c r="L25" s="105"/>
      <c r="M25" s="105"/>
      <c r="N25" s="105"/>
      <c r="O25" s="105"/>
    </row>
    <row r="26" spans="1:15" ht="15.75">
      <c r="A26" s="155">
        <f>MAX($A$5:A25)+1</f>
        <v>4</v>
      </c>
      <c r="B26" s="140" t="s">
        <v>269</v>
      </c>
      <c r="C26" s="158"/>
      <c r="D26" s="103"/>
      <c r="F26" s="122">
        <f t="shared" si="0"/>
        <v>0</v>
      </c>
      <c r="G26" s="105"/>
      <c r="H26" s="105"/>
      <c r="I26" s="105"/>
      <c r="J26" s="105"/>
      <c r="K26" s="105"/>
      <c r="L26" s="105"/>
      <c r="M26" s="105"/>
      <c r="N26" s="105"/>
      <c r="O26" s="105"/>
    </row>
    <row r="27" spans="2:15" ht="15.75">
      <c r="B27" s="140" t="s">
        <v>270</v>
      </c>
      <c r="C27" s="158"/>
      <c r="D27" s="103"/>
      <c r="F27" s="122">
        <f t="shared" si="0"/>
        <v>0</v>
      </c>
      <c r="G27" s="105"/>
      <c r="H27" s="105"/>
      <c r="I27" s="105"/>
      <c r="J27" s="105"/>
      <c r="K27" s="105"/>
      <c r="L27" s="105"/>
      <c r="M27" s="105"/>
      <c r="N27" s="105"/>
      <c r="O27" s="105"/>
    </row>
    <row r="28" spans="2:15" ht="15.75">
      <c r="B28" s="140" t="s">
        <v>865</v>
      </c>
      <c r="C28" s="158"/>
      <c r="D28" s="103"/>
      <c r="F28" s="122">
        <f t="shared" si="0"/>
        <v>0</v>
      </c>
      <c r="G28" s="105"/>
      <c r="H28" s="105"/>
      <c r="I28" s="105"/>
      <c r="J28" s="105"/>
      <c r="K28" s="105"/>
      <c r="L28" s="105"/>
      <c r="M28" s="105"/>
      <c r="N28" s="105"/>
      <c r="O28" s="105"/>
    </row>
    <row r="29" spans="2:15" ht="15.75">
      <c r="B29" s="140" t="s">
        <v>866</v>
      </c>
      <c r="C29" s="158"/>
      <c r="D29" s="103"/>
      <c r="F29" s="122">
        <f t="shared" si="0"/>
        <v>0</v>
      </c>
      <c r="G29" s="105"/>
      <c r="H29" s="105"/>
      <c r="I29" s="105"/>
      <c r="J29" s="105"/>
      <c r="K29" s="105"/>
      <c r="L29" s="105"/>
      <c r="M29" s="105"/>
      <c r="N29" s="105"/>
      <c r="O29" s="105"/>
    </row>
    <row r="30" spans="2:15" ht="15.75">
      <c r="B30" s="140" t="s">
        <v>867</v>
      </c>
      <c r="C30" s="158" t="s">
        <v>1215</v>
      </c>
      <c r="D30" s="103">
        <v>6</v>
      </c>
      <c r="E30" s="121"/>
      <c r="F30" s="122">
        <f t="shared" si="0"/>
        <v>0</v>
      </c>
      <c r="G30" s="105"/>
      <c r="H30" s="105"/>
      <c r="I30" s="105"/>
      <c r="J30" s="105"/>
      <c r="K30" s="105"/>
      <c r="L30" s="105"/>
      <c r="M30" s="105"/>
      <c r="N30" s="105"/>
      <c r="O30" s="105"/>
    </row>
    <row r="31" spans="2:15" ht="15.75">
      <c r="B31" s="140"/>
      <c r="C31" s="158"/>
      <c r="D31" s="103"/>
      <c r="F31" s="122">
        <f t="shared" si="0"/>
        <v>0</v>
      </c>
      <c r="G31" s="105"/>
      <c r="H31" s="105"/>
      <c r="I31" s="105"/>
      <c r="J31" s="105"/>
      <c r="K31" s="105"/>
      <c r="L31" s="105"/>
      <c r="M31" s="105"/>
      <c r="N31" s="105"/>
      <c r="O31" s="105"/>
    </row>
    <row r="32" spans="1:15" ht="31.5">
      <c r="A32" s="155">
        <f>MAX($A$5:A31)+1</f>
        <v>5</v>
      </c>
      <c r="B32" s="159" t="s">
        <v>868</v>
      </c>
      <c r="C32" s="160"/>
      <c r="D32" s="185"/>
      <c r="E32" s="186"/>
      <c r="F32" s="122">
        <f t="shared" si="0"/>
        <v>0</v>
      </c>
      <c r="G32" s="105"/>
      <c r="H32" s="105"/>
      <c r="I32" s="105"/>
      <c r="J32" s="105"/>
      <c r="K32" s="105"/>
      <c r="L32" s="105"/>
      <c r="M32" s="105"/>
      <c r="N32" s="105"/>
      <c r="O32" s="105"/>
    </row>
    <row r="33" spans="1:15" ht="15.75">
      <c r="A33" s="162"/>
      <c r="B33" s="159" t="s">
        <v>261</v>
      </c>
      <c r="C33" s="160"/>
      <c r="D33" s="185"/>
      <c r="E33" s="186"/>
      <c r="F33" s="122">
        <f t="shared" si="0"/>
        <v>0</v>
      </c>
      <c r="G33" s="105"/>
      <c r="H33" s="105"/>
      <c r="I33" s="105"/>
      <c r="J33" s="105"/>
      <c r="K33" s="105"/>
      <c r="L33" s="105"/>
      <c r="M33" s="105"/>
      <c r="N33" s="105"/>
      <c r="O33" s="105"/>
    </row>
    <row r="34" spans="1:15" ht="78.75">
      <c r="A34" s="163"/>
      <c r="B34" s="159" t="s">
        <v>733</v>
      </c>
      <c r="C34" s="160"/>
      <c r="D34" s="185"/>
      <c r="E34" s="186"/>
      <c r="F34" s="122">
        <f t="shared" si="0"/>
        <v>0</v>
      </c>
      <c r="G34" s="105"/>
      <c r="H34" s="105"/>
      <c r="I34" s="105"/>
      <c r="J34" s="105"/>
      <c r="K34" s="105"/>
      <c r="L34" s="105"/>
      <c r="M34" s="105"/>
      <c r="N34" s="105"/>
      <c r="O34" s="105"/>
    </row>
    <row r="35" spans="1:15" ht="31.5">
      <c r="A35" s="162"/>
      <c r="B35" s="159" t="s">
        <v>869</v>
      </c>
      <c r="C35" s="160"/>
      <c r="D35" s="185"/>
      <c r="E35" s="186"/>
      <c r="F35" s="122">
        <f t="shared" si="0"/>
        <v>0</v>
      </c>
      <c r="G35" s="105"/>
      <c r="H35" s="105"/>
      <c r="I35" s="105"/>
      <c r="J35" s="105"/>
      <c r="K35" s="105"/>
      <c r="L35" s="105"/>
      <c r="M35" s="105"/>
      <c r="N35" s="105"/>
      <c r="O35" s="105"/>
    </row>
    <row r="36" spans="1:15" ht="15.75">
      <c r="A36" s="162"/>
      <c r="B36" s="140" t="s">
        <v>870</v>
      </c>
      <c r="C36" s="164" t="s">
        <v>1215</v>
      </c>
      <c r="D36" s="187">
        <v>6</v>
      </c>
      <c r="E36" s="116"/>
      <c r="F36" s="122">
        <f t="shared" si="0"/>
        <v>0</v>
      </c>
      <c r="G36" s="105"/>
      <c r="H36" s="105"/>
      <c r="I36" s="105"/>
      <c r="J36" s="105"/>
      <c r="K36" s="105"/>
      <c r="L36" s="105"/>
      <c r="M36" s="105"/>
      <c r="N36" s="105"/>
      <c r="O36" s="105"/>
    </row>
    <row r="37" spans="1:15" ht="15.75">
      <c r="A37" s="114"/>
      <c r="B37" s="139"/>
      <c r="C37" s="110"/>
      <c r="D37" s="111"/>
      <c r="E37" s="188"/>
      <c r="F37" s="122">
        <f t="shared" si="0"/>
        <v>0</v>
      </c>
      <c r="G37" s="105"/>
      <c r="H37" s="105"/>
      <c r="I37" s="105"/>
      <c r="J37" s="105"/>
      <c r="K37" s="105"/>
      <c r="L37" s="105"/>
      <c r="M37" s="105"/>
      <c r="N37" s="105"/>
      <c r="O37" s="105"/>
    </row>
    <row r="38" spans="1:15" ht="47.25">
      <c r="A38" s="114">
        <f>MAX($A$5:A35)+1</f>
        <v>6</v>
      </c>
      <c r="B38" s="139" t="s">
        <v>871</v>
      </c>
      <c r="C38" s="110" t="s">
        <v>1215</v>
      </c>
      <c r="D38" s="111">
        <v>6</v>
      </c>
      <c r="E38" s="116"/>
      <c r="F38" s="122">
        <f t="shared" si="0"/>
        <v>0</v>
      </c>
      <c r="G38" s="105"/>
      <c r="H38" s="105"/>
      <c r="I38" s="105"/>
      <c r="J38" s="105"/>
      <c r="K38" s="105"/>
      <c r="L38" s="105"/>
      <c r="M38" s="105"/>
      <c r="N38" s="105"/>
      <c r="O38" s="105"/>
    </row>
    <row r="39" spans="1:15" ht="15.75">
      <c r="A39" s="114"/>
      <c r="B39" s="139" t="s">
        <v>872</v>
      </c>
      <c r="C39" s="110"/>
      <c r="D39" s="111"/>
      <c r="E39" s="188"/>
      <c r="F39" s="122">
        <f t="shared" si="0"/>
        <v>0</v>
      </c>
      <c r="G39" s="105"/>
      <c r="H39" s="105"/>
      <c r="I39" s="105"/>
      <c r="J39" s="105"/>
      <c r="K39" s="105"/>
      <c r="L39" s="105"/>
      <c r="M39" s="105"/>
      <c r="N39" s="105"/>
      <c r="O39" s="105"/>
    </row>
    <row r="40" spans="1:15" ht="15.75">
      <c r="A40" s="114"/>
      <c r="B40" s="139"/>
      <c r="C40" s="110"/>
      <c r="D40" s="111"/>
      <c r="E40" s="188"/>
      <c r="F40" s="122">
        <f t="shared" si="0"/>
        <v>0</v>
      </c>
      <c r="G40" s="105"/>
      <c r="H40" s="105"/>
      <c r="I40" s="105"/>
      <c r="J40" s="105"/>
      <c r="K40" s="105"/>
      <c r="L40" s="105"/>
      <c r="M40" s="105"/>
      <c r="N40" s="105"/>
      <c r="O40" s="105"/>
    </row>
    <row r="41" spans="1:15" ht="31.5">
      <c r="A41" s="114">
        <f>MAX($A$5:A39)+1</f>
        <v>7</v>
      </c>
      <c r="B41" s="139" t="s">
        <v>873</v>
      </c>
      <c r="C41" s="110"/>
      <c r="D41" s="111"/>
      <c r="E41" s="188"/>
      <c r="F41" s="122">
        <f t="shared" si="0"/>
        <v>0</v>
      </c>
      <c r="G41" s="105"/>
      <c r="H41" s="105"/>
      <c r="I41" s="105"/>
      <c r="J41" s="105"/>
      <c r="K41" s="105"/>
      <c r="L41" s="105"/>
      <c r="M41" s="105"/>
      <c r="N41" s="105"/>
      <c r="O41" s="105"/>
    </row>
    <row r="42" spans="1:15" ht="15.75">
      <c r="A42" s="114"/>
      <c r="B42" s="139" t="s">
        <v>874</v>
      </c>
      <c r="C42" s="110"/>
      <c r="D42" s="111"/>
      <c r="E42" s="188"/>
      <c r="F42" s="122">
        <f t="shared" si="0"/>
        <v>0</v>
      </c>
      <c r="G42" s="105"/>
      <c r="H42" s="105"/>
      <c r="I42" s="105"/>
      <c r="J42" s="105"/>
      <c r="K42" s="105"/>
      <c r="L42" s="105"/>
      <c r="M42" s="105"/>
      <c r="N42" s="105"/>
      <c r="O42" s="105"/>
    </row>
    <row r="43" spans="1:15" ht="31.5">
      <c r="A43" s="114"/>
      <c r="B43" s="139" t="s">
        <v>875</v>
      </c>
      <c r="C43" s="110"/>
      <c r="D43" s="111"/>
      <c r="E43" s="552"/>
      <c r="F43" s="122">
        <f t="shared" si="0"/>
        <v>0</v>
      </c>
      <c r="G43" s="105"/>
      <c r="H43" s="105"/>
      <c r="I43" s="105"/>
      <c r="J43" s="105"/>
      <c r="K43" s="105"/>
      <c r="L43" s="105"/>
      <c r="M43" s="105"/>
      <c r="N43" s="105"/>
      <c r="O43" s="105"/>
    </row>
    <row r="44" spans="1:15" ht="15.75">
      <c r="A44" s="114"/>
      <c r="B44" s="139" t="s">
        <v>876</v>
      </c>
      <c r="C44" s="110" t="s">
        <v>1215</v>
      </c>
      <c r="D44" s="111">
        <v>6</v>
      </c>
      <c r="E44" s="116"/>
      <c r="F44" s="122">
        <f t="shared" si="0"/>
        <v>0</v>
      </c>
      <c r="G44" s="105"/>
      <c r="H44" s="105"/>
      <c r="I44" s="105"/>
      <c r="J44" s="105"/>
      <c r="K44" s="105"/>
      <c r="L44" s="105"/>
      <c r="M44" s="105"/>
      <c r="N44" s="105"/>
      <c r="O44" s="105"/>
    </row>
    <row r="45" spans="1:15" ht="15.75">
      <c r="A45" s="114"/>
      <c r="B45" s="139" t="s">
        <v>877</v>
      </c>
      <c r="C45" s="110"/>
      <c r="D45" s="111"/>
      <c r="E45" s="188"/>
      <c r="F45" s="122">
        <f t="shared" si="0"/>
        <v>0</v>
      </c>
      <c r="G45" s="105"/>
      <c r="H45" s="105"/>
      <c r="I45" s="105"/>
      <c r="J45" s="105"/>
      <c r="K45" s="105"/>
      <c r="L45" s="105"/>
      <c r="M45" s="105"/>
      <c r="N45" s="105"/>
      <c r="O45" s="105"/>
    </row>
    <row r="46" spans="1:15" ht="15.75">
      <c r="A46" s="114"/>
      <c r="B46" s="139" t="s">
        <v>734</v>
      </c>
      <c r="C46" s="110"/>
      <c r="D46" s="111"/>
      <c r="E46" s="188"/>
      <c r="F46" s="122">
        <f t="shared" si="0"/>
        <v>0</v>
      </c>
      <c r="G46" s="105"/>
      <c r="H46" s="105"/>
      <c r="I46" s="105"/>
      <c r="J46" s="105"/>
      <c r="K46" s="105"/>
      <c r="L46" s="105"/>
      <c r="M46" s="105"/>
      <c r="N46" s="105"/>
      <c r="O46" s="105"/>
    </row>
    <row r="47" spans="1:15" ht="15.75">
      <c r="A47" s="156"/>
      <c r="B47" s="165"/>
      <c r="C47" s="101"/>
      <c r="D47" s="103"/>
      <c r="E47" s="183"/>
      <c r="F47" s="122">
        <f t="shared" si="0"/>
        <v>0</v>
      </c>
      <c r="G47" s="105"/>
      <c r="H47" s="105"/>
      <c r="I47" s="105"/>
      <c r="J47" s="105"/>
      <c r="K47" s="105"/>
      <c r="L47" s="105"/>
      <c r="M47" s="105"/>
      <c r="N47" s="105"/>
      <c r="O47" s="105"/>
    </row>
    <row r="48" spans="1:15" ht="126">
      <c r="A48" s="155">
        <f>MAX($A$5:A47)+1</f>
        <v>8</v>
      </c>
      <c r="B48" s="165" t="s">
        <v>878</v>
      </c>
      <c r="C48" s="158"/>
      <c r="D48" s="103"/>
      <c r="F48" s="122">
        <f t="shared" si="0"/>
        <v>0</v>
      </c>
      <c r="G48" s="105"/>
      <c r="H48" s="105"/>
      <c r="I48" s="105"/>
      <c r="J48" s="105"/>
      <c r="K48" s="105"/>
      <c r="L48" s="105"/>
      <c r="M48" s="105"/>
      <c r="N48" s="105"/>
      <c r="O48" s="105"/>
    </row>
    <row r="49" spans="2:15" ht="15.75">
      <c r="B49" s="165" t="s">
        <v>879</v>
      </c>
      <c r="C49" s="158"/>
      <c r="D49" s="103"/>
      <c r="F49" s="122">
        <f t="shared" si="0"/>
        <v>0</v>
      </c>
      <c r="G49" s="105"/>
      <c r="H49" s="105"/>
      <c r="I49" s="105"/>
      <c r="J49" s="105"/>
      <c r="K49" s="105"/>
      <c r="L49" s="105"/>
      <c r="M49" s="105"/>
      <c r="N49" s="105"/>
      <c r="O49" s="105"/>
    </row>
    <row r="50" spans="2:15" ht="15.75">
      <c r="B50" s="165" t="s">
        <v>880</v>
      </c>
      <c r="C50" s="158" t="s">
        <v>1215</v>
      </c>
      <c r="D50" s="103">
        <v>14</v>
      </c>
      <c r="E50" s="121"/>
      <c r="F50" s="122">
        <f t="shared" si="0"/>
        <v>0</v>
      </c>
      <c r="G50" s="105"/>
      <c r="H50" s="105"/>
      <c r="I50" s="105"/>
      <c r="J50" s="105"/>
      <c r="K50" s="105"/>
      <c r="L50" s="105"/>
      <c r="M50" s="105"/>
      <c r="N50" s="105"/>
      <c r="O50" s="105"/>
    </row>
    <row r="51" spans="2:15" ht="15.75">
      <c r="B51" s="165" t="s">
        <v>258</v>
      </c>
      <c r="C51" s="158"/>
      <c r="D51" s="103"/>
      <c r="F51" s="122">
        <f t="shared" si="0"/>
        <v>0</v>
      </c>
      <c r="G51" s="105"/>
      <c r="H51" s="105"/>
      <c r="I51" s="105"/>
      <c r="J51" s="105"/>
      <c r="K51" s="105"/>
      <c r="L51" s="105"/>
      <c r="M51" s="105"/>
      <c r="N51" s="105"/>
      <c r="O51" s="105"/>
    </row>
    <row r="52" spans="2:15" ht="15.75">
      <c r="B52" s="165" t="s">
        <v>881</v>
      </c>
      <c r="C52" s="158" t="s">
        <v>1215</v>
      </c>
      <c r="D52" s="103">
        <v>21</v>
      </c>
      <c r="E52" s="121"/>
      <c r="F52" s="122">
        <f t="shared" si="0"/>
        <v>0</v>
      </c>
      <c r="G52" s="105"/>
      <c r="H52" s="105"/>
      <c r="I52" s="105"/>
      <c r="J52" s="105"/>
      <c r="K52" s="105"/>
      <c r="L52" s="105"/>
      <c r="M52" s="105"/>
      <c r="N52" s="105"/>
      <c r="O52" s="105"/>
    </row>
    <row r="53" spans="2:15" ht="15.75">
      <c r="B53" s="165"/>
      <c r="C53" s="158"/>
      <c r="D53" s="103"/>
      <c r="F53" s="122">
        <f t="shared" si="0"/>
        <v>0</v>
      </c>
      <c r="G53" s="105"/>
      <c r="H53" s="105"/>
      <c r="I53" s="105"/>
      <c r="J53" s="105"/>
      <c r="K53" s="105"/>
      <c r="L53" s="105"/>
      <c r="M53" s="105"/>
      <c r="N53" s="105"/>
      <c r="O53" s="105"/>
    </row>
    <row r="54" spans="1:15" ht="63">
      <c r="A54" s="155">
        <f>MAX($A$5:A53)+1</f>
        <v>9</v>
      </c>
      <c r="B54" s="165" t="s">
        <v>882</v>
      </c>
      <c r="C54" s="101"/>
      <c r="D54" s="103"/>
      <c r="E54" s="183"/>
      <c r="F54" s="122">
        <f t="shared" si="0"/>
        <v>0</v>
      </c>
      <c r="G54" s="105"/>
      <c r="H54" s="105"/>
      <c r="I54" s="105"/>
      <c r="J54" s="105"/>
      <c r="K54" s="105"/>
      <c r="L54" s="105"/>
      <c r="M54" s="105"/>
      <c r="N54" s="105"/>
      <c r="O54" s="105"/>
    </row>
    <row r="55" spans="1:15" ht="15.75">
      <c r="A55" s="156"/>
      <c r="B55" s="165" t="s">
        <v>874</v>
      </c>
      <c r="C55" s="101"/>
      <c r="D55" s="103"/>
      <c r="E55" s="182"/>
      <c r="F55" s="122">
        <f t="shared" si="0"/>
        <v>0</v>
      </c>
      <c r="G55" s="105"/>
      <c r="H55" s="105"/>
      <c r="I55" s="105"/>
      <c r="J55" s="105"/>
      <c r="K55" s="105"/>
      <c r="L55" s="105"/>
      <c r="M55" s="105"/>
      <c r="N55" s="105"/>
      <c r="O55" s="105"/>
    </row>
    <row r="56" spans="1:15" ht="31.5">
      <c r="A56" s="156"/>
      <c r="B56" s="165" t="s">
        <v>875</v>
      </c>
      <c r="C56" s="101"/>
      <c r="D56" s="103"/>
      <c r="E56" s="182"/>
      <c r="F56" s="122">
        <f t="shared" si="0"/>
        <v>0</v>
      </c>
      <c r="G56" s="105"/>
      <c r="H56" s="105"/>
      <c r="I56" s="105"/>
      <c r="J56" s="105"/>
      <c r="K56" s="105"/>
      <c r="L56" s="105"/>
      <c r="M56" s="105"/>
      <c r="N56" s="105"/>
      <c r="O56" s="105"/>
    </row>
    <row r="57" spans="1:15" ht="15.75">
      <c r="A57" s="156"/>
      <c r="B57" s="165" t="s">
        <v>883</v>
      </c>
      <c r="C57" s="101"/>
      <c r="D57" s="103"/>
      <c r="E57" s="182"/>
      <c r="F57" s="122">
        <f t="shared" si="0"/>
        <v>0</v>
      </c>
      <c r="G57" s="105"/>
      <c r="H57" s="105"/>
      <c r="I57" s="105"/>
      <c r="J57" s="105"/>
      <c r="K57" s="105"/>
      <c r="L57" s="105"/>
      <c r="M57" s="105"/>
      <c r="N57" s="105"/>
      <c r="O57" s="105"/>
    </row>
    <row r="58" spans="1:15" ht="15.75">
      <c r="A58" s="156"/>
      <c r="B58" s="165" t="s">
        <v>884</v>
      </c>
      <c r="C58" s="101" t="s">
        <v>1215</v>
      </c>
      <c r="D58" s="103">
        <v>35</v>
      </c>
      <c r="E58" s="121"/>
      <c r="F58" s="122">
        <f t="shared" si="0"/>
        <v>0</v>
      </c>
      <c r="G58" s="105"/>
      <c r="H58" s="105"/>
      <c r="I58" s="105"/>
      <c r="J58" s="105"/>
      <c r="K58" s="105"/>
      <c r="L58" s="105"/>
      <c r="M58" s="105"/>
      <c r="N58" s="105"/>
      <c r="O58" s="105"/>
    </row>
    <row r="59" spans="1:15" ht="15.75">
      <c r="A59" s="156"/>
      <c r="B59" s="165"/>
      <c r="C59" s="101"/>
      <c r="D59" s="103"/>
      <c r="E59" s="189"/>
      <c r="F59" s="122"/>
      <c r="G59" s="105"/>
      <c r="H59" s="105"/>
      <c r="I59" s="105"/>
      <c r="J59" s="105"/>
      <c r="K59" s="105"/>
      <c r="L59" s="105"/>
      <c r="M59" s="105"/>
      <c r="N59" s="105"/>
      <c r="O59" s="105"/>
    </row>
    <row r="60" spans="1:15" ht="94.5">
      <c r="A60" s="155">
        <f>MAX($A$5:A58)+1</f>
        <v>10</v>
      </c>
      <c r="B60" s="165" t="s">
        <v>885</v>
      </c>
      <c r="C60" s="101"/>
      <c r="D60" s="103"/>
      <c r="E60" s="182"/>
      <c r="F60" s="122">
        <f t="shared" si="0"/>
        <v>0</v>
      </c>
      <c r="G60" s="105"/>
      <c r="H60" s="105"/>
      <c r="I60" s="105"/>
      <c r="J60" s="105"/>
      <c r="K60" s="105"/>
      <c r="L60" s="105"/>
      <c r="M60" s="105"/>
      <c r="N60" s="105"/>
      <c r="O60" s="105"/>
    </row>
    <row r="61" spans="1:15" ht="15.75">
      <c r="A61" s="156"/>
      <c r="B61" s="165"/>
      <c r="C61" s="101" t="s">
        <v>1215</v>
      </c>
      <c r="D61" s="103">
        <v>15</v>
      </c>
      <c r="E61" s="121"/>
      <c r="F61" s="122">
        <f t="shared" si="0"/>
        <v>0</v>
      </c>
      <c r="G61" s="105"/>
      <c r="H61" s="105"/>
      <c r="I61" s="105"/>
      <c r="J61" s="105"/>
      <c r="K61" s="105"/>
      <c r="L61" s="105"/>
      <c r="M61" s="105"/>
      <c r="N61" s="105"/>
      <c r="O61" s="105"/>
    </row>
    <row r="62" spans="1:15" ht="15.75">
      <c r="A62" s="156"/>
      <c r="B62" s="165"/>
      <c r="C62" s="101"/>
      <c r="D62" s="103"/>
      <c r="E62" s="183"/>
      <c r="F62" s="122">
        <f t="shared" si="0"/>
        <v>0</v>
      </c>
      <c r="G62" s="105"/>
      <c r="H62" s="105"/>
      <c r="I62" s="105"/>
      <c r="J62" s="105"/>
      <c r="K62" s="105"/>
      <c r="L62" s="105"/>
      <c r="M62" s="105"/>
      <c r="N62" s="105"/>
      <c r="O62" s="105"/>
    </row>
    <row r="63" spans="1:15" ht="15.75">
      <c r="A63" s="155">
        <f>MAX($A$5:A62)+1</f>
        <v>11</v>
      </c>
      <c r="B63" s="165" t="s">
        <v>886</v>
      </c>
      <c r="C63" s="101"/>
      <c r="D63" s="103"/>
      <c r="E63" s="189"/>
      <c r="F63" s="122">
        <f t="shared" si="0"/>
        <v>0</v>
      </c>
      <c r="G63" s="105"/>
      <c r="H63" s="105"/>
      <c r="I63" s="105"/>
      <c r="J63" s="105"/>
      <c r="K63" s="105"/>
      <c r="L63" s="105"/>
      <c r="M63" s="105"/>
      <c r="N63" s="105"/>
      <c r="O63" s="105"/>
    </row>
    <row r="64" spans="1:15" ht="31.5">
      <c r="A64" s="114"/>
      <c r="B64" s="253" t="s">
        <v>887</v>
      </c>
      <c r="C64" s="101"/>
      <c r="D64" s="103"/>
      <c r="E64" s="189"/>
      <c r="F64" s="122">
        <f t="shared" si="0"/>
        <v>0</v>
      </c>
      <c r="G64" s="105"/>
      <c r="H64" s="105"/>
      <c r="I64" s="105"/>
      <c r="J64" s="105"/>
      <c r="K64" s="105"/>
      <c r="L64" s="105"/>
      <c r="M64" s="105"/>
      <c r="N64" s="105"/>
      <c r="O64" s="105"/>
    </row>
    <row r="65" spans="1:15" ht="31.5">
      <c r="A65" s="114"/>
      <c r="B65" s="165" t="s">
        <v>888</v>
      </c>
      <c r="C65" s="101"/>
      <c r="D65" s="103"/>
      <c r="E65" s="189"/>
      <c r="F65" s="122">
        <f t="shared" si="0"/>
        <v>0</v>
      </c>
      <c r="G65" s="105"/>
      <c r="H65" s="105"/>
      <c r="I65" s="105"/>
      <c r="J65" s="105"/>
      <c r="K65" s="105"/>
      <c r="L65" s="105"/>
      <c r="M65" s="105"/>
      <c r="N65" s="105"/>
      <c r="O65" s="105"/>
    </row>
    <row r="66" spans="1:15" ht="15.75">
      <c r="A66" s="114"/>
      <c r="B66" s="165" t="s">
        <v>889</v>
      </c>
      <c r="C66" s="101"/>
      <c r="D66" s="103"/>
      <c r="E66" s="189"/>
      <c r="F66" s="122">
        <f t="shared" si="0"/>
        <v>0</v>
      </c>
      <c r="G66" s="105"/>
      <c r="H66" s="105"/>
      <c r="I66" s="105"/>
      <c r="J66" s="105"/>
      <c r="K66" s="105"/>
      <c r="L66" s="105"/>
      <c r="M66" s="105"/>
      <c r="N66" s="105"/>
      <c r="O66" s="105"/>
    </row>
    <row r="67" spans="1:15" ht="15.75">
      <c r="A67" s="114"/>
      <c r="B67" s="165" t="s">
        <v>890</v>
      </c>
      <c r="C67" s="101"/>
      <c r="D67" s="103"/>
      <c r="E67" s="189"/>
      <c r="F67" s="122">
        <f t="shared" si="0"/>
        <v>0</v>
      </c>
      <c r="G67" s="105"/>
      <c r="H67" s="105"/>
      <c r="I67" s="105"/>
      <c r="J67" s="105"/>
      <c r="K67" s="105"/>
      <c r="L67" s="105"/>
      <c r="M67" s="105"/>
      <c r="N67" s="105"/>
      <c r="O67" s="105"/>
    </row>
    <row r="68" spans="1:15" ht="31.5">
      <c r="A68" s="114"/>
      <c r="B68" s="165" t="s">
        <v>283</v>
      </c>
      <c r="C68" s="101"/>
      <c r="D68" s="103"/>
      <c r="E68" s="189"/>
      <c r="F68" s="122">
        <f t="shared" si="0"/>
        <v>0</v>
      </c>
      <c r="G68" s="105"/>
      <c r="H68" s="105"/>
      <c r="I68" s="105"/>
      <c r="J68" s="105"/>
      <c r="K68" s="105"/>
      <c r="L68" s="105"/>
      <c r="M68" s="105"/>
      <c r="N68" s="105"/>
      <c r="O68" s="105"/>
    </row>
    <row r="69" spans="1:15" ht="15.75">
      <c r="A69" s="114"/>
      <c r="B69" s="165" t="s">
        <v>736</v>
      </c>
      <c r="C69" s="101"/>
      <c r="D69" s="103"/>
      <c r="E69" s="189"/>
      <c r="F69" s="122">
        <f t="shared" si="0"/>
        <v>0</v>
      </c>
      <c r="G69" s="105"/>
      <c r="H69" s="105"/>
      <c r="I69" s="105"/>
      <c r="J69" s="105"/>
      <c r="K69" s="105"/>
      <c r="L69" s="105"/>
      <c r="M69" s="105"/>
      <c r="N69" s="105"/>
      <c r="O69" s="105"/>
    </row>
    <row r="70" spans="1:15" ht="15.75">
      <c r="A70" s="114"/>
      <c r="B70" s="165" t="s">
        <v>284</v>
      </c>
      <c r="C70" s="101"/>
      <c r="D70" s="103"/>
      <c r="E70" s="189"/>
      <c r="F70" s="122">
        <f t="shared" si="0"/>
        <v>0</v>
      </c>
      <c r="G70" s="105"/>
      <c r="H70" s="105"/>
      <c r="I70" s="105"/>
      <c r="J70" s="105"/>
      <c r="K70" s="105"/>
      <c r="L70" s="105"/>
      <c r="M70" s="105"/>
      <c r="N70" s="105"/>
      <c r="O70" s="105"/>
    </row>
    <row r="71" spans="1:15" ht="15.75">
      <c r="A71" s="114"/>
      <c r="B71" s="165" t="s">
        <v>735</v>
      </c>
      <c r="C71" s="101"/>
      <c r="D71" s="103"/>
      <c r="E71" s="189"/>
      <c r="F71" s="122">
        <f t="shared" si="0"/>
        <v>0</v>
      </c>
      <c r="G71" s="105"/>
      <c r="H71" s="105"/>
      <c r="I71" s="105"/>
      <c r="J71" s="105"/>
      <c r="K71" s="105"/>
      <c r="L71" s="105"/>
      <c r="M71" s="105"/>
      <c r="N71" s="105"/>
      <c r="O71" s="105"/>
    </row>
    <row r="72" spans="1:15" ht="15.75">
      <c r="A72" s="156"/>
      <c r="B72" s="165" t="s">
        <v>285</v>
      </c>
      <c r="C72" s="101" t="s">
        <v>1215</v>
      </c>
      <c r="D72" s="103">
        <v>18</v>
      </c>
      <c r="E72" s="121"/>
      <c r="F72" s="122">
        <f aca="true" t="shared" si="1" ref="F72:F135">D72*E72</f>
        <v>0</v>
      </c>
      <c r="G72" s="105"/>
      <c r="H72" s="105"/>
      <c r="I72" s="105"/>
      <c r="J72" s="105"/>
      <c r="K72" s="105"/>
      <c r="L72" s="105"/>
      <c r="M72" s="105"/>
      <c r="N72" s="105"/>
      <c r="O72" s="105"/>
    </row>
    <row r="73" spans="1:15" ht="15.75">
      <c r="A73" s="156"/>
      <c r="B73" s="165"/>
      <c r="C73" s="101"/>
      <c r="D73" s="103"/>
      <c r="E73" s="183"/>
      <c r="F73" s="122">
        <f t="shared" si="1"/>
        <v>0</v>
      </c>
      <c r="G73" s="105"/>
      <c r="H73" s="105"/>
      <c r="I73" s="105"/>
      <c r="J73" s="105"/>
      <c r="K73" s="105"/>
      <c r="L73" s="105"/>
      <c r="M73" s="105"/>
      <c r="N73" s="105"/>
      <c r="O73" s="105"/>
    </row>
    <row r="74" spans="1:15" ht="31.5">
      <c r="A74" s="155">
        <f>MAX($A$5:A73)+1</f>
        <v>12</v>
      </c>
      <c r="B74" s="165" t="s">
        <v>286</v>
      </c>
      <c r="C74" s="101"/>
      <c r="D74" s="103"/>
      <c r="F74" s="122">
        <f t="shared" si="1"/>
        <v>0</v>
      </c>
      <c r="G74" s="105"/>
      <c r="H74" s="105"/>
      <c r="I74" s="105"/>
      <c r="J74" s="105"/>
      <c r="K74" s="105"/>
      <c r="L74" s="105"/>
      <c r="M74" s="105"/>
      <c r="N74" s="105"/>
      <c r="O74" s="105"/>
    </row>
    <row r="75" spans="2:15" ht="15.75">
      <c r="B75" s="165" t="s">
        <v>287</v>
      </c>
      <c r="C75" s="101"/>
      <c r="D75" s="103"/>
      <c r="F75" s="122">
        <f t="shared" si="1"/>
        <v>0</v>
      </c>
      <c r="G75" s="105"/>
      <c r="H75" s="105"/>
      <c r="I75" s="105"/>
      <c r="J75" s="105"/>
      <c r="K75" s="105"/>
      <c r="L75" s="105"/>
      <c r="M75" s="105"/>
      <c r="N75" s="105"/>
      <c r="O75" s="105"/>
    </row>
    <row r="76" spans="2:15" ht="31.5">
      <c r="B76" s="165" t="s">
        <v>288</v>
      </c>
      <c r="C76" s="101"/>
      <c r="D76" s="103"/>
      <c r="F76" s="122">
        <f t="shared" si="1"/>
        <v>0</v>
      </c>
      <c r="G76" s="105"/>
      <c r="H76" s="105"/>
      <c r="I76" s="105"/>
      <c r="J76" s="105"/>
      <c r="K76" s="105"/>
      <c r="L76" s="105"/>
      <c r="M76" s="105"/>
      <c r="N76" s="105"/>
      <c r="O76" s="105"/>
    </row>
    <row r="77" spans="2:15" ht="15.75">
      <c r="B77" s="165" t="s">
        <v>289</v>
      </c>
      <c r="C77" s="101"/>
      <c r="D77" s="103"/>
      <c r="F77" s="122">
        <f t="shared" si="1"/>
        <v>0</v>
      </c>
      <c r="G77" s="105"/>
      <c r="H77" s="105"/>
      <c r="I77" s="105"/>
      <c r="J77" s="105"/>
      <c r="K77" s="105"/>
      <c r="L77" s="105"/>
      <c r="M77" s="105"/>
      <c r="N77" s="105"/>
      <c r="O77" s="105"/>
    </row>
    <row r="78" spans="2:15" ht="15.75">
      <c r="B78" s="165" t="s">
        <v>290</v>
      </c>
      <c r="C78" s="101"/>
      <c r="D78" s="103"/>
      <c r="F78" s="122">
        <f t="shared" si="1"/>
        <v>0</v>
      </c>
      <c r="G78" s="105"/>
      <c r="H78" s="105"/>
      <c r="I78" s="105"/>
      <c r="J78" s="105"/>
      <c r="K78" s="105"/>
      <c r="L78" s="105"/>
      <c r="M78" s="105"/>
      <c r="N78" s="105"/>
      <c r="O78" s="105"/>
    </row>
    <row r="79" spans="2:15" ht="15.75">
      <c r="B79" s="165" t="s">
        <v>291</v>
      </c>
      <c r="C79" s="101" t="s">
        <v>1215</v>
      </c>
      <c r="D79" s="103">
        <v>2</v>
      </c>
      <c r="E79" s="121"/>
      <c r="F79" s="122">
        <f t="shared" si="1"/>
        <v>0</v>
      </c>
      <c r="G79" s="105"/>
      <c r="H79" s="105"/>
      <c r="I79" s="105"/>
      <c r="J79" s="105"/>
      <c r="K79" s="105"/>
      <c r="L79" s="105"/>
      <c r="M79" s="105"/>
      <c r="N79" s="105"/>
      <c r="O79" s="105"/>
    </row>
    <row r="80" spans="2:15" ht="15.75">
      <c r="B80" s="165"/>
      <c r="C80" s="101"/>
      <c r="D80" s="103"/>
      <c r="F80" s="122">
        <f t="shared" si="1"/>
        <v>0</v>
      </c>
      <c r="G80" s="105"/>
      <c r="H80" s="105"/>
      <c r="I80" s="105"/>
      <c r="J80" s="105"/>
      <c r="K80" s="105"/>
      <c r="L80" s="105"/>
      <c r="M80" s="105"/>
      <c r="N80" s="105"/>
      <c r="O80" s="105"/>
    </row>
    <row r="81" spans="1:15" ht="47.25">
      <c r="A81" s="155">
        <f>MAX($A$5:A80)+1</f>
        <v>13</v>
      </c>
      <c r="B81" s="165" t="s">
        <v>292</v>
      </c>
      <c r="C81" s="101"/>
      <c r="D81" s="103"/>
      <c r="F81" s="122">
        <f t="shared" si="1"/>
        <v>0</v>
      </c>
      <c r="G81" s="105"/>
      <c r="H81" s="105"/>
      <c r="I81" s="105"/>
      <c r="J81" s="105"/>
      <c r="K81" s="105"/>
      <c r="L81" s="105"/>
      <c r="M81" s="105"/>
      <c r="N81" s="105"/>
      <c r="O81" s="105"/>
    </row>
    <row r="82" spans="2:15" ht="15.75">
      <c r="B82" s="165" t="s">
        <v>874</v>
      </c>
      <c r="C82" s="101"/>
      <c r="D82" s="103"/>
      <c r="F82" s="122">
        <f t="shared" si="1"/>
        <v>0</v>
      </c>
      <c r="G82" s="105"/>
      <c r="H82" s="105"/>
      <c r="I82" s="105"/>
      <c r="J82" s="105"/>
      <c r="K82" s="105"/>
      <c r="L82" s="105"/>
      <c r="M82" s="105"/>
      <c r="N82" s="105"/>
      <c r="O82" s="105"/>
    </row>
    <row r="83" spans="2:15" ht="31.5">
      <c r="B83" s="165" t="s">
        <v>875</v>
      </c>
      <c r="C83" s="101"/>
      <c r="D83" s="103"/>
      <c r="F83" s="122">
        <f t="shared" si="1"/>
        <v>0</v>
      </c>
      <c r="G83" s="105"/>
      <c r="H83" s="105"/>
      <c r="I83" s="105"/>
      <c r="J83" s="105"/>
      <c r="K83" s="105"/>
      <c r="L83" s="105"/>
      <c r="M83" s="105"/>
      <c r="N83" s="105"/>
      <c r="O83" s="105"/>
    </row>
    <row r="84" spans="1:6" s="166" customFormat="1" ht="15.75">
      <c r="A84" s="113"/>
      <c r="B84" s="165" t="s">
        <v>293</v>
      </c>
      <c r="C84" s="101"/>
      <c r="D84" s="103"/>
      <c r="E84" s="119"/>
      <c r="F84" s="122">
        <f t="shared" si="1"/>
        <v>0</v>
      </c>
    </row>
    <row r="85" spans="1:6" s="166" customFormat="1" ht="15.75">
      <c r="A85" s="113"/>
      <c r="B85" s="165" t="s">
        <v>294</v>
      </c>
      <c r="C85" s="101" t="s">
        <v>1215</v>
      </c>
      <c r="D85" s="103">
        <v>2</v>
      </c>
      <c r="E85" s="121"/>
      <c r="F85" s="122">
        <f t="shared" si="1"/>
        <v>0</v>
      </c>
    </row>
    <row r="86" spans="1:6" s="166" customFormat="1" ht="15.75">
      <c r="A86" s="113"/>
      <c r="B86" s="165"/>
      <c r="C86" s="101"/>
      <c r="D86" s="103"/>
      <c r="E86" s="119"/>
      <c r="F86" s="122">
        <f t="shared" si="1"/>
        <v>0</v>
      </c>
    </row>
    <row r="87" spans="1:6" ht="94.5">
      <c r="A87" s="155">
        <f>MAX($A$5:A86)+1</f>
        <v>14</v>
      </c>
      <c r="B87" s="165" t="s">
        <v>295</v>
      </c>
      <c r="C87" s="101"/>
      <c r="D87" s="103"/>
      <c r="F87" s="122">
        <f t="shared" si="1"/>
        <v>0</v>
      </c>
    </row>
    <row r="88" spans="2:6" ht="15.75">
      <c r="B88" s="165" t="s">
        <v>296</v>
      </c>
      <c r="C88" s="101"/>
      <c r="D88" s="103"/>
      <c r="F88" s="122">
        <f t="shared" si="1"/>
        <v>0</v>
      </c>
    </row>
    <row r="89" spans="2:6" ht="15.75">
      <c r="B89" s="165" t="s">
        <v>1376</v>
      </c>
      <c r="C89" s="101" t="s">
        <v>1215</v>
      </c>
      <c r="D89" s="103">
        <v>3</v>
      </c>
      <c r="E89" s="121"/>
      <c r="F89" s="122">
        <f t="shared" si="1"/>
        <v>0</v>
      </c>
    </row>
    <row r="90" spans="2:6" ht="15.75">
      <c r="B90" s="165"/>
      <c r="C90" s="101"/>
      <c r="D90" s="103"/>
      <c r="F90" s="122">
        <f t="shared" si="1"/>
        <v>0</v>
      </c>
    </row>
    <row r="91" spans="1:6" ht="31.5">
      <c r="A91" s="155">
        <f>MAX($A$5:A90)+1</f>
        <v>15</v>
      </c>
      <c r="B91" s="165" t="s">
        <v>297</v>
      </c>
      <c r="C91" s="101"/>
      <c r="D91" s="103"/>
      <c r="F91" s="122">
        <f t="shared" si="1"/>
        <v>0</v>
      </c>
    </row>
    <row r="92" spans="1:6" ht="15.75">
      <c r="A92" s="114"/>
      <c r="B92" s="165" t="s">
        <v>298</v>
      </c>
      <c r="C92" s="101"/>
      <c r="D92" s="103"/>
      <c r="F92" s="122">
        <f t="shared" si="1"/>
        <v>0</v>
      </c>
    </row>
    <row r="93" spans="2:15" ht="15.75">
      <c r="B93" s="165" t="s">
        <v>299</v>
      </c>
      <c r="C93" s="101" t="s">
        <v>1215</v>
      </c>
      <c r="D93" s="103">
        <v>13</v>
      </c>
      <c r="E93" s="121"/>
      <c r="F93" s="122">
        <f t="shared" si="1"/>
        <v>0</v>
      </c>
      <c r="G93" s="105"/>
      <c r="H93" s="105"/>
      <c r="I93" s="105"/>
      <c r="J93" s="105"/>
      <c r="K93" s="105"/>
      <c r="L93" s="105"/>
      <c r="M93" s="105"/>
      <c r="N93" s="105"/>
      <c r="O93" s="105"/>
    </row>
    <row r="94" spans="2:15" ht="15.75">
      <c r="B94" s="165" t="s">
        <v>300</v>
      </c>
      <c r="C94" s="101" t="s">
        <v>1215</v>
      </c>
      <c r="D94" s="103">
        <v>22</v>
      </c>
      <c r="E94" s="121"/>
      <c r="F94" s="122">
        <f t="shared" si="1"/>
        <v>0</v>
      </c>
      <c r="G94" s="105"/>
      <c r="H94" s="105"/>
      <c r="I94" s="105"/>
      <c r="J94" s="105"/>
      <c r="K94" s="105"/>
      <c r="L94" s="105"/>
      <c r="M94" s="105"/>
      <c r="N94" s="105"/>
      <c r="O94" s="105"/>
    </row>
    <row r="95" spans="2:15" ht="15.75">
      <c r="B95" s="165" t="s">
        <v>301</v>
      </c>
      <c r="C95" s="101" t="s">
        <v>1215</v>
      </c>
      <c r="D95" s="103">
        <v>7</v>
      </c>
      <c r="E95" s="121"/>
      <c r="F95" s="122">
        <f t="shared" si="1"/>
        <v>0</v>
      </c>
      <c r="G95" s="105"/>
      <c r="H95" s="105"/>
      <c r="I95" s="105"/>
      <c r="J95" s="105"/>
      <c r="K95" s="105"/>
      <c r="L95" s="105"/>
      <c r="M95" s="105"/>
      <c r="N95" s="105"/>
      <c r="O95" s="105"/>
    </row>
    <row r="96" spans="2:15" ht="15.75">
      <c r="B96" s="165"/>
      <c r="C96" s="101"/>
      <c r="D96" s="103"/>
      <c r="F96" s="122">
        <f t="shared" si="1"/>
        <v>0</v>
      </c>
      <c r="G96" s="105"/>
      <c r="H96" s="105"/>
      <c r="I96" s="105"/>
      <c r="J96" s="105"/>
      <c r="K96" s="105"/>
      <c r="L96" s="105"/>
      <c r="M96" s="105"/>
      <c r="N96" s="105"/>
      <c r="O96" s="105"/>
    </row>
    <row r="97" spans="1:15" ht="63">
      <c r="A97" s="155">
        <f>MAX($A$5:A96)+1</f>
        <v>16</v>
      </c>
      <c r="B97" s="254" t="s">
        <v>302</v>
      </c>
      <c r="C97" s="167"/>
      <c r="D97" s="190"/>
      <c r="E97" s="553"/>
      <c r="F97" s="122">
        <f t="shared" si="1"/>
        <v>0</v>
      </c>
      <c r="G97" s="105"/>
      <c r="H97" s="105"/>
      <c r="I97" s="105"/>
      <c r="J97" s="105"/>
      <c r="K97" s="105"/>
      <c r="L97" s="105"/>
      <c r="M97" s="105"/>
      <c r="N97" s="105"/>
      <c r="O97" s="105"/>
    </row>
    <row r="98" spans="1:15" ht="15.75">
      <c r="A98" s="168"/>
      <c r="B98" s="254" t="s">
        <v>303</v>
      </c>
      <c r="C98" s="167" t="s">
        <v>1215</v>
      </c>
      <c r="D98" s="190">
        <v>18</v>
      </c>
      <c r="E98" s="121"/>
      <c r="F98" s="122">
        <f t="shared" si="1"/>
        <v>0</v>
      </c>
      <c r="G98" s="105"/>
      <c r="H98" s="105"/>
      <c r="I98" s="105"/>
      <c r="J98" s="105"/>
      <c r="K98" s="105"/>
      <c r="L98" s="105"/>
      <c r="M98" s="105"/>
      <c r="N98" s="105"/>
      <c r="O98" s="105"/>
    </row>
    <row r="99" spans="1:15" ht="15.75">
      <c r="A99" s="168"/>
      <c r="B99" s="254"/>
      <c r="C99" s="167"/>
      <c r="D99" s="190"/>
      <c r="E99" s="554"/>
      <c r="F99" s="122">
        <f t="shared" si="1"/>
        <v>0</v>
      </c>
      <c r="G99" s="105"/>
      <c r="H99" s="105"/>
      <c r="I99" s="105"/>
      <c r="J99" s="105"/>
      <c r="K99" s="105"/>
      <c r="L99" s="105"/>
      <c r="M99" s="105"/>
      <c r="N99" s="105"/>
      <c r="O99" s="105"/>
    </row>
    <row r="100" spans="1:15" ht="31.5">
      <c r="A100" s="155">
        <f>MAX($A$5:A99)+1</f>
        <v>17</v>
      </c>
      <c r="B100" s="165" t="s">
        <v>304</v>
      </c>
      <c r="C100" s="101"/>
      <c r="D100" s="103"/>
      <c r="F100" s="122">
        <f t="shared" si="1"/>
        <v>0</v>
      </c>
      <c r="G100" s="105"/>
      <c r="H100" s="105"/>
      <c r="I100" s="105"/>
      <c r="J100" s="105"/>
      <c r="K100" s="105"/>
      <c r="L100" s="105"/>
      <c r="M100" s="105"/>
      <c r="N100" s="105"/>
      <c r="O100" s="105"/>
    </row>
    <row r="101" spans="2:15" ht="15.75">
      <c r="B101" s="165" t="s">
        <v>305</v>
      </c>
      <c r="C101" s="101" t="s">
        <v>1215</v>
      </c>
      <c r="D101" s="103">
        <v>9</v>
      </c>
      <c r="E101" s="121"/>
      <c r="F101" s="122">
        <f t="shared" si="1"/>
        <v>0</v>
      </c>
      <c r="G101" s="105"/>
      <c r="H101" s="105"/>
      <c r="I101" s="105"/>
      <c r="J101" s="105"/>
      <c r="K101" s="105"/>
      <c r="L101" s="105"/>
      <c r="M101" s="105"/>
      <c r="N101" s="105"/>
      <c r="O101" s="105"/>
    </row>
    <row r="102" spans="2:15" ht="15.75">
      <c r="B102" s="139"/>
      <c r="C102" s="110"/>
      <c r="D102" s="111"/>
      <c r="E102" s="544"/>
      <c r="F102" s="122">
        <f t="shared" si="1"/>
        <v>0</v>
      </c>
      <c r="G102" s="105"/>
      <c r="H102" s="105"/>
      <c r="I102" s="105"/>
      <c r="J102" s="105"/>
      <c r="K102" s="105"/>
      <c r="L102" s="105"/>
      <c r="M102" s="105"/>
      <c r="N102" s="105"/>
      <c r="O102" s="105"/>
    </row>
    <row r="103" spans="1:15" ht="63">
      <c r="A103" s="155">
        <f>MAX($A$5:A102)+1</f>
        <v>18</v>
      </c>
      <c r="B103" s="139" t="s">
        <v>306</v>
      </c>
      <c r="C103" s="110" t="s">
        <v>1215</v>
      </c>
      <c r="D103" s="111">
        <v>7</v>
      </c>
      <c r="E103" s="121"/>
      <c r="F103" s="122">
        <f t="shared" si="1"/>
        <v>0</v>
      </c>
      <c r="G103" s="105"/>
      <c r="H103" s="105"/>
      <c r="I103" s="105"/>
      <c r="J103" s="105"/>
      <c r="K103" s="105"/>
      <c r="L103" s="105"/>
      <c r="M103" s="105"/>
      <c r="N103" s="105"/>
      <c r="O103" s="105"/>
    </row>
    <row r="104" spans="2:15" ht="15.75">
      <c r="B104" s="165"/>
      <c r="C104" s="101"/>
      <c r="D104" s="103"/>
      <c r="F104" s="122">
        <f t="shared" si="1"/>
        <v>0</v>
      </c>
      <c r="G104" s="105"/>
      <c r="H104" s="105"/>
      <c r="I104" s="105"/>
      <c r="J104" s="105"/>
      <c r="K104" s="105"/>
      <c r="L104" s="105"/>
      <c r="M104" s="105"/>
      <c r="N104" s="105"/>
      <c r="O104" s="105"/>
    </row>
    <row r="105" spans="1:15" ht="157.5">
      <c r="A105" s="155">
        <f>MAX($A$5:A104)+1</f>
        <v>19</v>
      </c>
      <c r="B105" s="165" t="s">
        <v>307</v>
      </c>
      <c r="C105" s="118"/>
      <c r="D105" s="191"/>
      <c r="E105" s="192"/>
      <c r="F105" s="122">
        <f t="shared" si="1"/>
        <v>0</v>
      </c>
      <c r="G105" s="105"/>
      <c r="H105" s="105"/>
      <c r="I105" s="105"/>
      <c r="J105" s="105"/>
      <c r="K105" s="105"/>
      <c r="L105" s="105"/>
      <c r="M105" s="105"/>
      <c r="N105" s="105"/>
      <c r="O105" s="105"/>
    </row>
    <row r="106" spans="2:15" ht="15.75">
      <c r="B106" s="165" t="s">
        <v>181</v>
      </c>
      <c r="C106" s="118"/>
      <c r="D106" s="191"/>
      <c r="E106" s="192"/>
      <c r="F106" s="122">
        <f t="shared" si="1"/>
        <v>0</v>
      </c>
      <c r="O106" s="105"/>
    </row>
    <row r="107" spans="2:15" ht="78.75">
      <c r="B107" s="165" t="s">
        <v>182</v>
      </c>
      <c r="C107" s="101"/>
      <c r="D107" s="103"/>
      <c r="E107" s="192"/>
      <c r="F107" s="122">
        <f t="shared" si="1"/>
        <v>0</v>
      </c>
      <c r="O107" s="105"/>
    </row>
    <row r="108" spans="2:15" ht="15.75">
      <c r="B108" s="165" t="s">
        <v>308</v>
      </c>
      <c r="C108" s="169" t="s">
        <v>1149</v>
      </c>
      <c r="D108" s="193">
        <v>434</v>
      </c>
      <c r="E108" s="121"/>
      <c r="F108" s="122">
        <f t="shared" si="1"/>
        <v>0</v>
      </c>
      <c r="G108" s="105"/>
      <c r="H108" s="105"/>
      <c r="I108" s="105"/>
      <c r="J108" s="105"/>
      <c r="K108" s="105"/>
      <c r="L108" s="105"/>
      <c r="M108" s="105"/>
      <c r="N108" s="105"/>
      <c r="O108" s="105"/>
    </row>
    <row r="109" spans="2:15" ht="15.75">
      <c r="B109" s="165" t="s">
        <v>309</v>
      </c>
      <c r="C109" s="169" t="s">
        <v>1149</v>
      </c>
      <c r="D109" s="193">
        <v>186</v>
      </c>
      <c r="E109" s="121"/>
      <c r="F109" s="122">
        <f t="shared" si="1"/>
        <v>0</v>
      </c>
      <c r="G109" s="105"/>
      <c r="H109" s="105"/>
      <c r="I109" s="105"/>
      <c r="J109" s="105"/>
      <c r="K109" s="105"/>
      <c r="L109" s="105"/>
      <c r="M109" s="105"/>
      <c r="N109" s="105"/>
      <c r="O109" s="105"/>
    </row>
    <row r="110" spans="2:15" ht="15.75">
      <c r="B110" s="165" t="s">
        <v>310</v>
      </c>
      <c r="C110" s="169" t="s">
        <v>1149</v>
      </c>
      <c r="D110" s="193">
        <v>24</v>
      </c>
      <c r="E110" s="121"/>
      <c r="F110" s="122">
        <f t="shared" si="1"/>
        <v>0</v>
      </c>
      <c r="G110" s="105"/>
      <c r="H110" s="105"/>
      <c r="I110" s="105"/>
      <c r="J110" s="105"/>
      <c r="K110" s="105"/>
      <c r="L110" s="105"/>
      <c r="M110" s="105"/>
      <c r="N110" s="105"/>
      <c r="O110" s="105"/>
    </row>
    <row r="111" spans="2:15" ht="15.75">
      <c r="B111" s="165"/>
      <c r="C111" s="101"/>
      <c r="D111" s="103"/>
      <c r="E111" s="192"/>
      <c r="F111" s="122">
        <f t="shared" si="1"/>
        <v>0</v>
      </c>
      <c r="G111" s="105"/>
      <c r="H111" s="105"/>
      <c r="I111" s="105"/>
      <c r="J111" s="105"/>
      <c r="K111" s="105"/>
      <c r="L111" s="105"/>
      <c r="M111" s="105"/>
      <c r="N111" s="105"/>
      <c r="O111" s="105"/>
    </row>
    <row r="112" spans="1:15" ht="47.25">
      <c r="A112" s="155">
        <f>MAX($A$5:A111)+1</f>
        <v>20</v>
      </c>
      <c r="B112" s="165" t="s">
        <v>311</v>
      </c>
      <c r="C112" s="101"/>
      <c r="D112" s="103"/>
      <c r="F112" s="122">
        <f t="shared" si="1"/>
        <v>0</v>
      </c>
      <c r="G112" s="105"/>
      <c r="H112" s="105"/>
      <c r="I112" s="105"/>
      <c r="J112" s="105"/>
      <c r="K112" s="105"/>
      <c r="L112" s="105"/>
      <c r="M112" s="105"/>
      <c r="N112" s="105"/>
      <c r="O112" s="105"/>
    </row>
    <row r="113" spans="2:15" ht="157.5">
      <c r="B113" s="165" t="s">
        <v>191</v>
      </c>
      <c r="C113" s="101"/>
      <c r="D113" s="103"/>
      <c r="F113" s="122">
        <f t="shared" si="1"/>
        <v>0</v>
      </c>
      <c r="G113" s="105"/>
      <c r="H113" s="105"/>
      <c r="I113" s="105"/>
      <c r="J113" s="105"/>
      <c r="K113" s="105"/>
      <c r="L113" s="105"/>
      <c r="M113" s="105"/>
      <c r="N113" s="105"/>
      <c r="O113" s="105"/>
    </row>
    <row r="114" spans="2:15" ht="15.75">
      <c r="B114" s="165" t="s">
        <v>312</v>
      </c>
      <c r="C114" s="101"/>
      <c r="D114" s="103"/>
      <c r="F114" s="122">
        <f t="shared" si="1"/>
        <v>0</v>
      </c>
      <c r="G114" s="105"/>
      <c r="H114" s="105"/>
      <c r="I114" s="105"/>
      <c r="J114" s="105"/>
      <c r="K114" s="105"/>
      <c r="L114" s="105"/>
      <c r="M114" s="105"/>
      <c r="N114" s="105"/>
      <c r="O114" s="105"/>
    </row>
    <row r="115" spans="2:15" ht="15.75">
      <c r="B115" s="165" t="s">
        <v>313</v>
      </c>
      <c r="C115" s="101" t="s">
        <v>1149</v>
      </c>
      <c r="D115" s="103">
        <v>59</v>
      </c>
      <c r="E115" s="121"/>
      <c r="F115" s="122">
        <f t="shared" si="1"/>
        <v>0</v>
      </c>
      <c r="G115" s="105"/>
      <c r="H115" s="105"/>
      <c r="I115" s="105"/>
      <c r="J115" s="105"/>
      <c r="K115" s="105"/>
      <c r="L115" s="105"/>
      <c r="M115" s="105"/>
      <c r="N115" s="105"/>
      <c r="O115" s="105"/>
    </row>
    <row r="116" spans="2:15" ht="15.75">
      <c r="B116" s="165" t="s">
        <v>314</v>
      </c>
      <c r="C116" s="101" t="s">
        <v>1149</v>
      </c>
      <c r="D116" s="103">
        <v>24</v>
      </c>
      <c r="E116" s="121"/>
      <c r="F116" s="122">
        <f t="shared" si="1"/>
        <v>0</v>
      </c>
      <c r="G116" s="105"/>
      <c r="H116" s="105"/>
      <c r="I116" s="105"/>
      <c r="J116" s="105"/>
      <c r="K116" s="105"/>
      <c r="L116" s="105"/>
      <c r="M116" s="105"/>
      <c r="N116" s="105"/>
      <c r="O116" s="105"/>
    </row>
    <row r="117" spans="2:15" ht="15.75">
      <c r="B117" s="165" t="s">
        <v>315</v>
      </c>
      <c r="C117" s="101" t="s">
        <v>1149</v>
      </c>
      <c r="D117" s="103">
        <v>64</v>
      </c>
      <c r="E117" s="121"/>
      <c r="F117" s="122">
        <f t="shared" si="1"/>
        <v>0</v>
      </c>
      <c r="G117" s="105"/>
      <c r="H117" s="105"/>
      <c r="I117" s="105"/>
      <c r="J117" s="105"/>
      <c r="K117" s="105"/>
      <c r="L117" s="105"/>
      <c r="M117" s="105"/>
      <c r="N117" s="105"/>
      <c r="O117" s="105"/>
    </row>
    <row r="118" spans="2:15" ht="15.75">
      <c r="B118" s="165" t="s">
        <v>316</v>
      </c>
      <c r="C118" s="101" t="s">
        <v>1149</v>
      </c>
      <c r="D118" s="103">
        <v>71</v>
      </c>
      <c r="E118" s="121"/>
      <c r="F118" s="122">
        <f t="shared" si="1"/>
        <v>0</v>
      </c>
      <c r="G118" s="105"/>
      <c r="H118" s="105"/>
      <c r="I118" s="105"/>
      <c r="J118" s="105"/>
      <c r="K118" s="105"/>
      <c r="L118" s="105"/>
      <c r="M118" s="105"/>
      <c r="N118" s="105"/>
      <c r="O118" s="105"/>
    </row>
    <row r="119" spans="2:15" ht="15.75">
      <c r="B119" s="165"/>
      <c r="C119" s="101"/>
      <c r="D119" s="103"/>
      <c r="F119" s="122">
        <f t="shared" si="1"/>
        <v>0</v>
      </c>
      <c r="G119" s="105"/>
      <c r="H119" s="105"/>
      <c r="I119" s="105"/>
      <c r="J119" s="105"/>
      <c r="K119" s="105"/>
      <c r="L119" s="105"/>
      <c r="M119" s="105"/>
      <c r="N119" s="105"/>
      <c r="O119" s="105"/>
    </row>
    <row r="120" spans="1:15" ht="47.25">
      <c r="A120" s="155">
        <f>MAX($A$5:A119)+1</f>
        <v>21</v>
      </c>
      <c r="B120" s="165" t="s">
        <v>317</v>
      </c>
      <c r="C120" s="101"/>
      <c r="D120" s="103"/>
      <c r="F120" s="122">
        <f t="shared" si="1"/>
        <v>0</v>
      </c>
      <c r="G120" s="105"/>
      <c r="H120" s="105"/>
      <c r="I120" s="105"/>
      <c r="J120" s="105"/>
      <c r="K120" s="105"/>
      <c r="L120" s="105"/>
      <c r="M120" s="105"/>
      <c r="N120" s="105"/>
      <c r="O120" s="105"/>
    </row>
    <row r="121" spans="2:15" ht="34.5">
      <c r="B121" s="165" t="s">
        <v>726</v>
      </c>
      <c r="C121" s="101"/>
      <c r="D121" s="103"/>
      <c r="F121" s="122">
        <f t="shared" si="1"/>
        <v>0</v>
      </c>
      <c r="G121" s="105"/>
      <c r="H121" s="105"/>
      <c r="I121" s="105"/>
      <c r="J121" s="105"/>
      <c r="K121" s="105"/>
      <c r="L121" s="105"/>
      <c r="M121" s="105"/>
      <c r="N121" s="105"/>
      <c r="O121" s="105"/>
    </row>
    <row r="122" spans="2:15" ht="78.75">
      <c r="B122" s="165" t="s">
        <v>318</v>
      </c>
      <c r="C122" s="101"/>
      <c r="D122" s="103"/>
      <c r="F122" s="122">
        <f t="shared" si="1"/>
        <v>0</v>
      </c>
      <c r="G122" s="105"/>
      <c r="H122" s="105"/>
      <c r="I122" s="105"/>
      <c r="J122" s="105"/>
      <c r="K122" s="105"/>
      <c r="L122" s="105"/>
      <c r="M122" s="105"/>
      <c r="N122" s="105"/>
      <c r="O122" s="105"/>
    </row>
    <row r="123" spans="2:15" ht="15.75">
      <c r="B123" s="165" t="s">
        <v>319</v>
      </c>
      <c r="C123" s="101"/>
      <c r="D123" s="103"/>
      <c r="F123" s="122">
        <f t="shared" si="1"/>
        <v>0</v>
      </c>
      <c r="G123" s="105"/>
      <c r="H123" s="105"/>
      <c r="I123" s="105"/>
      <c r="J123" s="105"/>
      <c r="K123" s="105"/>
      <c r="L123" s="105"/>
      <c r="M123" s="105"/>
      <c r="N123" s="105"/>
      <c r="O123" s="105"/>
    </row>
    <row r="124" spans="2:15" ht="15.75">
      <c r="B124" s="165" t="s">
        <v>320</v>
      </c>
      <c r="C124" s="101"/>
      <c r="D124" s="103"/>
      <c r="F124" s="122">
        <f t="shared" si="1"/>
        <v>0</v>
      </c>
      <c r="G124" s="105"/>
      <c r="H124" s="105"/>
      <c r="I124" s="105"/>
      <c r="J124" s="105"/>
      <c r="K124" s="105"/>
      <c r="L124" s="105"/>
      <c r="M124" s="105"/>
      <c r="N124" s="105"/>
      <c r="O124" s="105"/>
    </row>
    <row r="125" spans="2:15" ht="15.75">
      <c r="B125" s="165" t="s">
        <v>308</v>
      </c>
      <c r="C125" s="169" t="s">
        <v>1149</v>
      </c>
      <c r="D125" s="193">
        <v>434</v>
      </c>
      <c r="E125" s="121"/>
      <c r="F125" s="122">
        <f t="shared" si="1"/>
        <v>0</v>
      </c>
      <c r="G125" s="105"/>
      <c r="H125" s="105"/>
      <c r="I125" s="105"/>
      <c r="J125" s="105"/>
      <c r="K125" s="105"/>
      <c r="L125" s="105"/>
      <c r="M125" s="105"/>
      <c r="N125" s="105"/>
      <c r="O125" s="105"/>
    </row>
    <row r="126" spans="2:15" ht="15.75">
      <c r="B126" s="165" t="s">
        <v>309</v>
      </c>
      <c r="C126" s="169" t="s">
        <v>1149</v>
      </c>
      <c r="D126" s="193">
        <v>186</v>
      </c>
      <c r="E126" s="121"/>
      <c r="F126" s="122">
        <f t="shared" si="1"/>
        <v>0</v>
      </c>
      <c r="G126" s="105"/>
      <c r="H126" s="105"/>
      <c r="I126" s="105"/>
      <c r="J126" s="105"/>
      <c r="K126" s="105"/>
      <c r="L126" s="105"/>
      <c r="M126" s="105"/>
      <c r="N126" s="105"/>
      <c r="O126" s="105"/>
    </row>
    <row r="127" spans="2:15" ht="15.75">
      <c r="B127" s="165" t="s">
        <v>310</v>
      </c>
      <c r="C127" s="169" t="s">
        <v>1149</v>
      </c>
      <c r="D127" s="193">
        <v>24</v>
      </c>
      <c r="E127" s="121"/>
      <c r="F127" s="122">
        <f t="shared" si="1"/>
        <v>0</v>
      </c>
      <c r="G127" s="105"/>
      <c r="H127" s="105"/>
      <c r="I127" s="105"/>
      <c r="J127" s="105"/>
      <c r="K127" s="105"/>
      <c r="L127" s="105"/>
      <c r="M127" s="105"/>
      <c r="N127" s="105"/>
      <c r="O127" s="105"/>
    </row>
    <row r="128" spans="2:15" ht="15.75">
      <c r="B128" s="165" t="s">
        <v>321</v>
      </c>
      <c r="C128" s="101"/>
      <c r="D128" s="103"/>
      <c r="F128" s="122">
        <f t="shared" si="1"/>
        <v>0</v>
      </c>
      <c r="G128" s="105"/>
      <c r="H128" s="105"/>
      <c r="I128" s="105"/>
      <c r="J128" s="105"/>
      <c r="K128" s="105"/>
      <c r="L128" s="105"/>
      <c r="M128" s="105"/>
      <c r="N128" s="105"/>
      <c r="O128" s="105"/>
    </row>
    <row r="129" spans="2:15" ht="15.75">
      <c r="B129" s="165" t="s">
        <v>313</v>
      </c>
      <c r="C129" s="101" t="s">
        <v>1149</v>
      </c>
      <c r="D129" s="103">
        <v>8</v>
      </c>
      <c r="E129" s="121"/>
      <c r="F129" s="122">
        <f t="shared" si="1"/>
        <v>0</v>
      </c>
      <c r="G129" s="105"/>
      <c r="H129" s="105"/>
      <c r="I129" s="105"/>
      <c r="J129" s="105"/>
      <c r="K129" s="105"/>
      <c r="L129" s="105"/>
      <c r="M129" s="105"/>
      <c r="N129" s="105"/>
      <c r="O129" s="105"/>
    </row>
    <row r="130" spans="2:15" ht="15.75">
      <c r="B130" s="165" t="s">
        <v>314</v>
      </c>
      <c r="C130" s="101" t="s">
        <v>1149</v>
      </c>
      <c r="D130" s="103">
        <v>12</v>
      </c>
      <c r="E130" s="121"/>
      <c r="F130" s="122">
        <f t="shared" si="1"/>
        <v>0</v>
      </c>
      <c r="G130" s="105"/>
      <c r="H130" s="105"/>
      <c r="I130" s="105"/>
      <c r="J130" s="105"/>
      <c r="K130" s="105"/>
      <c r="L130" s="105"/>
      <c r="M130" s="105"/>
      <c r="N130" s="105"/>
      <c r="O130" s="105"/>
    </row>
    <row r="131" spans="2:15" ht="15.75">
      <c r="B131" s="165" t="s">
        <v>315</v>
      </c>
      <c r="C131" s="101" t="s">
        <v>1149</v>
      </c>
      <c r="D131" s="103">
        <v>32</v>
      </c>
      <c r="E131" s="121"/>
      <c r="F131" s="122">
        <f t="shared" si="1"/>
        <v>0</v>
      </c>
      <c r="G131" s="105"/>
      <c r="H131" s="105"/>
      <c r="I131" s="105"/>
      <c r="J131" s="105"/>
      <c r="K131" s="105"/>
      <c r="L131" s="105"/>
      <c r="M131" s="105"/>
      <c r="N131" s="105"/>
      <c r="O131" s="105"/>
    </row>
    <row r="132" spans="2:15" ht="15.75">
      <c r="B132" s="165" t="s">
        <v>316</v>
      </c>
      <c r="C132" s="101" t="s">
        <v>1149</v>
      </c>
      <c r="D132" s="103">
        <v>43</v>
      </c>
      <c r="E132" s="121"/>
      <c r="F132" s="122">
        <f t="shared" si="1"/>
        <v>0</v>
      </c>
      <c r="G132" s="105"/>
      <c r="H132" s="105"/>
      <c r="I132" s="105"/>
      <c r="J132" s="105"/>
      <c r="K132" s="105"/>
      <c r="L132" s="105"/>
      <c r="M132" s="105"/>
      <c r="N132" s="105"/>
      <c r="O132" s="105"/>
    </row>
    <row r="133" spans="2:15" ht="15.75">
      <c r="B133" s="165" t="s">
        <v>322</v>
      </c>
      <c r="C133" s="101"/>
      <c r="D133" s="103"/>
      <c r="F133" s="122">
        <f t="shared" si="1"/>
        <v>0</v>
      </c>
      <c r="G133" s="105"/>
      <c r="H133" s="105"/>
      <c r="I133" s="105"/>
      <c r="J133" s="105"/>
      <c r="K133" s="105"/>
      <c r="L133" s="105"/>
      <c r="M133" s="105"/>
      <c r="N133" s="105"/>
      <c r="O133" s="105"/>
    </row>
    <row r="134" spans="2:15" ht="15.75">
      <c r="B134" s="165" t="s">
        <v>313</v>
      </c>
      <c r="C134" s="101" t="s">
        <v>1149</v>
      </c>
      <c r="D134" s="103">
        <v>51</v>
      </c>
      <c r="E134" s="121"/>
      <c r="F134" s="122">
        <f t="shared" si="1"/>
        <v>0</v>
      </c>
      <c r="G134" s="105"/>
      <c r="H134" s="105"/>
      <c r="I134" s="105"/>
      <c r="J134" s="105"/>
      <c r="K134" s="105"/>
      <c r="L134" s="105"/>
      <c r="M134" s="105"/>
      <c r="N134" s="105"/>
      <c r="O134" s="105"/>
    </row>
    <row r="135" spans="2:15" ht="15.75">
      <c r="B135" s="165" t="s">
        <v>323</v>
      </c>
      <c r="C135" s="101"/>
      <c r="D135" s="103"/>
      <c r="F135" s="122">
        <f t="shared" si="1"/>
        <v>0</v>
      </c>
      <c r="G135" s="105"/>
      <c r="H135" s="105"/>
      <c r="I135" s="105"/>
      <c r="J135" s="105"/>
      <c r="K135" s="105"/>
      <c r="L135" s="105"/>
      <c r="M135" s="105"/>
      <c r="N135" s="105"/>
      <c r="O135" s="105"/>
    </row>
    <row r="136" spans="2:15" ht="15.75">
      <c r="B136" s="165" t="s">
        <v>314</v>
      </c>
      <c r="C136" s="101" t="s">
        <v>1149</v>
      </c>
      <c r="D136" s="103">
        <v>12</v>
      </c>
      <c r="E136" s="121"/>
      <c r="F136" s="122">
        <f aca="true" t="shared" si="2" ref="F136:F176">D136*E136</f>
        <v>0</v>
      </c>
      <c r="G136" s="105"/>
      <c r="H136" s="105"/>
      <c r="I136" s="105"/>
      <c r="J136" s="105"/>
      <c r="K136" s="105"/>
      <c r="L136" s="105"/>
      <c r="M136" s="105"/>
      <c r="N136" s="105"/>
      <c r="O136" s="105"/>
    </row>
    <row r="137" spans="1:6" s="170" customFormat="1" ht="15.75">
      <c r="A137" s="113"/>
      <c r="B137" s="165" t="s">
        <v>315</v>
      </c>
      <c r="C137" s="101" t="s">
        <v>1149</v>
      </c>
      <c r="D137" s="103">
        <v>32</v>
      </c>
      <c r="E137" s="121"/>
      <c r="F137" s="122">
        <f t="shared" si="2"/>
        <v>0</v>
      </c>
    </row>
    <row r="138" spans="1:6" s="170" customFormat="1" ht="15.75">
      <c r="A138" s="113"/>
      <c r="B138" s="165" t="s">
        <v>324</v>
      </c>
      <c r="C138" s="101"/>
      <c r="D138" s="103"/>
      <c r="E138" s="119"/>
      <c r="F138" s="122">
        <f t="shared" si="2"/>
        <v>0</v>
      </c>
    </row>
    <row r="139" spans="1:6" s="170" customFormat="1" ht="15.75">
      <c r="A139" s="113"/>
      <c r="B139" s="165" t="s">
        <v>316</v>
      </c>
      <c r="C139" s="101" t="s">
        <v>1149</v>
      </c>
      <c r="D139" s="103">
        <v>28</v>
      </c>
      <c r="E139" s="121"/>
      <c r="F139" s="122">
        <f t="shared" si="2"/>
        <v>0</v>
      </c>
    </row>
    <row r="140" spans="2:15" ht="15.75">
      <c r="B140" s="165"/>
      <c r="C140" s="125"/>
      <c r="D140" s="191"/>
      <c r="E140" s="192"/>
      <c r="F140" s="122">
        <f t="shared" si="2"/>
        <v>0</v>
      </c>
      <c r="G140" s="105"/>
      <c r="H140" s="105"/>
      <c r="I140" s="105"/>
      <c r="J140" s="105"/>
      <c r="K140" s="105"/>
      <c r="L140" s="105"/>
      <c r="M140" s="105"/>
      <c r="N140" s="105"/>
      <c r="O140" s="105"/>
    </row>
    <row r="141" spans="1:15" ht="78.75">
      <c r="A141" s="155">
        <f>MAX($A$5:A140)+1</f>
        <v>22</v>
      </c>
      <c r="B141" s="255" t="s">
        <v>325</v>
      </c>
      <c r="C141" s="101"/>
      <c r="D141" s="103"/>
      <c r="F141" s="122">
        <f t="shared" si="2"/>
        <v>0</v>
      </c>
      <c r="G141" s="105"/>
      <c r="H141" s="105"/>
      <c r="I141" s="105"/>
      <c r="J141" s="105"/>
      <c r="K141" s="105"/>
      <c r="L141" s="105"/>
      <c r="M141" s="105"/>
      <c r="N141" s="105"/>
      <c r="O141" s="105"/>
    </row>
    <row r="142" spans="1:15" ht="15.75">
      <c r="A142" s="114"/>
      <c r="B142" s="255" t="s">
        <v>326</v>
      </c>
      <c r="C142" s="101"/>
      <c r="D142" s="103"/>
      <c r="F142" s="122">
        <f t="shared" si="2"/>
        <v>0</v>
      </c>
      <c r="G142" s="105"/>
      <c r="H142" s="105"/>
      <c r="I142" s="105"/>
      <c r="J142" s="105"/>
      <c r="K142" s="105"/>
      <c r="L142" s="105"/>
      <c r="M142" s="105"/>
      <c r="N142" s="105"/>
      <c r="O142" s="105"/>
    </row>
    <row r="143" spans="1:15" ht="15.75">
      <c r="A143" s="136"/>
      <c r="B143" s="255" t="s">
        <v>327</v>
      </c>
      <c r="C143" s="101" t="s">
        <v>1215</v>
      </c>
      <c r="D143" s="103">
        <v>14</v>
      </c>
      <c r="E143" s="121"/>
      <c r="F143" s="122">
        <f t="shared" si="2"/>
        <v>0</v>
      </c>
      <c r="G143" s="105"/>
      <c r="H143" s="105"/>
      <c r="I143" s="105"/>
      <c r="J143" s="105"/>
      <c r="K143" s="105"/>
      <c r="L143" s="105"/>
      <c r="M143" s="105"/>
      <c r="N143" s="105"/>
      <c r="O143" s="105"/>
    </row>
    <row r="144" spans="2:15" ht="15.75">
      <c r="B144" s="165"/>
      <c r="C144" s="101"/>
      <c r="D144" s="103"/>
      <c r="F144" s="122">
        <f t="shared" si="2"/>
        <v>0</v>
      </c>
      <c r="G144" s="105"/>
      <c r="H144" s="105"/>
      <c r="I144" s="105"/>
      <c r="J144" s="105"/>
      <c r="K144" s="105"/>
      <c r="L144" s="105"/>
      <c r="M144" s="105"/>
      <c r="N144" s="105"/>
      <c r="O144" s="105"/>
    </row>
    <row r="145" spans="1:15" ht="126">
      <c r="A145" s="155">
        <f>MAX($A$5:A144)+1</f>
        <v>23</v>
      </c>
      <c r="B145" s="165" t="s">
        <v>990</v>
      </c>
      <c r="C145" s="101"/>
      <c r="D145" s="103"/>
      <c r="F145" s="122">
        <f t="shared" si="2"/>
        <v>0</v>
      </c>
      <c r="G145" s="105"/>
      <c r="H145" s="105"/>
      <c r="I145" s="105"/>
      <c r="J145" s="105"/>
      <c r="K145" s="105"/>
      <c r="L145" s="105"/>
      <c r="M145" s="105"/>
      <c r="N145" s="105"/>
      <c r="O145" s="105"/>
    </row>
    <row r="146" spans="2:15" ht="15.75">
      <c r="B146" s="165" t="s">
        <v>991</v>
      </c>
      <c r="C146" s="101" t="s">
        <v>1216</v>
      </c>
      <c r="D146" s="103">
        <v>8</v>
      </c>
      <c r="E146" s="121"/>
      <c r="F146" s="122">
        <f t="shared" si="2"/>
        <v>0</v>
      </c>
      <c r="G146" s="105"/>
      <c r="H146" s="105"/>
      <c r="I146" s="105"/>
      <c r="J146" s="105"/>
      <c r="K146" s="105"/>
      <c r="L146" s="105"/>
      <c r="M146" s="105"/>
      <c r="N146" s="105"/>
      <c r="O146" s="105"/>
    </row>
    <row r="147" spans="2:15" ht="15.75">
      <c r="B147" s="165"/>
      <c r="C147" s="101"/>
      <c r="D147" s="103"/>
      <c r="F147" s="122">
        <f t="shared" si="2"/>
        <v>0</v>
      </c>
      <c r="G147" s="105"/>
      <c r="H147" s="105"/>
      <c r="I147" s="105"/>
      <c r="J147" s="105"/>
      <c r="K147" s="105"/>
      <c r="L147" s="105"/>
      <c r="M147" s="105"/>
      <c r="N147" s="105"/>
      <c r="O147" s="105"/>
    </row>
    <row r="148" spans="1:15" ht="126">
      <c r="A148" s="155">
        <f>MAX($A$5:A147)+1</f>
        <v>24</v>
      </c>
      <c r="B148" s="165" t="s">
        <v>992</v>
      </c>
      <c r="C148" s="101"/>
      <c r="D148" s="103"/>
      <c r="F148" s="122">
        <f t="shared" si="2"/>
        <v>0</v>
      </c>
      <c r="G148" s="105"/>
      <c r="H148" s="105"/>
      <c r="I148" s="105"/>
      <c r="J148" s="105"/>
      <c r="K148" s="105"/>
      <c r="L148" s="105"/>
      <c r="M148" s="105"/>
      <c r="N148" s="105"/>
      <c r="O148" s="105"/>
    </row>
    <row r="149" spans="2:15" ht="15.75">
      <c r="B149" s="165" t="s">
        <v>991</v>
      </c>
      <c r="C149" s="101" t="s">
        <v>1216</v>
      </c>
      <c r="D149" s="103">
        <v>1</v>
      </c>
      <c r="E149" s="121"/>
      <c r="F149" s="122">
        <f t="shared" si="2"/>
        <v>0</v>
      </c>
      <c r="G149" s="105"/>
      <c r="H149" s="105"/>
      <c r="I149" s="105"/>
      <c r="J149" s="105"/>
      <c r="K149" s="105"/>
      <c r="L149" s="105"/>
      <c r="M149" s="105"/>
      <c r="N149" s="105"/>
      <c r="O149" s="105"/>
    </row>
    <row r="150" spans="2:15" ht="15.75">
      <c r="B150" s="165"/>
      <c r="C150" s="101"/>
      <c r="D150" s="103"/>
      <c r="F150" s="122">
        <f t="shared" si="2"/>
        <v>0</v>
      </c>
      <c r="G150" s="105"/>
      <c r="H150" s="105"/>
      <c r="I150" s="105"/>
      <c r="J150" s="105"/>
      <c r="K150" s="105"/>
      <c r="L150" s="105"/>
      <c r="M150" s="105"/>
      <c r="N150" s="105"/>
      <c r="O150" s="105"/>
    </row>
    <row r="151" spans="1:15" ht="78.75">
      <c r="A151" s="155">
        <f>MAX($A$5:A150)+1</f>
        <v>25</v>
      </c>
      <c r="B151" s="165" t="s">
        <v>993</v>
      </c>
      <c r="C151" s="101"/>
      <c r="D151" s="103"/>
      <c r="F151" s="122">
        <f t="shared" si="2"/>
        <v>0</v>
      </c>
      <c r="G151" s="105"/>
      <c r="H151" s="105"/>
      <c r="I151" s="105"/>
      <c r="J151" s="105"/>
      <c r="K151" s="105"/>
      <c r="L151" s="105"/>
      <c r="M151" s="105"/>
      <c r="N151" s="105"/>
      <c r="O151" s="105"/>
    </row>
    <row r="152" spans="2:15" ht="15.75">
      <c r="B152" s="165" t="s">
        <v>994</v>
      </c>
      <c r="C152" s="101" t="s">
        <v>1149</v>
      </c>
      <c r="D152" s="103">
        <v>70</v>
      </c>
      <c r="E152" s="121"/>
      <c r="F152" s="122">
        <f t="shared" si="2"/>
        <v>0</v>
      </c>
      <c r="G152" s="105"/>
      <c r="H152" s="105"/>
      <c r="I152" s="105"/>
      <c r="J152" s="105"/>
      <c r="K152" s="105"/>
      <c r="L152" s="105"/>
      <c r="M152" s="105"/>
      <c r="N152" s="105"/>
      <c r="O152" s="105"/>
    </row>
    <row r="153" spans="2:15" ht="15.75">
      <c r="B153" s="165" t="s">
        <v>995</v>
      </c>
      <c r="C153" s="101" t="s">
        <v>1149</v>
      </c>
      <c r="D153" s="103">
        <v>36</v>
      </c>
      <c r="E153" s="121"/>
      <c r="F153" s="122">
        <f t="shared" si="2"/>
        <v>0</v>
      </c>
      <c r="G153" s="105"/>
      <c r="H153" s="105"/>
      <c r="I153" s="105"/>
      <c r="J153" s="105"/>
      <c r="K153" s="105"/>
      <c r="L153" s="105"/>
      <c r="M153" s="105"/>
      <c r="N153" s="105"/>
      <c r="O153" s="105"/>
    </row>
    <row r="154" spans="2:15" ht="15.75">
      <c r="B154" s="165" t="s">
        <v>996</v>
      </c>
      <c r="C154" s="101" t="s">
        <v>1149</v>
      </c>
      <c r="D154" s="103">
        <v>42</v>
      </c>
      <c r="E154" s="121"/>
      <c r="F154" s="122">
        <f t="shared" si="2"/>
        <v>0</v>
      </c>
      <c r="G154" s="105"/>
      <c r="H154" s="105"/>
      <c r="I154" s="105"/>
      <c r="J154" s="105"/>
      <c r="K154" s="105"/>
      <c r="L154" s="105"/>
      <c r="M154" s="105"/>
      <c r="N154" s="105"/>
      <c r="O154" s="105"/>
    </row>
    <row r="155" spans="2:15" ht="15.75">
      <c r="B155" s="165"/>
      <c r="C155" s="101"/>
      <c r="D155" s="103"/>
      <c r="F155" s="122">
        <f t="shared" si="2"/>
        <v>0</v>
      </c>
      <c r="G155" s="105"/>
      <c r="H155" s="105"/>
      <c r="I155" s="105"/>
      <c r="J155" s="105"/>
      <c r="K155" s="105"/>
      <c r="L155" s="105"/>
      <c r="M155" s="105"/>
      <c r="N155" s="105"/>
      <c r="O155" s="105"/>
    </row>
    <row r="156" spans="1:6" s="130" customFormat="1" ht="31.5">
      <c r="A156" s="155">
        <f>MAX($A$5:A155)+1</f>
        <v>26</v>
      </c>
      <c r="B156" s="255" t="s">
        <v>997</v>
      </c>
      <c r="C156" s="171"/>
      <c r="D156" s="194"/>
      <c r="E156" s="195"/>
      <c r="F156" s="122">
        <f t="shared" si="2"/>
        <v>0</v>
      </c>
    </row>
    <row r="157" spans="1:6" s="130" customFormat="1" ht="15.75">
      <c r="A157" s="114"/>
      <c r="B157" s="255" t="s">
        <v>998</v>
      </c>
      <c r="C157" s="171"/>
      <c r="D157" s="194"/>
      <c r="E157" s="195"/>
      <c r="F157" s="122">
        <f t="shared" si="2"/>
        <v>0</v>
      </c>
    </row>
    <row r="158" spans="2:6" ht="15.75">
      <c r="B158" s="165" t="s">
        <v>999</v>
      </c>
      <c r="C158" s="101" t="s">
        <v>1149</v>
      </c>
      <c r="D158" s="103">
        <v>25</v>
      </c>
      <c r="E158" s="121"/>
      <c r="F158" s="122">
        <f t="shared" si="2"/>
        <v>0</v>
      </c>
    </row>
    <row r="159" spans="2:6" ht="15.75">
      <c r="B159" s="165" t="s">
        <v>1000</v>
      </c>
      <c r="C159" s="101" t="s">
        <v>1149</v>
      </c>
      <c r="D159" s="103">
        <v>95</v>
      </c>
      <c r="E159" s="121"/>
      <c r="F159" s="122">
        <f t="shared" si="2"/>
        <v>0</v>
      </c>
    </row>
    <row r="160" spans="2:6" ht="15.75">
      <c r="B160" s="165" t="s">
        <v>1001</v>
      </c>
      <c r="C160" s="101" t="s">
        <v>1149</v>
      </c>
      <c r="D160" s="103">
        <v>15</v>
      </c>
      <c r="E160" s="121"/>
      <c r="F160" s="122">
        <f t="shared" si="2"/>
        <v>0</v>
      </c>
    </row>
    <row r="161" spans="2:6" ht="15.75">
      <c r="B161" s="165" t="s">
        <v>1002</v>
      </c>
      <c r="C161" s="101" t="s">
        <v>1149</v>
      </c>
      <c r="D161" s="103">
        <v>22</v>
      </c>
      <c r="E161" s="121"/>
      <c r="F161" s="122">
        <f t="shared" si="2"/>
        <v>0</v>
      </c>
    </row>
    <row r="162" spans="2:6" ht="15.75">
      <c r="B162" s="165"/>
      <c r="C162" s="101"/>
      <c r="D162" s="103"/>
      <c r="F162" s="122">
        <f t="shared" si="2"/>
        <v>0</v>
      </c>
    </row>
    <row r="163" spans="1:6" ht="47.25">
      <c r="A163" s="155">
        <f>MAX($A$5:A162)+1</f>
        <v>27</v>
      </c>
      <c r="B163" s="165" t="s">
        <v>1003</v>
      </c>
      <c r="C163" s="101"/>
      <c r="D163" s="103"/>
      <c r="F163" s="122">
        <f t="shared" si="2"/>
        <v>0</v>
      </c>
    </row>
    <row r="164" spans="2:6" ht="34.5">
      <c r="B164" s="165" t="s">
        <v>726</v>
      </c>
      <c r="C164" s="101"/>
      <c r="D164" s="103"/>
      <c r="F164" s="122">
        <f t="shared" si="2"/>
        <v>0</v>
      </c>
    </row>
    <row r="165" spans="2:6" ht="78.75">
      <c r="B165" s="165" t="s">
        <v>318</v>
      </c>
      <c r="C165" s="101"/>
      <c r="D165" s="103"/>
      <c r="F165" s="122">
        <f t="shared" si="2"/>
        <v>0</v>
      </c>
    </row>
    <row r="166" spans="2:6" ht="15.75">
      <c r="B166" s="165" t="s">
        <v>319</v>
      </c>
      <c r="C166" s="101"/>
      <c r="D166" s="103"/>
      <c r="F166" s="122">
        <f t="shared" si="2"/>
        <v>0</v>
      </c>
    </row>
    <row r="167" spans="2:6" ht="18.75">
      <c r="B167" s="165" t="s">
        <v>1004</v>
      </c>
      <c r="C167" s="101" t="s">
        <v>723</v>
      </c>
      <c r="D167" s="103">
        <v>11</v>
      </c>
      <c r="E167" s="121"/>
      <c r="F167" s="122">
        <f t="shared" si="2"/>
        <v>0</v>
      </c>
    </row>
    <row r="168" spans="2:6" ht="15.75">
      <c r="B168" s="139"/>
      <c r="C168" s="110"/>
      <c r="D168" s="111"/>
      <c r="E168" s="544"/>
      <c r="F168" s="122">
        <f t="shared" si="2"/>
        <v>0</v>
      </c>
    </row>
    <row r="169" spans="1:6" ht="15.75">
      <c r="A169" s="173">
        <f>MAX($A$57:A168)+1</f>
        <v>28</v>
      </c>
      <c r="B169" s="139" t="s">
        <v>1005</v>
      </c>
      <c r="C169" s="110"/>
      <c r="D169" s="111"/>
      <c r="E169" s="552"/>
      <c r="F169" s="122">
        <f t="shared" si="2"/>
        <v>0</v>
      </c>
    </row>
    <row r="170" spans="1:6" ht="15.75">
      <c r="A170" s="114"/>
      <c r="B170" s="165" t="s">
        <v>1001</v>
      </c>
      <c r="C170" s="110" t="s">
        <v>1215</v>
      </c>
      <c r="D170" s="111">
        <v>7</v>
      </c>
      <c r="E170" s="121"/>
      <c r="F170" s="122">
        <f t="shared" si="2"/>
        <v>0</v>
      </c>
    </row>
    <row r="171" spans="1:255" s="177" customFormat="1" ht="15.75">
      <c r="A171" s="113"/>
      <c r="B171" s="139"/>
      <c r="C171" s="174"/>
      <c r="D171" s="196"/>
      <c r="E171" s="119"/>
      <c r="F171" s="122">
        <f t="shared" si="2"/>
        <v>0</v>
      </c>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c r="CM171" s="176"/>
      <c r="CN171" s="176"/>
      <c r="CO171" s="176"/>
      <c r="CP171" s="176"/>
      <c r="CQ171" s="176"/>
      <c r="CR171" s="176"/>
      <c r="CS171" s="176"/>
      <c r="CT171" s="176"/>
      <c r="CU171" s="176"/>
      <c r="CV171" s="176"/>
      <c r="CW171" s="176"/>
      <c r="CX171" s="176"/>
      <c r="CY171" s="176"/>
      <c r="CZ171" s="176"/>
      <c r="DA171" s="176"/>
      <c r="DB171" s="176"/>
      <c r="DC171" s="176"/>
      <c r="DD171" s="176"/>
      <c r="DE171" s="176"/>
      <c r="DF171" s="176"/>
      <c r="DG171" s="176"/>
      <c r="DH171" s="176"/>
      <c r="DI171" s="176"/>
      <c r="DJ171" s="176"/>
      <c r="DK171" s="176"/>
      <c r="DL171" s="176"/>
      <c r="DM171" s="176"/>
      <c r="DN171" s="176"/>
      <c r="DO171" s="176"/>
      <c r="DP171" s="176"/>
      <c r="DQ171" s="176"/>
      <c r="DR171" s="176"/>
      <c r="DS171" s="176"/>
      <c r="DT171" s="176"/>
      <c r="DU171" s="176"/>
      <c r="DV171" s="176"/>
      <c r="DW171" s="176"/>
      <c r="DX171" s="176"/>
      <c r="DY171" s="176"/>
      <c r="DZ171" s="176"/>
      <c r="EA171" s="176"/>
      <c r="EB171" s="176"/>
      <c r="EC171" s="176"/>
      <c r="ED171" s="176"/>
      <c r="EE171" s="176"/>
      <c r="EF171" s="176"/>
      <c r="EG171" s="176"/>
      <c r="EH171" s="176"/>
      <c r="EI171" s="176"/>
      <c r="EJ171" s="176"/>
      <c r="EK171" s="176"/>
      <c r="EL171" s="176"/>
      <c r="EM171" s="176"/>
      <c r="EN171" s="176"/>
      <c r="EO171" s="176"/>
      <c r="EP171" s="176"/>
      <c r="EQ171" s="176"/>
      <c r="ER171" s="176"/>
      <c r="ES171" s="176"/>
      <c r="ET171" s="176"/>
      <c r="EU171" s="176"/>
      <c r="EV171" s="176"/>
      <c r="EW171" s="176"/>
      <c r="EX171" s="176"/>
      <c r="EY171" s="176"/>
      <c r="EZ171" s="176"/>
      <c r="FA171" s="176"/>
      <c r="FB171" s="176"/>
      <c r="FC171" s="176"/>
      <c r="FD171" s="176"/>
      <c r="FE171" s="176"/>
      <c r="FF171" s="176"/>
      <c r="FG171" s="176"/>
      <c r="FH171" s="176"/>
      <c r="FI171" s="176"/>
      <c r="FJ171" s="176"/>
      <c r="FK171" s="176"/>
      <c r="FL171" s="176"/>
      <c r="FM171" s="176"/>
      <c r="FN171" s="176"/>
      <c r="FO171" s="176"/>
      <c r="FP171" s="176"/>
      <c r="FQ171" s="176"/>
      <c r="FR171" s="176"/>
      <c r="FS171" s="176"/>
      <c r="FT171" s="176"/>
      <c r="FU171" s="176"/>
      <c r="FV171" s="176"/>
      <c r="FW171" s="176"/>
      <c r="FX171" s="176"/>
      <c r="FY171" s="176"/>
      <c r="FZ171" s="176"/>
      <c r="GA171" s="176"/>
      <c r="GB171" s="176"/>
      <c r="GC171" s="176"/>
      <c r="GD171" s="176"/>
      <c r="GE171" s="176"/>
      <c r="GF171" s="176"/>
      <c r="GG171" s="176"/>
      <c r="GH171" s="176"/>
      <c r="GI171" s="176"/>
      <c r="GJ171" s="176"/>
      <c r="GK171" s="176"/>
      <c r="GL171" s="176"/>
      <c r="GM171" s="176"/>
      <c r="GN171" s="176"/>
      <c r="GO171" s="176"/>
      <c r="GP171" s="176"/>
      <c r="GQ171" s="176"/>
      <c r="GR171" s="176"/>
      <c r="GS171" s="176"/>
      <c r="GT171" s="176"/>
      <c r="GU171" s="176"/>
      <c r="GV171" s="176"/>
      <c r="GW171" s="176"/>
      <c r="GX171" s="176"/>
      <c r="GY171" s="176"/>
      <c r="GZ171" s="176"/>
      <c r="HA171" s="176"/>
      <c r="HB171" s="176"/>
      <c r="HC171" s="176"/>
      <c r="HD171" s="176"/>
      <c r="HE171" s="176"/>
      <c r="HF171" s="176"/>
      <c r="HG171" s="176"/>
      <c r="HH171" s="176"/>
      <c r="HI171" s="176"/>
      <c r="HJ171" s="176"/>
      <c r="HK171" s="176"/>
      <c r="HL171" s="176"/>
      <c r="HM171" s="176"/>
      <c r="HN171" s="176"/>
      <c r="HO171" s="176"/>
      <c r="HP171" s="176"/>
      <c r="HQ171" s="176"/>
      <c r="HR171" s="176"/>
      <c r="HS171" s="176"/>
      <c r="HT171" s="176"/>
      <c r="HU171" s="176"/>
      <c r="HV171" s="176"/>
      <c r="HW171" s="176"/>
      <c r="HX171" s="176"/>
      <c r="HY171" s="176"/>
      <c r="HZ171" s="176"/>
      <c r="IA171" s="176"/>
      <c r="IB171" s="176"/>
      <c r="IC171" s="176"/>
      <c r="ID171" s="176"/>
      <c r="IE171" s="176"/>
      <c r="IF171" s="176"/>
      <c r="IG171" s="176"/>
      <c r="IH171" s="176"/>
      <c r="II171" s="176"/>
      <c r="IJ171" s="176"/>
      <c r="IK171" s="176"/>
      <c r="IL171" s="176"/>
      <c r="IM171" s="176"/>
      <c r="IN171" s="176"/>
      <c r="IO171" s="176"/>
      <c r="IP171" s="176"/>
      <c r="IQ171" s="176"/>
      <c r="IR171" s="176"/>
      <c r="IS171" s="176"/>
      <c r="IT171" s="176"/>
      <c r="IU171" s="176"/>
    </row>
    <row r="172" spans="1:15" ht="63">
      <c r="A172" s="173">
        <f>MAX($A$57:A171)+1</f>
        <v>29</v>
      </c>
      <c r="B172" s="139" t="s">
        <v>1006</v>
      </c>
      <c r="C172" s="174" t="s">
        <v>1126</v>
      </c>
      <c r="D172" s="196">
        <v>3000</v>
      </c>
      <c r="E172" s="121"/>
      <c r="F172" s="122">
        <f t="shared" si="2"/>
        <v>0</v>
      </c>
      <c r="G172" s="105"/>
      <c r="H172" s="105"/>
      <c r="I172" s="105"/>
      <c r="J172" s="105"/>
      <c r="K172" s="105"/>
      <c r="L172" s="105"/>
      <c r="M172" s="105"/>
      <c r="N172" s="105"/>
      <c r="O172" s="105"/>
    </row>
    <row r="173" spans="2:6" ht="15.75">
      <c r="B173" s="165"/>
      <c r="C173" s="101"/>
      <c r="D173" s="103"/>
      <c r="F173" s="122">
        <f t="shared" si="2"/>
        <v>0</v>
      </c>
    </row>
    <row r="174" spans="1:6" ht="47.25">
      <c r="A174" s="155">
        <f>MAX($A$5:A173)+1</f>
        <v>30</v>
      </c>
      <c r="B174" s="165" t="s">
        <v>1007</v>
      </c>
      <c r="C174" s="101" t="s">
        <v>1124</v>
      </c>
      <c r="D174" s="103">
        <v>20</v>
      </c>
      <c r="E174" s="121"/>
      <c r="F174" s="122">
        <f t="shared" si="2"/>
        <v>0</v>
      </c>
    </row>
    <row r="175" spans="2:6" ht="15.75">
      <c r="B175" s="165"/>
      <c r="C175" s="101"/>
      <c r="D175" s="103"/>
      <c r="F175" s="122">
        <f t="shared" si="2"/>
        <v>0</v>
      </c>
    </row>
    <row r="176" spans="1:6" ht="31.5">
      <c r="A176" s="173">
        <f>MAX($A$57:A175)+1</f>
        <v>31</v>
      </c>
      <c r="B176" s="115" t="s">
        <v>732</v>
      </c>
      <c r="C176" s="101" t="s">
        <v>1154</v>
      </c>
      <c r="D176" s="103">
        <v>0.1</v>
      </c>
      <c r="E176" s="116"/>
      <c r="F176" s="122">
        <f t="shared" si="2"/>
        <v>0</v>
      </c>
    </row>
    <row r="177" spans="1:6" ht="15.75">
      <c r="A177" s="114"/>
      <c r="B177" s="115"/>
      <c r="C177" s="101"/>
      <c r="D177" s="103"/>
      <c r="E177" s="189"/>
      <c r="F177" s="109"/>
    </row>
    <row r="178" spans="2:6" ht="16.5" thickBot="1">
      <c r="B178" s="256" t="s">
        <v>727</v>
      </c>
      <c r="C178" s="145"/>
      <c r="D178" s="146"/>
      <c r="E178" s="197"/>
      <c r="F178" s="147">
        <f>SUM(F10:F177)</f>
        <v>0</v>
      </c>
    </row>
    <row r="179" ht="16.5" thickTop="1"/>
  </sheetData>
  <sheetProtection password="CFDE" sheet="1"/>
  <printOptions/>
  <pageMargins left="0.9055118110236221" right="0.31496062992125984" top="0.7480314960629921" bottom="0.7480314960629921" header="0.31496062992125984" footer="0.31496062992125984"/>
  <pageSetup orientation="portrait" paperSize="9" r:id="rId2"/>
  <headerFooter alignWithMargins="0">
    <oddHeader>&amp;C&amp;A</oddHeader>
    <oddFooter>&amp;CStran &amp;P od &amp;N</oddFooter>
  </headerFooter>
  <drawing r:id="rId1"/>
</worksheet>
</file>

<file path=xl/worksheets/sheet21.xml><?xml version="1.0" encoding="utf-8"?>
<worksheet xmlns="http://schemas.openxmlformats.org/spreadsheetml/2006/main" xmlns:r="http://schemas.openxmlformats.org/officeDocument/2006/relationships">
  <dimension ref="A1:G148"/>
  <sheetViews>
    <sheetView showZeros="0" workbookViewId="0" topLeftCell="A136">
      <selection activeCell="L169" sqref="L169"/>
    </sheetView>
  </sheetViews>
  <sheetFormatPr defaultColWidth="9.00390625" defaultRowHeight="12.75"/>
  <cols>
    <col min="1" max="1" width="4.25390625" style="113" customWidth="1"/>
    <col min="2" max="2" width="44.25390625" style="138" customWidth="1"/>
    <col min="3" max="3" width="6.75390625" style="137" customWidth="1"/>
    <col min="4" max="4" width="10.125" style="107" bestFit="1" customWidth="1"/>
    <col min="5" max="5" width="10.25390625" style="119" customWidth="1"/>
    <col min="6" max="6" width="13.125" style="120" customWidth="1"/>
    <col min="7" max="16384" width="9.00390625" style="105" customWidth="1"/>
  </cols>
  <sheetData>
    <row r="1" spans="1:7" s="85" customFormat="1" ht="15.75">
      <c r="A1" s="79" t="s">
        <v>1113</v>
      </c>
      <c r="B1" s="80" t="s">
        <v>1008</v>
      </c>
      <c r="C1" s="81"/>
      <c r="D1" s="82"/>
      <c r="E1" s="179"/>
      <c r="F1" s="83"/>
      <c r="G1" s="84"/>
    </row>
    <row r="2" spans="1:7" s="85" customFormat="1" ht="15.75">
      <c r="A2" s="86"/>
      <c r="B2" s="87"/>
      <c r="C2" s="88"/>
      <c r="D2" s="89"/>
      <c r="E2" s="179"/>
      <c r="F2" s="90"/>
      <c r="G2" s="84"/>
    </row>
    <row r="3" spans="1:6" s="96" customFormat="1" ht="15.75">
      <c r="A3" s="91"/>
      <c r="B3" s="92" t="s">
        <v>1336</v>
      </c>
      <c r="C3" s="93" t="s">
        <v>1337</v>
      </c>
      <c r="D3" s="94" t="s">
        <v>1338</v>
      </c>
      <c r="E3" s="180" t="s">
        <v>1339</v>
      </c>
      <c r="F3" s="95" t="s">
        <v>163</v>
      </c>
    </row>
    <row r="4" spans="1:6" s="96" customFormat="1" ht="15.75">
      <c r="A4" s="91"/>
      <c r="B4" s="97"/>
      <c r="C4" s="88"/>
      <c r="D4" s="89"/>
      <c r="E4" s="181"/>
      <c r="F4" s="98"/>
    </row>
    <row r="5" spans="1:6" ht="47.25">
      <c r="A5" s="99">
        <v>1</v>
      </c>
      <c r="B5" s="100" t="s">
        <v>1009</v>
      </c>
      <c r="C5" s="101"/>
      <c r="D5" s="103"/>
      <c r="E5" s="543"/>
      <c r="F5" s="104"/>
    </row>
    <row r="6" spans="1:6" ht="15.75">
      <c r="A6" s="106"/>
      <c r="B6" s="100" t="s">
        <v>332</v>
      </c>
      <c r="C6" s="101"/>
      <c r="D6" s="103"/>
      <c r="E6" s="543"/>
      <c r="F6" s="104"/>
    </row>
    <row r="7" spans="1:6" ht="63">
      <c r="A7" s="106"/>
      <c r="B7" s="100" t="s">
        <v>333</v>
      </c>
      <c r="C7" s="101"/>
      <c r="D7" s="103"/>
      <c r="E7" s="543"/>
      <c r="F7" s="104"/>
    </row>
    <row r="8" spans="1:6" ht="63">
      <c r="A8" s="106"/>
      <c r="B8" s="100" t="s">
        <v>334</v>
      </c>
      <c r="C8" s="101"/>
      <c r="D8" s="103"/>
      <c r="E8" s="543"/>
      <c r="F8" s="104"/>
    </row>
    <row r="9" spans="1:6" ht="15.75">
      <c r="A9" s="106"/>
      <c r="B9" s="100" t="s">
        <v>335</v>
      </c>
      <c r="C9" s="101"/>
      <c r="D9" s="103"/>
      <c r="E9" s="543"/>
      <c r="F9" s="104"/>
    </row>
    <row r="10" spans="1:6" ht="15.75">
      <c r="A10" s="106"/>
      <c r="B10" s="100" t="s">
        <v>336</v>
      </c>
      <c r="C10" s="101"/>
      <c r="D10" s="103"/>
      <c r="E10" s="543"/>
      <c r="F10" s="104"/>
    </row>
    <row r="11" spans="1:6" ht="15.75">
      <c r="A11" s="106"/>
      <c r="B11" s="100" t="s">
        <v>337</v>
      </c>
      <c r="C11" s="101"/>
      <c r="D11" s="103"/>
      <c r="E11" s="543"/>
      <c r="F11" s="104"/>
    </row>
    <row r="12" spans="1:6" ht="15.75">
      <c r="A12" s="106"/>
      <c r="B12" s="100" t="s">
        <v>338</v>
      </c>
      <c r="C12" s="101"/>
      <c r="D12" s="103"/>
      <c r="E12" s="543"/>
      <c r="F12" s="104"/>
    </row>
    <row r="13" spans="1:6" ht="15.75">
      <c r="A13" s="106"/>
      <c r="B13" s="100" t="s">
        <v>339</v>
      </c>
      <c r="C13" s="101"/>
      <c r="D13" s="103"/>
      <c r="E13" s="543"/>
      <c r="F13" s="104"/>
    </row>
    <row r="14" spans="1:6" ht="20.25">
      <c r="A14" s="106"/>
      <c r="B14" s="100" t="s">
        <v>612</v>
      </c>
      <c r="C14" s="101"/>
      <c r="D14" s="103"/>
      <c r="E14" s="543"/>
      <c r="F14" s="104"/>
    </row>
    <row r="15" spans="1:6" ht="20.25">
      <c r="A15" s="106"/>
      <c r="B15" s="100" t="s">
        <v>712</v>
      </c>
      <c r="C15" s="101"/>
      <c r="D15" s="103"/>
      <c r="E15" s="543"/>
      <c r="F15" s="104"/>
    </row>
    <row r="16" spans="1:6" ht="15.75">
      <c r="A16" s="106"/>
      <c r="B16" s="100" t="s">
        <v>340</v>
      </c>
      <c r="C16" s="101"/>
      <c r="D16" s="103"/>
      <c r="E16" s="543"/>
      <c r="F16" s="104"/>
    </row>
    <row r="17" spans="1:6" ht="15.75">
      <c r="A17" s="106"/>
      <c r="B17" s="100" t="s">
        <v>341</v>
      </c>
      <c r="C17" s="101"/>
      <c r="D17" s="103"/>
      <c r="E17" s="543"/>
      <c r="F17" s="104"/>
    </row>
    <row r="18" spans="1:6" ht="18.75">
      <c r="A18" s="106"/>
      <c r="B18" s="100" t="s">
        <v>713</v>
      </c>
      <c r="C18" s="101"/>
      <c r="D18" s="103"/>
      <c r="E18" s="543"/>
      <c r="F18" s="104"/>
    </row>
    <row r="19" spans="1:6" ht="18.75">
      <c r="A19" s="106"/>
      <c r="B19" s="100" t="s">
        <v>714</v>
      </c>
      <c r="C19" s="101"/>
      <c r="D19" s="103"/>
      <c r="E19" s="543"/>
      <c r="F19" s="104"/>
    </row>
    <row r="20" spans="1:6" ht="15.75">
      <c r="A20" s="106"/>
      <c r="B20" s="100" t="s">
        <v>342</v>
      </c>
      <c r="C20" s="101"/>
      <c r="D20" s="103"/>
      <c r="E20" s="543"/>
      <c r="F20" s="104"/>
    </row>
    <row r="21" spans="1:6" ht="18.75">
      <c r="A21" s="106"/>
      <c r="B21" s="100" t="s">
        <v>715</v>
      </c>
      <c r="C21" s="101"/>
      <c r="D21" s="103"/>
      <c r="E21" s="543"/>
      <c r="F21" s="104"/>
    </row>
    <row r="22" spans="1:6" ht="18.75">
      <c r="A22" s="106"/>
      <c r="B22" s="100" t="s">
        <v>716</v>
      </c>
      <c r="C22" s="101"/>
      <c r="D22" s="103"/>
      <c r="E22" s="543"/>
      <c r="F22" s="104"/>
    </row>
    <row r="23" spans="1:6" ht="31.5">
      <c r="A23" s="106"/>
      <c r="B23" s="100" t="s">
        <v>343</v>
      </c>
      <c r="C23" s="105"/>
      <c r="E23" s="543"/>
      <c r="F23" s="104"/>
    </row>
    <row r="24" spans="1:6" ht="31.5">
      <c r="A24" s="99"/>
      <c r="B24" s="100" t="s">
        <v>450</v>
      </c>
      <c r="C24" s="101"/>
      <c r="D24" s="103"/>
      <c r="E24" s="108"/>
      <c r="F24" s="109"/>
    </row>
    <row r="25" spans="1:6" ht="31.5">
      <c r="A25" s="106"/>
      <c r="B25" s="100" t="s">
        <v>451</v>
      </c>
      <c r="C25" s="101"/>
      <c r="D25" s="103"/>
      <c r="E25" s="543"/>
      <c r="F25" s="104"/>
    </row>
    <row r="26" spans="1:6" ht="31.5">
      <c r="A26" s="106"/>
      <c r="B26" s="100" t="s">
        <v>452</v>
      </c>
      <c r="C26" s="101"/>
      <c r="D26" s="103"/>
      <c r="E26" s="543"/>
      <c r="F26" s="104"/>
    </row>
    <row r="27" spans="1:6" ht="78.75">
      <c r="A27" s="106"/>
      <c r="B27" s="100" t="s">
        <v>453</v>
      </c>
      <c r="C27" s="110"/>
      <c r="D27" s="111"/>
      <c r="E27" s="544"/>
      <c r="F27" s="112"/>
    </row>
    <row r="28" spans="2:6" ht="94.5">
      <c r="B28" s="100" t="s">
        <v>454</v>
      </c>
      <c r="C28" s="110"/>
      <c r="D28" s="111"/>
      <c r="E28" s="545"/>
      <c r="F28" s="104"/>
    </row>
    <row r="29" spans="1:6" ht="15.75">
      <c r="A29" s="114"/>
      <c r="B29" s="115" t="s">
        <v>455</v>
      </c>
      <c r="C29" s="101" t="s">
        <v>1216</v>
      </c>
      <c r="D29" s="103">
        <v>1</v>
      </c>
      <c r="E29" s="116"/>
      <c r="F29" s="109">
        <f>D29*E29</f>
        <v>0</v>
      </c>
    </row>
    <row r="30" spans="2:6" ht="15.75">
      <c r="B30" s="115" t="s">
        <v>1349</v>
      </c>
      <c r="C30" s="110"/>
      <c r="D30" s="111"/>
      <c r="E30" s="545"/>
      <c r="F30" s="109">
        <f aca="true" t="shared" si="0" ref="F30:F98">D30*E30</f>
        <v>0</v>
      </c>
    </row>
    <row r="31" spans="2:6" ht="15.75">
      <c r="B31" s="117"/>
      <c r="C31" s="110"/>
      <c r="D31" s="111"/>
      <c r="E31" s="545"/>
      <c r="F31" s="109">
        <f t="shared" si="0"/>
        <v>0</v>
      </c>
    </row>
    <row r="32" spans="1:6" ht="78.75">
      <c r="A32" s="114">
        <f>MAX($A$4:A31)+1</f>
        <v>2</v>
      </c>
      <c r="B32" s="519" t="s">
        <v>1041</v>
      </c>
      <c r="C32" s="520"/>
      <c r="D32" s="520"/>
      <c r="E32" s="546"/>
      <c r="F32" s="521"/>
    </row>
    <row r="33" spans="1:6" ht="15.75">
      <c r="A33" s="106"/>
      <c r="B33" s="524" t="s">
        <v>1042</v>
      </c>
      <c r="C33" s="520" t="s">
        <v>1216</v>
      </c>
      <c r="D33" s="103">
        <v>1</v>
      </c>
      <c r="E33" s="522"/>
      <c r="F33" s="109">
        <f>D33*E33</f>
        <v>0</v>
      </c>
    </row>
    <row r="34" spans="1:6" ht="15.75">
      <c r="A34" s="106"/>
      <c r="B34" s="519"/>
      <c r="C34" s="520"/>
      <c r="D34" s="520"/>
      <c r="E34" s="547"/>
      <c r="F34" s="523"/>
    </row>
    <row r="35" spans="1:6" ht="63">
      <c r="A35" s="114">
        <f>MAX($A$4:A34)+1</f>
        <v>3</v>
      </c>
      <c r="B35" s="519" t="s">
        <v>1043</v>
      </c>
      <c r="C35" s="520" t="s">
        <v>1216</v>
      </c>
      <c r="D35" s="103">
        <v>13</v>
      </c>
      <c r="E35" s="522"/>
      <c r="F35" s="109">
        <f>D35*E35</f>
        <v>0</v>
      </c>
    </row>
    <row r="36" spans="1:6" ht="15.75">
      <c r="A36" s="106"/>
      <c r="B36" s="519"/>
      <c r="C36" s="520"/>
      <c r="D36" s="520"/>
      <c r="E36" s="547"/>
      <c r="F36" s="523"/>
    </row>
    <row r="37" spans="1:6" ht="63">
      <c r="A37" s="114">
        <f>MAX($A$4:A36)+1</f>
        <v>4</v>
      </c>
      <c r="B37" s="139" t="s">
        <v>456</v>
      </c>
      <c r="C37" s="110"/>
      <c r="D37" s="111"/>
      <c r="F37" s="109">
        <f t="shared" si="0"/>
        <v>0</v>
      </c>
    </row>
    <row r="38" spans="2:6" ht="20.25">
      <c r="B38" s="139" t="s">
        <v>717</v>
      </c>
      <c r="C38" s="110"/>
      <c r="D38" s="111"/>
      <c r="F38" s="109">
        <f t="shared" si="0"/>
        <v>0</v>
      </c>
    </row>
    <row r="39" spans="2:6" ht="18.75">
      <c r="B39" s="139" t="s">
        <v>718</v>
      </c>
      <c r="C39" s="110"/>
      <c r="D39" s="111"/>
      <c r="F39" s="109">
        <f t="shared" si="0"/>
        <v>0</v>
      </c>
    </row>
    <row r="40" spans="2:6" ht="15.75">
      <c r="B40" s="139" t="s">
        <v>457</v>
      </c>
      <c r="C40" s="110"/>
      <c r="D40" s="111"/>
      <c r="E40" s="548"/>
      <c r="F40" s="109">
        <f t="shared" si="0"/>
        <v>0</v>
      </c>
    </row>
    <row r="41" spans="2:6" ht="15.75">
      <c r="B41" s="139" t="s">
        <v>458</v>
      </c>
      <c r="C41" s="110"/>
      <c r="D41" s="111"/>
      <c r="E41" s="548"/>
      <c r="F41" s="109">
        <f t="shared" si="0"/>
        <v>0</v>
      </c>
    </row>
    <row r="42" spans="2:6" ht="15.75">
      <c r="B42" s="139" t="s">
        <v>459</v>
      </c>
      <c r="C42" s="101" t="s">
        <v>1215</v>
      </c>
      <c r="D42" s="103">
        <v>1</v>
      </c>
      <c r="E42" s="121"/>
      <c r="F42" s="109">
        <f t="shared" si="0"/>
        <v>0</v>
      </c>
    </row>
    <row r="43" spans="2:6" ht="15.75">
      <c r="B43" s="139" t="s">
        <v>1349</v>
      </c>
      <c r="C43" s="110"/>
      <c r="D43" s="111"/>
      <c r="E43" s="548"/>
      <c r="F43" s="109">
        <f t="shared" si="0"/>
        <v>0</v>
      </c>
    </row>
    <row r="44" spans="2:6" ht="15.75">
      <c r="B44" s="117"/>
      <c r="C44" s="110"/>
      <c r="D44" s="111"/>
      <c r="E44" s="545"/>
      <c r="F44" s="109">
        <f t="shared" si="0"/>
        <v>0</v>
      </c>
    </row>
    <row r="45" spans="1:6" ht="63">
      <c r="A45" s="114">
        <f>MAX($A$4:A44)+1</f>
        <v>5</v>
      </c>
      <c r="B45" s="139" t="s">
        <v>456</v>
      </c>
      <c r="C45" s="110"/>
      <c r="D45" s="111"/>
      <c r="F45" s="109">
        <f t="shared" si="0"/>
        <v>0</v>
      </c>
    </row>
    <row r="46" spans="2:6" ht="20.25">
      <c r="B46" s="139" t="s">
        <v>719</v>
      </c>
      <c r="C46" s="110"/>
      <c r="D46" s="111"/>
      <c r="F46" s="109">
        <f t="shared" si="0"/>
        <v>0</v>
      </c>
    </row>
    <row r="47" spans="2:6" ht="18.75">
      <c r="B47" s="139" t="s">
        <v>720</v>
      </c>
      <c r="C47" s="110"/>
      <c r="D47" s="111"/>
      <c r="F47" s="109">
        <f t="shared" si="0"/>
        <v>0</v>
      </c>
    </row>
    <row r="48" spans="2:6" ht="15.75">
      <c r="B48" s="139" t="s">
        <v>460</v>
      </c>
      <c r="C48" s="110"/>
      <c r="D48" s="111"/>
      <c r="E48" s="548"/>
      <c r="F48" s="109">
        <f t="shared" si="0"/>
        <v>0</v>
      </c>
    </row>
    <row r="49" spans="2:6" ht="15.75">
      <c r="B49" s="139" t="s">
        <v>458</v>
      </c>
      <c r="C49" s="110"/>
      <c r="D49" s="111"/>
      <c r="E49" s="548"/>
      <c r="F49" s="109">
        <f t="shared" si="0"/>
        <v>0</v>
      </c>
    </row>
    <row r="50" spans="2:6" ht="15.75">
      <c r="B50" s="139" t="s">
        <v>461</v>
      </c>
      <c r="C50" s="101" t="s">
        <v>1215</v>
      </c>
      <c r="D50" s="103">
        <v>1</v>
      </c>
      <c r="E50" s="121"/>
      <c r="F50" s="109">
        <f t="shared" si="0"/>
        <v>0</v>
      </c>
    </row>
    <row r="51" spans="2:6" ht="15.75">
      <c r="B51" s="139" t="s">
        <v>1349</v>
      </c>
      <c r="C51" s="110"/>
      <c r="D51" s="111"/>
      <c r="E51" s="548"/>
      <c r="F51" s="109">
        <f t="shared" si="0"/>
        <v>0</v>
      </c>
    </row>
    <row r="52" spans="2:6" ht="15.75">
      <c r="B52" s="117"/>
      <c r="C52" s="110"/>
      <c r="D52" s="111"/>
      <c r="E52" s="545"/>
      <c r="F52" s="109">
        <f t="shared" si="0"/>
        <v>0</v>
      </c>
    </row>
    <row r="53" spans="1:6" ht="63">
      <c r="A53" s="114">
        <f>MAX($A$4:A52)+1</f>
        <v>6</v>
      </c>
      <c r="B53" s="139" t="s">
        <v>456</v>
      </c>
      <c r="C53" s="110"/>
      <c r="D53" s="111"/>
      <c r="F53" s="109">
        <f t="shared" si="0"/>
        <v>0</v>
      </c>
    </row>
    <row r="54" spans="2:6" ht="20.25">
      <c r="B54" s="139" t="s">
        <v>721</v>
      </c>
      <c r="C54" s="110"/>
      <c r="D54" s="111"/>
      <c r="F54" s="109">
        <f t="shared" si="0"/>
        <v>0</v>
      </c>
    </row>
    <row r="55" spans="2:6" ht="18.75">
      <c r="B55" s="139" t="s">
        <v>720</v>
      </c>
      <c r="C55" s="110"/>
      <c r="D55" s="111"/>
      <c r="F55" s="109">
        <f t="shared" si="0"/>
        <v>0</v>
      </c>
    </row>
    <row r="56" spans="2:6" ht="15.75">
      <c r="B56" s="139" t="s">
        <v>462</v>
      </c>
      <c r="C56" s="110"/>
      <c r="D56" s="111"/>
      <c r="E56" s="548"/>
      <c r="F56" s="109">
        <f t="shared" si="0"/>
        <v>0</v>
      </c>
    </row>
    <row r="57" spans="2:6" ht="15.75">
      <c r="B57" s="139" t="s">
        <v>458</v>
      </c>
      <c r="C57" s="110"/>
      <c r="D57" s="111"/>
      <c r="E57" s="548"/>
      <c r="F57" s="109">
        <f t="shared" si="0"/>
        <v>0</v>
      </c>
    </row>
    <row r="58" spans="2:6" ht="15.75">
      <c r="B58" s="139" t="s">
        <v>463</v>
      </c>
      <c r="C58" s="101" t="s">
        <v>1215</v>
      </c>
      <c r="D58" s="103">
        <v>1</v>
      </c>
      <c r="E58" s="121"/>
      <c r="F58" s="109">
        <f t="shared" si="0"/>
        <v>0</v>
      </c>
    </row>
    <row r="59" spans="2:6" ht="15.75">
      <c r="B59" s="139" t="s">
        <v>1349</v>
      </c>
      <c r="C59" s="110"/>
      <c r="D59" s="111"/>
      <c r="E59" s="548"/>
      <c r="F59" s="109">
        <f t="shared" si="0"/>
        <v>0</v>
      </c>
    </row>
    <row r="60" spans="1:6" ht="15.75">
      <c r="A60" s="114"/>
      <c r="C60" s="124"/>
      <c r="D60" s="112"/>
      <c r="E60" s="544"/>
      <c r="F60" s="109">
        <f t="shared" si="0"/>
        <v>0</v>
      </c>
    </row>
    <row r="61" spans="1:6" ht="47.25">
      <c r="A61" s="114">
        <f>MAX($A$4:A60)+1</f>
        <v>7</v>
      </c>
      <c r="B61" s="138" t="s">
        <v>611</v>
      </c>
      <c r="C61" s="101"/>
      <c r="D61" s="103"/>
      <c r="F61" s="109">
        <f t="shared" si="0"/>
        <v>0</v>
      </c>
    </row>
    <row r="62" spans="2:6" ht="15.75">
      <c r="B62" s="140" t="s">
        <v>464</v>
      </c>
      <c r="C62" s="101" t="s">
        <v>1215</v>
      </c>
      <c r="D62" s="103">
        <v>2</v>
      </c>
      <c r="E62" s="121"/>
      <c r="F62" s="109">
        <f t="shared" si="0"/>
        <v>0</v>
      </c>
    </row>
    <row r="63" spans="2:6" ht="15.75">
      <c r="B63" s="140" t="s">
        <v>465</v>
      </c>
      <c r="C63" s="101" t="s">
        <v>1215</v>
      </c>
      <c r="D63" s="103">
        <v>1</v>
      </c>
      <c r="E63" s="121"/>
      <c r="F63" s="109">
        <f t="shared" si="0"/>
        <v>0</v>
      </c>
    </row>
    <row r="64" spans="2:6" ht="15.75">
      <c r="B64" s="140"/>
      <c r="C64" s="101"/>
      <c r="D64" s="103"/>
      <c r="E64" s="549"/>
      <c r="F64" s="109">
        <f t="shared" si="0"/>
        <v>0</v>
      </c>
    </row>
    <row r="65" spans="1:6" ht="78.75">
      <c r="A65" s="114">
        <f>MAX($A$4:A64)+1</f>
        <v>8</v>
      </c>
      <c r="B65" s="141" t="s">
        <v>466</v>
      </c>
      <c r="C65" s="101"/>
      <c r="D65" s="103"/>
      <c r="E65" s="550"/>
      <c r="F65" s="109">
        <f t="shared" si="0"/>
        <v>0</v>
      </c>
    </row>
    <row r="66" spans="1:6" ht="15.75">
      <c r="A66" s="126"/>
      <c r="B66" s="141" t="s">
        <v>467</v>
      </c>
      <c r="C66" s="101" t="s">
        <v>1215</v>
      </c>
      <c r="D66" s="103">
        <v>2</v>
      </c>
      <c r="E66" s="127"/>
      <c r="F66" s="109">
        <f t="shared" si="0"/>
        <v>0</v>
      </c>
    </row>
    <row r="67" spans="1:6" ht="15.75">
      <c r="A67" s="126"/>
      <c r="B67" s="139" t="s">
        <v>468</v>
      </c>
      <c r="C67" s="101"/>
      <c r="D67" s="103"/>
      <c r="E67" s="550"/>
      <c r="F67" s="109">
        <f t="shared" si="0"/>
        <v>0</v>
      </c>
    </row>
    <row r="68" spans="1:6" ht="15.75">
      <c r="A68" s="126"/>
      <c r="B68" s="139" t="s">
        <v>1349</v>
      </c>
      <c r="C68" s="101"/>
      <c r="D68" s="103"/>
      <c r="E68" s="550"/>
      <c r="F68" s="109">
        <f t="shared" si="0"/>
        <v>0</v>
      </c>
    </row>
    <row r="69" spans="2:6" ht="15.75">
      <c r="B69" s="139"/>
      <c r="C69" s="101"/>
      <c r="D69" s="103"/>
      <c r="E69" s="184"/>
      <c r="F69" s="109">
        <f t="shared" si="0"/>
        <v>0</v>
      </c>
    </row>
    <row r="70" spans="1:6" ht="78.75">
      <c r="A70" s="114">
        <f>MAX($A$4:A69)+1</f>
        <v>9</v>
      </c>
      <c r="B70" s="128" t="s">
        <v>469</v>
      </c>
      <c r="C70" s="129"/>
      <c r="E70" s="543"/>
      <c r="F70" s="109">
        <f t="shared" si="0"/>
        <v>0</v>
      </c>
    </row>
    <row r="71" spans="1:6" ht="15.75">
      <c r="A71" s="130"/>
      <c r="B71" s="128" t="s">
        <v>470</v>
      </c>
      <c r="C71" s="129"/>
      <c r="E71" s="543"/>
      <c r="F71" s="109">
        <f t="shared" si="0"/>
        <v>0</v>
      </c>
    </row>
    <row r="72" spans="1:6" ht="31.5">
      <c r="A72" s="130"/>
      <c r="B72" s="128" t="s">
        <v>471</v>
      </c>
      <c r="C72" s="129"/>
      <c r="E72" s="543"/>
      <c r="F72" s="109">
        <f t="shared" si="0"/>
        <v>0</v>
      </c>
    </row>
    <row r="73" spans="1:6" ht="31.5">
      <c r="A73" s="130"/>
      <c r="B73" s="128" t="s">
        <v>472</v>
      </c>
      <c r="C73" s="129"/>
      <c r="E73" s="543"/>
      <c r="F73" s="109">
        <f t="shared" si="0"/>
        <v>0</v>
      </c>
    </row>
    <row r="74" spans="1:6" ht="31.5">
      <c r="A74" s="130"/>
      <c r="B74" s="128" t="s">
        <v>473</v>
      </c>
      <c r="C74" s="129"/>
      <c r="E74" s="543"/>
      <c r="F74" s="109">
        <f t="shared" si="0"/>
        <v>0</v>
      </c>
    </row>
    <row r="75" spans="1:6" ht="31.5">
      <c r="A75" s="130"/>
      <c r="B75" s="128" t="s">
        <v>474</v>
      </c>
      <c r="C75" s="129"/>
      <c r="E75" s="543"/>
      <c r="F75" s="109">
        <f t="shared" si="0"/>
        <v>0</v>
      </c>
    </row>
    <row r="76" spans="1:6" ht="31.5">
      <c r="A76" s="130"/>
      <c r="B76" s="128" t="s">
        <v>475</v>
      </c>
      <c r="C76" s="129"/>
      <c r="E76" s="543"/>
      <c r="F76" s="109">
        <f t="shared" si="0"/>
        <v>0</v>
      </c>
    </row>
    <row r="77" spans="1:6" ht="47.25">
      <c r="A77" s="130"/>
      <c r="B77" s="128" t="s">
        <v>476</v>
      </c>
      <c r="C77" s="129"/>
      <c r="E77" s="543"/>
      <c r="F77" s="109">
        <f t="shared" si="0"/>
        <v>0</v>
      </c>
    </row>
    <row r="78" spans="1:6" ht="15.75">
      <c r="A78" s="130"/>
      <c r="B78" s="128" t="s">
        <v>477</v>
      </c>
      <c r="C78" s="129" t="s">
        <v>1215</v>
      </c>
      <c r="D78" s="107">
        <v>3</v>
      </c>
      <c r="E78" s="116"/>
      <c r="F78" s="109">
        <f t="shared" si="0"/>
        <v>0</v>
      </c>
    </row>
    <row r="79" spans="1:6" ht="15.75">
      <c r="A79" s="130"/>
      <c r="B79" s="128" t="s">
        <v>478</v>
      </c>
      <c r="C79" s="129"/>
      <c r="E79" s="543"/>
      <c r="F79" s="109">
        <f t="shared" si="0"/>
        <v>0</v>
      </c>
    </row>
    <row r="80" spans="1:6" ht="15.75">
      <c r="A80" s="130"/>
      <c r="B80" s="128" t="s">
        <v>1349</v>
      </c>
      <c r="C80" s="129"/>
      <c r="E80" s="543"/>
      <c r="F80" s="109">
        <f t="shared" si="0"/>
        <v>0</v>
      </c>
    </row>
    <row r="81" spans="1:6" ht="15.75">
      <c r="A81" s="130"/>
      <c r="B81" s="128"/>
      <c r="C81" s="129"/>
      <c r="E81" s="543"/>
      <c r="F81" s="109">
        <f t="shared" si="0"/>
        <v>0</v>
      </c>
    </row>
    <row r="82" spans="1:6" ht="47.25">
      <c r="A82" s="114">
        <f>MAX($A$4:A81)+1</f>
        <v>10</v>
      </c>
      <c r="B82" s="139" t="s">
        <v>479</v>
      </c>
      <c r="C82" s="110"/>
      <c r="D82" s="111"/>
      <c r="E82" s="184"/>
      <c r="F82" s="109">
        <f t="shared" si="0"/>
        <v>0</v>
      </c>
    </row>
    <row r="83" spans="1:6" ht="15.75">
      <c r="A83" s="106"/>
      <c r="B83" s="139" t="s">
        <v>480</v>
      </c>
      <c r="C83" s="110" t="s">
        <v>1215</v>
      </c>
      <c r="D83" s="111">
        <v>9</v>
      </c>
      <c r="E83" s="127"/>
      <c r="F83" s="109">
        <f t="shared" si="0"/>
        <v>0</v>
      </c>
    </row>
    <row r="84" spans="1:6" ht="15.75">
      <c r="A84" s="106"/>
      <c r="B84" s="139" t="s">
        <v>481</v>
      </c>
      <c r="C84" s="110"/>
      <c r="D84" s="111"/>
      <c r="E84" s="184"/>
      <c r="F84" s="109">
        <f t="shared" si="0"/>
        <v>0</v>
      </c>
    </row>
    <row r="85" spans="1:6" ht="15.75">
      <c r="A85" s="106"/>
      <c r="B85" s="139" t="s">
        <v>1349</v>
      </c>
      <c r="C85" s="110"/>
      <c r="D85" s="111"/>
      <c r="E85" s="184"/>
      <c r="F85" s="109">
        <f t="shared" si="0"/>
        <v>0</v>
      </c>
    </row>
    <row r="86" spans="1:6" ht="15.75">
      <c r="A86" s="106"/>
      <c r="B86" s="139"/>
      <c r="C86" s="110"/>
      <c r="D86" s="111"/>
      <c r="E86" s="184"/>
      <c r="F86" s="109">
        <f t="shared" si="0"/>
        <v>0</v>
      </c>
    </row>
    <row r="87" spans="1:6" ht="63">
      <c r="A87" s="114">
        <f>MAX($A$4:A86)+1</f>
        <v>11</v>
      </c>
      <c r="B87" s="139" t="s">
        <v>482</v>
      </c>
      <c r="C87" s="110"/>
      <c r="D87" s="111"/>
      <c r="E87" s="184"/>
      <c r="F87" s="109">
        <f t="shared" si="0"/>
        <v>0</v>
      </c>
    </row>
    <row r="88" spans="2:6" ht="15.75">
      <c r="B88" s="139" t="s">
        <v>483</v>
      </c>
      <c r="C88" s="110" t="s">
        <v>1215</v>
      </c>
      <c r="D88" s="111">
        <v>1</v>
      </c>
      <c r="E88" s="127"/>
      <c r="F88" s="109">
        <f t="shared" si="0"/>
        <v>0</v>
      </c>
    </row>
    <row r="89" spans="2:6" ht="15.75">
      <c r="B89" s="139" t="s">
        <v>484</v>
      </c>
      <c r="C89" s="110" t="s">
        <v>1215</v>
      </c>
      <c r="D89" s="111">
        <v>39</v>
      </c>
      <c r="E89" s="127"/>
      <c r="F89" s="109">
        <f t="shared" si="0"/>
        <v>0</v>
      </c>
    </row>
    <row r="90" spans="2:6" ht="15.75">
      <c r="B90" s="139" t="s">
        <v>485</v>
      </c>
      <c r="C90" s="110"/>
      <c r="D90" s="111"/>
      <c r="E90" s="184"/>
      <c r="F90" s="109">
        <f t="shared" si="0"/>
        <v>0</v>
      </c>
    </row>
    <row r="91" spans="2:6" ht="15.75">
      <c r="B91" s="139" t="s">
        <v>1349</v>
      </c>
      <c r="C91" s="110"/>
      <c r="D91" s="111"/>
      <c r="E91" s="184"/>
      <c r="F91" s="109">
        <f t="shared" si="0"/>
        <v>0</v>
      </c>
    </row>
    <row r="92" spans="2:6" ht="15.75">
      <c r="B92" s="139"/>
      <c r="C92" s="110"/>
      <c r="D92" s="111"/>
      <c r="E92" s="184"/>
      <c r="F92" s="109">
        <f t="shared" si="0"/>
        <v>0</v>
      </c>
    </row>
    <row r="93" spans="1:6" ht="47.25">
      <c r="A93" s="114">
        <f>MAX($A$4:A92)+1</f>
        <v>12</v>
      </c>
      <c r="B93" s="139" t="s">
        <v>486</v>
      </c>
      <c r="C93" s="110"/>
      <c r="D93" s="111"/>
      <c r="E93" s="184"/>
      <c r="F93" s="109">
        <f t="shared" si="0"/>
        <v>0</v>
      </c>
    </row>
    <row r="94" spans="2:6" ht="15.75">
      <c r="B94" s="139" t="s">
        <v>487</v>
      </c>
      <c r="C94" s="110"/>
      <c r="D94" s="111"/>
      <c r="E94" s="184"/>
      <c r="F94" s="109">
        <f t="shared" si="0"/>
        <v>0</v>
      </c>
    </row>
    <row r="95" spans="2:6" ht="15.75">
      <c r="B95" s="139" t="s">
        <v>488</v>
      </c>
      <c r="C95" s="110" t="s">
        <v>1215</v>
      </c>
      <c r="D95" s="111">
        <v>2</v>
      </c>
      <c r="E95" s="127"/>
      <c r="F95" s="109">
        <f t="shared" si="0"/>
        <v>0</v>
      </c>
    </row>
    <row r="96" spans="2:6" ht="15.75">
      <c r="B96" s="139" t="s">
        <v>489</v>
      </c>
      <c r="C96" s="110" t="s">
        <v>1215</v>
      </c>
      <c r="D96" s="111">
        <v>5</v>
      </c>
      <c r="E96" s="127"/>
      <c r="F96" s="109">
        <f t="shared" si="0"/>
        <v>0</v>
      </c>
    </row>
    <row r="97" spans="2:6" ht="15.75">
      <c r="B97" s="139" t="s">
        <v>490</v>
      </c>
      <c r="C97" s="110" t="s">
        <v>1215</v>
      </c>
      <c r="D97" s="111">
        <v>1</v>
      </c>
      <c r="E97" s="127"/>
      <c r="F97" s="109">
        <f t="shared" si="0"/>
        <v>0</v>
      </c>
    </row>
    <row r="98" spans="2:6" ht="15.75">
      <c r="B98" s="139" t="s">
        <v>491</v>
      </c>
      <c r="C98" s="110"/>
      <c r="D98" s="111"/>
      <c r="E98" s="184"/>
      <c r="F98" s="109">
        <f t="shared" si="0"/>
        <v>0</v>
      </c>
    </row>
    <row r="99" spans="2:6" ht="15.75">
      <c r="B99" s="139" t="s">
        <v>1349</v>
      </c>
      <c r="C99" s="110"/>
      <c r="D99" s="111"/>
      <c r="E99" s="184"/>
      <c r="F99" s="109">
        <f aca="true" t="shared" si="1" ref="F99:F146">D99*E99</f>
        <v>0</v>
      </c>
    </row>
    <row r="100" spans="2:6" ht="15.75">
      <c r="B100" s="139"/>
      <c r="C100" s="110"/>
      <c r="D100" s="111"/>
      <c r="E100" s="184"/>
      <c r="F100" s="109">
        <f t="shared" si="1"/>
        <v>0</v>
      </c>
    </row>
    <row r="101" spans="1:6" ht="78.75">
      <c r="A101" s="114">
        <f>MAX($A$4:A100)+1</f>
        <v>13</v>
      </c>
      <c r="B101" s="139" t="s">
        <v>492</v>
      </c>
      <c r="C101" s="110"/>
      <c r="D101" s="111"/>
      <c r="E101" s="543"/>
      <c r="F101" s="109">
        <f t="shared" si="1"/>
        <v>0</v>
      </c>
    </row>
    <row r="102" spans="2:6" ht="15.75">
      <c r="B102" s="139" t="s">
        <v>493</v>
      </c>
      <c r="C102" s="110" t="s">
        <v>1215</v>
      </c>
      <c r="D102" s="111">
        <v>1</v>
      </c>
      <c r="E102" s="116"/>
      <c r="F102" s="109">
        <f t="shared" si="1"/>
        <v>0</v>
      </c>
    </row>
    <row r="103" spans="2:6" ht="15.75">
      <c r="B103" s="139" t="s">
        <v>494</v>
      </c>
      <c r="C103" s="110"/>
      <c r="D103" s="111"/>
      <c r="E103" s="543"/>
      <c r="F103" s="109">
        <f t="shared" si="1"/>
        <v>0</v>
      </c>
    </row>
    <row r="104" spans="2:6" ht="15.75">
      <c r="B104" s="139" t="s">
        <v>495</v>
      </c>
      <c r="C104" s="110"/>
      <c r="D104" s="111"/>
      <c r="E104" s="543"/>
      <c r="F104" s="109">
        <f t="shared" si="1"/>
        <v>0</v>
      </c>
    </row>
    <row r="105" spans="2:6" ht="15.75">
      <c r="B105" s="139" t="s">
        <v>1349</v>
      </c>
      <c r="C105" s="110"/>
      <c r="D105" s="111"/>
      <c r="E105" s="543"/>
      <c r="F105" s="109">
        <f t="shared" si="1"/>
        <v>0</v>
      </c>
    </row>
    <row r="106" spans="2:6" ht="15.75">
      <c r="B106" s="139"/>
      <c r="C106" s="110"/>
      <c r="D106" s="111"/>
      <c r="E106" s="543"/>
      <c r="F106" s="109">
        <f t="shared" si="1"/>
        <v>0</v>
      </c>
    </row>
    <row r="107" spans="1:6" ht="126">
      <c r="A107" s="114">
        <f>MAX($A$4:A106)+1</f>
        <v>14</v>
      </c>
      <c r="B107" s="139" t="s">
        <v>496</v>
      </c>
      <c r="C107" s="110"/>
      <c r="D107" s="111"/>
      <c r="E107" s="543"/>
      <c r="F107" s="109">
        <f t="shared" si="1"/>
        <v>0</v>
      </c>
    </row>
    <row r="108" spans="2:6" ht="204.75">
      <c r="B108" s="139" t="s">
        <v>497</v>
      </c>
      <c r="C108" s="110"/>
      <c r="D108" s="111"/>
      <c r="E108" s="543"/>
      <c r="F108" s="109">
        <f t="shared" si="1"/>
        <v>0</v>
      </c>
    </row>
    <row r="109" spans="2:6" ht="204.75">
      <c r="B109" s="139" t="s">
        <v>571</v>
      </c>
      <c r="C109" s="110"/>
      <c r="D109" s="111"/>
      <c r="E109" s="543"/>
      <c r="F109" s="109">
        <f t="shared" si="1"/>
        <v>0</v>
      </c>
    </row>
    <row r="110" spans="2:6" ht="78.75">
      <c r="B110" s="139" t="s">
        <v>572</v>
      </c>
      <c r="C110" s="110"/>
      <c r="D110" s="111"/>
      <c r="E110" s="543"/>
      <c r="F110" s="109">
        <f t="shared" si="1"/>
        <v>0</v>
      </c>
    </row>
    <row r="111" spans="2:6" ht="15.75">
      <c r="B111" s="139" t="s">
        <v>573</v>
      </c>
      <c r="C111" s="110" t="s">
        <v>1215</v>
      </c>
      <c r="D111" s="111">
        <v>1</v>
      </c>
      <c r="E111" s="116"/>
      <c r="F111" s="109">
        <f t="shared" si="1"/>
        <v>0</v>
      </c>
    </row>
    <row r="112" spans="2:6" ht="15.75">
      <c r="B112" s="139" t="s">
        <v>574</v>
      </c>
      <c r="C112" s="110" t="s">
        <v>1215</v>
      </c>
      <c r="D112" s="111">
        <v>5</v>
      </c>
      <c r="E112" s="116"/>
      <c r="F112" s="109">
        <f t="shared" si="1"/>
        <v>0</v>
      </c>
    </row>
    <row r="113" spans="2:6" ht="15.75">
      <c r="B113" s="139" t="s">
        <v>575</v>
      </c>
      <c r="C113" s="110" t="s">
        <v>1215</v>
      </c>
      <c r="D113" s="111">
        <v>1</v>
      </c>
      <c r="E113" s="116"/>
      <c r="F113" s="109">
        <f t="shared" si="1"/>
        <v>0</v>
      </c>
    </row>
    <row r="114" spans="2:6" ht="15.75">
      <c r="B114" s="139" t="s">
        <v>576</v>
      </c>
      <c r="C114" s="110" t="s">
        <v>1215</v>
      </c>
      <c r="D114" s="111">
        <v>1</v>
      </c>
      <c r="E114" s="116"/>
      <c r="F114" s="109">
        <f t="shared" si="1"/>
        <v>0</v>
      </c>
    </row>
    <row r="115" spans="2:6" ht="15.75">
      <c r="B115" s="139" t="s">
        <v>577</v>
      </c>
      <c r="C115" s="110"/>
      <c r="D115" s="111"/>
      <c r="E115" s="543"/>
      <c r="F115" s="109">
        <f t="shared" si="1"/>
        <v>0</v>
      </c>
    </row>
    <row r="116" spans="2:6" ht="15.75">
      <c r="B116" s="139" t="s">
        <v>578</v>
      </c>
      <c r="C116" s="110"/>
      <c r="D116" s="111"/>
      <c r="E116" s="543"/>
      <c r="F116" s="109">
        <f t="shared" si="1"/>
        <v>0</v>
      </c>
    </row>
    <row r="117" spans="2:6" ht="15.75">
      <c r="B117" s="139" t="s">
        <v>239</v>
      </c>
      <c r="C117" s="110"/>
      <c r="D117" s="111"/>
      <c r="E117" s="543"/>
      <c r="F117" s="109">
        <f t="shared" si="1"/>
        <v>0</v>
      </c>
    </row>
    <row r="118" spans="2:6" ht="15.75">
      <c r="B118" s="139"/>
      <c r="C118" s="110"/>
      <c r="D118" s="111"/>
      <c r="E118" s="543"/>
      <c r="F118" s="109">
        <f t="shared" si="1"/>
        <v>0</v>
      </c>
    </row>
    <row r="119" spans="1:6" ht="78.75">
      <c r="A119" s="114">
        <f>MAX($A$4:A118)+1</f>
        <v>15</v>
      </c>
      <c r="B119" s="139" t="s">
        <v>579</v>
      </c>
      <c r="C119" s="110"/>
      <c r="D119" s="111"/>
      <c r="E119" s="543"/>
      <c r="F119" s="109">
        <f t="shared" si="1"/>
        <v>0</v>
      </c>
    </row>
    <row r="120" spans="2:6" ht="15.75">
      <c r="B120" s="139" t="s">
        <v>580</v>
      </c>
      <c r="C120" s="110"/>
      <c r="D120" s="111"/>
      <c r="E120" s="543"/>
      <c r="F120" s="109">
        <f t="shared" si="1"/>
        <v>0</v>
      </c>
    </row>
    <row r="121" spans="2:6" ht="15.75">
      <c r="B121" s="140" t="s">
        <v>581</v>
      </c>
      <c r="C121" s="110" t="s">
        <v>1215</v>
      </c>
      <c r="D121" s="111">
        <v>1</v>
      </c>
      <c r="E121" s="116"/>
      <c r="F121" s="109">
        <f t="shared" si="1"/>
        <v>0</v>
      </c>
    </row>
    <row r="122" spans="2:6" ht="15.75">
      <c r="B122" s="140" t="s">
        <v>582</v>
      </c>
      <c r="C122" s="110" t="s">
        <v>1215</v>
      </c>
      <c r="D122" s="111">
        <v>7</v>
      </c>
      <c r="E122" s="116"/>
      <c r="F122" s="109">
        <f t="shared" si="1"/>
        <v>0</v>
      </c>
    </row>
    <row r="123" spans="2:6" ht="15.75">
      <c r="B123" s="139"/>
      <c r="C123" s="110"/>
      <c r="D123" s="111"/>
      <c r="E123" s="543"/>
      <c r="F123" s="109">
        <f t="shared" si="1"/>
        <v>0</v>
      </c>
    </row>
    <row r="124" spans="1:6" ht="315">
      <c r="A124" s="114">
        <f>MAX($A$4:A123)+1</f>
        <v>16</v>
      </c>
      <c r="B124" s="142" t="s">
        <v>583</v>
      </c>
      <c r="C124" s="133"/>
      <c r="D124" s="134"/>
      <c r="E124" s="132"/>
      <c r="F124" s="109">
        <f t="shared" si="1"/>
        <v>0</v>
      </c>
    </row>
    <row r="125" spans="1:6" ht="63">
      <c r="A125" s="136"/>
      <c r="B125" s="142" t="s">
        <v>584</v>
      </c>
      <c r="C125" s="133"/>
      <c r="D125" s="134"/>
      <c r="E125" s="132"/>
      <c r="F125" s="109">
        <f t="shared" si="1"/>
        <v>0</v>
      </c>
    </row>
    <row r="126" spans="1:6" ht="157.5">
      <c r="A126" s="136"/>
      <c r="B126" s="142" t="s">
        <v>585</v>
      </c>
      <c r="C126" s="133"/>
      <c r="D126" s="134"/>
      <c r="E126" s="551"/>
      <c r="F126" s="109">
        <f t="shared" si="1"/>
        <v>0</v>
      </c>
    </row>
    <row r="127" spans="1:6" ht="15.75">
      <c r="A127" s="136"/>
      <c r="B127" s="142"/>
      <c r="C127" s="133" t="s">
        <v>1126</v>
      </c>
      <c r="D127" s="134">
        <v>1700</v>
      </c>
      <c r="E127" s="116"/>
      <c r="F127" s="109">
        <f t="shared" si="1"/>
        <v>0</v>
      </c>
    </row>
    <row r="128" spans="1:6" ht="15.75">
      <c r="A128" s="136"/>
      <c r="B128" s="142"/>
      <c r="C128" s="133"/>
      <c r="D128" s="134"/>
      <c r="E128" s="108"/>
      <c r="F128" s="109">
        <f t="shared" si="1"/>
        <v>0</v>
      </c>
    </row>
    <row r="129" spans="1:6" ht="157.5">
      <c r="A129" s="114">
        <f>MAX($A$4:A128)+1</f>
        <v>17</v>
      </c>
      <c r="B129" s="142" t="s">
        <v>586</v>
      </c>
      <c r="C129" s="133"/>
      <c r="D129" s="134"/>
      <c r="E129" s="132"/>
      <c r="F129" s="109">
        <f t="shared" si="1"/>
        <v>0</v>
      </c>
    </row>
    <row r="130" spans="1:6" ht="18.75">
      <c r="A130" s="136"/>
      <c r="B130" s="142" t="s">
        <v>1004</v>
      </c>
      <c r="C130" s="133" t="s">
        <v>722</v>
      </c>
      <c r="D130" s="134">
        <v>90</v>
      </c>
      <c r="E130" s="116"/>
      <c r="F130" s="109">
        <f t="shared" si="1"/>
        <v>0</v>
      </c>
    </row>
    <row r="131" spans="1:6" ht="15.75">
      <c r="A131" s="136"/>
      <c r="B131" s="142" t="s">
        <v>587</v>
      </c>
      <c r="C131" s="133"/>
      <c r="D131" s="134"/>
      <c r="E131" s="132"/>
      <c r="F131" s="109">
        <f t="shared" si="1"/>
        <v>0</v>
      </c>
    </row>
    <row r="132" spans="1:6" ht="15.75">
      <c r="A132" s="136"/>
      <c r="B132" s="142" t="s">
        <v>1349</v>
      </c>
      <c r="C132" s="133"/>
      <c r="D132" s="134"/>
      <c r="E132" s="132"/>
      <c r="F132" s="109">
        <f t="shared" si="1"/>
        <v>0</v>
      </c>
    </row>
    <row r="133" spans="2:6" ht="15.75">
      <c r="B133" s="139"/>
      <c r="C133" s="110"/>
      <c r="D133" s="111"/>
      <c r="F133" s="109">
        <f t="shared" si="1"/>
        <v>0</v>
      </c>
    </row>
    <row r="134" spans="1:6" ht="157.5">
      <c r="A134" s="114">
        <f>MAX($A$4:A133)+1</f>
        <v>18</v>
      </c>
      <c r="B134" s="139" t="s">
        <v>588</v>
      </c>
      <c r="C134" s="110"/>
      <c r="D134" s="111"/>
      <c r="F134" s="109">
        <f t="shared" si="1"/>
        <v>0</v>
      </c>
    </row>
    <row r="135" spans="2:6" ht="18.75">
      <c r="B135" s="139" t="s">
        <v>589</v>
      </c>
      <c r="C135" s="110" t="s">
        <v>723</v>
      </c>
      <c r="D135" s="111">
        <v>13</v>
      </c>
      <c r="E135" s="121"/>
      <c r="F135" s="109">
        <f t="shared" si="1"/>
        <v>0</v>
      </c>
    </row>
    <row r="136" spans="2:6" ht="15.75">
      <c r="B136" s="139" t="s">
        <v>587</v>
      </c>
      <c r="C136" s="110"/>
      <c r="D136" s="111"/>
      <c r="F136" s="109">
        <f t="shared" si="1"/>
        <v>0</v>
      </c>
    </row>
    <row r="137" spans="2:6" ht="15.75">
      <c r="B137" s="139" t="s">
        <v>1349</v>
      </c>
      <c r="C137" s="110"/>
      <c r="D137" s="111"/>
      <c r="F137" s="109">
        <f t="shared" si="1"/>
        <v>0</v>
      </c>
    </row>
    <row r="138" spans="1:6" ht="15.75">
      <c r="A138" s="136"/>
      <c r="B138" s="142"/>
      <c r="C138" s="133"/>
      <c r="D138" s="134"/>
      <c r="E138" s="132"/>
      <c r="F138" s="109">
        <f t="shared" si="1"/>
        <v>0</v>
      </c>
    </row>
    <row r="139" spans="1:6" ht="157.5">
      <c r="A139" s="114">
        <f>MAX($A$4:A138)+1</f>
        <v>19</v>
      </c>
      <c r="B139" s="142" t="s">
        <v>590</v>
      </c>
      <c r="C139" s="133"/>
      <c r="D139" s="134"/>
      <c r="E139" s="132"/>
      <c r="F139" s="109">
        <f t="shared" si="1"/>
        <v>0</v>
      </c>
    </row>
    <row r="140" spans="1:6" ht="18.75">
      <c r="A140" s="136"/>
      <c r="B140" s="142" t="s">
        <v>591</v>
      </c>
      <c r="C140" s="133" t="s">
        <v>722</v>
      </c>
      <c r="D140" s="134">
        <v>15</v>
      </c>
      <c r="E140" s="116"/>
      <c r="F140" s="109">
        <f t="shared" si="1"/>
        <v>0</v>
      </c>
    </row>
    <row r="141" spans="1:6" ht="15.75">
      <c r="A141" s="136"/>
      <c r="B141" s="142" t="s">
        <v>592</v>
      </c>
      <c r="C141" s="133"/>
      <c r="D141" s="134"/>
      <c r="E141" s="132"/>
      <c r="F141" s="109">
        <f t="shared" si="1"/>
        <v>0</v>
      </c>
    </row>
    <row r="142" spans="1:6" ht="15.75">
      <c r="A142" s="136"/>
      <c r="B142" s="142" t="s">
        <v>1349</v>
      </c>
      <c r="C142" s="133"/>
      <c r="D142" s="134"/>
      <c r="E142" s="132"/>
      <c r="F142" s="109">
        <f t="shared" si="1"/>
        <v>0</v>
      </c>
    </row>
    <row r="143" spans="1:6" ht="15.75">
      <c r="A143" s="136"/>
      <c r="B143" s="142"/>
      <c r="C143" s="133"/>
      <c r="D143" s="134"/>
      <c r="E143" s="132"/>
      <c r="F143" s="109">
        <f t="shared" si="1"/>
        <v>0</v>
      </c>
    </row>
    <row r="144" spans="1:6" ht="47.25">
      <c r="A144" s="114">
        <f>MAX($A$4:A143)+1</f>
        <v>20</v>
      </c>
      <c r="B144" s="139" t="s">
        <v>593</v>
      </c>
      <c r="C144" s="101" t="s">
        <v>1124</v>
      </c>
      <c r="D144" s="103">
        <v>20</v>
      </c>
      <c r="E144" s="121"/>
      <c r="F144" s="109">
        <f t="shared" si="1"/>
        <v>0</v>
      </c>
    </row>
    <row r="145" spans="2:6" ht="15.75">
      <c r="B145" s="143"/>
      <c r="E145" s="543"/>
      <c r="F145" s="109">
        <f t="shared" si="1"/>
        <v>0</v>
      </c>
    </row>
    <row r="146" spans="1:6" s="130" customFormat="1" ht="31.5">
      <c r="A146" s="114">
        <f>MAX($A$4:A145)+1</f>
        <v>21</v>
      </c>
      <c r="B146" s="115" t="s">
        <v>737</v>
      </c>
      <c r="C146" s="101" t="s">
        <v>1154</v>
      </c>
      <c r="D146" s="103">
        <v>0.1</v>
      </c>
      <c r="E146" s="116"/>
      <c r="F146" s="109">
        <f t="shared" si="1"/>
        <v>0</v>
      </c>
    </row>
    <row r="148" spans="2:6" ht="16.5" thickBot="1">
      <c r="B148" s="144" t="s">
        <v>724</v>
      </c>
      <c r="C148" s="145"/>
      <c r="D148" s="146"/>
      <c r="E148" s="197"/>
      <c r="F148" s="147">
        <f>SUM(F5:F147)</f>
        <v>0</v>
      </c>
    </row>
    <row r="149" ht="16.5" thickTop="1"/>
  </sheetData>
  <sheetProtection password="CFDE" sheet="1"/>
  <printOptions/>
  <pageMargins left="0.9055118110236221" right="0.5118110236220472" top="0.7480314960629921" bottom="0.7480314960629921" header="0.5118110236220472" footer="0.5118110236220472"/>
  <pageSetup orientation="portrait" paperSize="9" r:id="rId1"/>
  <headerFooter alignWithMargins="0">
    <oddHeader>&amp;C&amp;A</oddHeader>
    <oddFooter>&amp;CStran &amp;P od &amp;N</oddFooter>
  </headerFooter>
</worksheet>
</file>

<file path=xl/worksheets/sheet22.xml><?xml version="1.0" encoding="utf-8"?>
<worksheet xmlns="http://schemas.openxmlformats.org/spreadsheetml/2006/main" xmlns:r="http://schemas.openxmlformats.org/officeDocument/2006/relationships">
  <dimension ref="B1:H20"/>
  <sheetViews>
    <sheetView showZeros="0" workbookViewId="0" topLeftCell="B1">
      <selection activeCell="I21" sqref="I21"/>
    </sheetView>
  </sheetViews>
  <sheetFormatPr defaultColWidth="9.00390625" defaultRowHeight="12.75"/>
  <cols>
    <col min="1" max="1" width="2.00390625" style="6" hidden="1" customWidth="1"/>
    <col min="2" max="2" width="6.125" style="7" customWidth="1"/>
    <col min="3" max="3" width="47.125" style="13" customWidth="1"/>
    <col min="4" max="4" width="4.875" style="12" customWidth="1"/>
    <col min="5" max="5" width="7.125" style="8" customWidth="1"/>
    <col min="6" max="6" width="10.875" style="8" customWidth="1"/>
    <col min="7" max="7" width="12.875" style="8" customWidth="1"/>
    <col min="8" max="16384" width="9.125" style="6" customWidth="1"/>
  </cols>
  <sheetData>
    <row r="1" spans="2:7" ht="19.5">
      <c r="B1" s="21"/>
      <c r="C1" s="585" t="s">
        <v>1106</v>
      </c>
      <c r="D1" s="585"/>
      <c r="E1" s="585"/>
      <c r="F1" s="585"/>
      <c r="G1" s="22"/>
    </row>
    <row r="3" spans="2:8" ht="12.75">
      <c r="B3" s="32" t="s">
        <v>1160</v>
      </c>
      <c r="C3" s="33" t="s">
        <v>1161</v>
      </c>
      <c r="D3" s="32" t="s">
        <v>1162</v>
      </c>
      <c r="E3" s="34" t="s">
        <v>1163</v>
      </c>
      <c r="F3" s="34" t="s">
        <v>1164</v>
      </c>
      <c r="G3" s="34" t="s">
        <v>1165</v>
      </c>
      <c r="H3" s="26"/>
    </row>
    <row r="4" spans="2:8" ht="15.75">
      <c r="B4" s="38"/>
      <c r="C4" s="45"/>
      <c r="D4" s="38"/>
      <c r="E4" s="40"/>
      <c r="F4" s="525"/>
      <c r="G4" s="40"/>
      <c r="H4" s="26"/>
    </row>
    <row r="5" spans="2:8" ht="31.5">
      <c r="B5" s="7" t="s">
        <v>1140</v>
      </c>
      <c r="C5" s="25" t="s">
        <v>1108</v>
      </c>
      <c r="D5" s="29"/>
      <c r="E5" s="29"/>
      <c r="F5" s="526"/>
      <c r="G5" s="29"/>
      <c r="H5" s="26"/>
    </row>
    <row r="6" spans="3:8" ht="15.75">
      <c r="C6" s="29"/>
      <c r="D6" s="30" t="s">
        <v>1216</v>
      </c>
      <c r="E6" s="30">
        <v>1</v>
      </c>
      <c r="F6" s="575"/>
      <c r="G6" s="30">
        <f>E6*F6</f>
        <v>0</v>
      </c>
      <c r="H6" s="26"/>
    </row>
    <row r="7" spans="3:8" ht="15.75">
      <c r="C7" s="29"/>
      <c r="D7" s="29"/>
      <c r="E7" s="29"/>
      <c r="F7" s="526"/>
      <c r="G7" s="30">
        <f aca="true" t="shared" si="0" ref="G7:G19">E7*F7</f>
        <v>0</v>
      </c>
      <c r="H7" s="26"/>
    </row>
    <row r="8" spans="2:8" ht="15.75">
      <c r="B8" s="7" t="s">
        <v>1141</v>
      </c>
      <c r="C8" s="25" t="s">
        <v>1109</v>
      </c>
      <c r="D8" s="29"/>
      <c r="E8" s="29"/>
      <c r="F8" s="526"/>
      <c r="G8" s="30">
        <f t="shared" si="0"/>
        <v>0</v>
      </c>
      <c r="H8" s="26"/>
    </row>
    <row r="9" spans="3:8" ht="15.75">
      <c r="C9" s="29"/>
      <c r="D9" s="30" t="s">
        <v>1216</v>
      </c>
      <c r="E9" s="30">
        <v>1</v>
      </c>
      <c r="F9" s="575"/>
      <c r="G9" s="30">
        <f t="shared" si="0"/>
        <v>0</v>
      </c>
      <c r="H9" s="26"/>
    </row>
    <row r="10" spans="6:7" ht="15.75">
      <c r="F10" s="360"/>
      <c r="G10" s="30">
        <f t="shared" si="0"/>
        <v>0</v>
      </c>
    </row>
    <row r="11" spans="2:7" ht="15.75">
      <c r="B11" s="7" t="s">
        <v>1142</v>
      </c>
      <c r="C11" s="13" t="s">
        <v>1110</v>
      </c>
      <c r="F11" s="360"/>
      <c r="G11" s="30">
        <f t="shared" si="0"/>
        <v>0</v>
      </c>
    </row>
    <row r="12" spans="4:7" ht="15.75">
      <c r="D12" s="12" t="s">
        <v>1216</v>
      </c>
      <c r="E12" s="8">
        <v>1</v>
      </c>
      <c r="F12" s="360"/>
      <c r="G12" s="30">
        <f t="shared" si="0"/>
        <v>0</v>
      </c>
    </row>
    <row r="13" spans="6:7" ht="15.75">
      <c r="F13" s="360"/>
      <c r="G13" s="30">
        <f t="shared" si="0"/>
        <v>0</v>
      </c>
    </row>
    <row r="14" spans="2:7" ht="31.5">
      <c r="B14" s="7" t="s">
        <v>1143</v>
      </c>
      <c r="C14" s="13" t="s">
        <v>1111</v>
      </c>
      <c r="F14" s="360"/>
      <c r="G14" s="30">
        <f t="shared" si="0"/>
        <v>0</v>
      </c>
    </row>
    <row r="15" spans="4:7" ht="15.75">
      <c r="D15" s="12" t="s">
        <v>1216</v>
      </c>
      <c r="E15" s="8">
        <v>1</v>
      </c>
      <c r="F15" s="360"/>
      <c r="G15" s="30">
        <f t="shared" si="0"/>
        <v>0</v>
      </c>
    </row>
    <row r="16" spans="6:7" ht="15.75">
      <c r="F16" s="360"/>
      <c r="G16" s="30"/>
    </row>
    <row r="17" spans="2:7" ht="47.25">
      <c r="B17" s="7" t="s">
        <v>1144</v>
      </c>
      <c r="C17" s="13" t="s">
        <v>610</v>
      </c>
      <c r="F17" s="528"/>
      <c r="G17" s="77"/>
    </row>
    <row r="18" spans="4:7" ht="15.75">
      <c r="D18" s="12" t="s">
        <v>1216</v>
      </c>
      <c r="E18" s="8">
        <v>1</v>
      </c>
      <c r="F18" s="528"/>
      <c r="G18" s="77">
        <f>E18*F18</f>
        <v>0</v>
      </c>
    </row>
    <row r="19" spans="6:7" ht="15.75">
      <c r="F19" s="360"/>
      <c r="G19" s="30">
        <f t="shared" si="0"/>
        <v>0</v>
      </c>
    </row>
    <row r="20" spans="3:7" ht="16.5" thickBot="1">
      <c r="C20" s="17" t="s">
        <v>1107</v>
      </c>
      <c r="D20" s="18"/>
      <c r="E20" s="19"/>
      <c r="F20" s="19"/>
      <c r="G20" s="19">
        <f>SUM(G5:G19)</f>
        <v>0</v>
      </c>
    </row>
    <row r="21" ht="16.5" thickTop="1"/>
  </sheetData>
  <sheetProtection password="CFDE" sheet="1"/>
  <mergeCells count="1">
    <mergeCell ref="C1:F1"/>
  </mergeCells>
  <printOptions/>
  <pageMargins left="0.9055118110236221" right="0.5118110236220472" top="0.7480314960629921" bottom="0.7480314960629921" header="0.31496062992125984" footer="0.31496062992125984"/>
  <pageSetup horizontalDpi="600" verticalDpi="600" orientation="portrait" paperSize="9" r:id="rId1"/>
  <headerFooter alignWithMargins="0">
    <oddHeader>&amp;C&amp;A</oddHeader>
    <oddFooter>&amp;CStran &amp;P od &amp;N</oddFooter>
  </headerFooter>
</worksheet>
</file>

<file path=xl/worksheets/sheet3.xml><?xml version="1.0" encoding="utf-8"?>
<worksheet xmlns="http://schemas.openxmlformats.org/spreadsheetml/2006/main" xmlns:r="http://schemas.openxmlformats.org/officeDocument/2006/relationships">
  <dimension ref="A1:E29"/>
  <sheetViews>
    <sheetView showZeros="0" workbookViewId="0" topLeftCell="A13">
      <selection activeCell="F7" sqref="F7"/>
    </sheetView>
  </sheetViews>
  <sheetFormatPr defaultColWidth="9.00390625" defaultRowHeight="14.25" customHeight="1"/>
  <cols>
    <col min="1" max="1" width="9.25390625" style="1" customWidth="1"/>
    <col min="2" max="2" width="42.625" style="3" customWidth="1"/>
    <col min="3" max="3" width="26.25390625" style="4" customWidth="1"/>
    <col min="4" max="4" width="8.375" style="5" customWidth="1"/>
    <col min="5" max="5" width="13.00390625" style="2" customWidth="1"/>
    <col min="6" max="16384" width="9.125" style="1" customWidth="1"/>
  </cols>
  <sheetData>
    <row r="1" ht="14.25" customHeight="1">
      <c r="B1" s="11"/>
    </row>
    <row r="2" ht="14.25" customHeight="1" hidden="1">
      <c r="B2"/>
    </row>
    <row r="3" spans="2:3" ht="61.5" customHeight="1">
      <c r="B3" s="577" t="s">
        <v>1121</v>
      </c>
      <c r="C3" s="577"/>
    </row>
    <row r="5" ht="14.25" customHeight="1">
      <c r="B5" s="3" t="s">
        <v>1218</v>
      </c>
    </row>
    <row r="6" spans="2:3" ht="27.75" customHeight="1">
      <c r="B6" s="576" t="s">
        <v>271</v>
      </c>
      <c r="C6" s="576"/>
    </row>
    <row r="7" spans="2:3" ht="21" customHeight="1">
      <c r="B7" s="576"/>
      <c r="C7" s="576"/>
    </row>
    <row r="8" spans="2:3" ht="17.25" customHeight="1">
      <c r="B8" s="43"/>
      <c r="C8" s="43"/>
    </row>
    <row r="9" ht="26.25" customHeight="1">
      <c r="B9" s="42" t="s">
        <v>1219</v>
      </c>
    </row>
    <row r="10" spans="2:3" ht="47.25" customHeight="1">
      <c r="B10" s="578" t="s">
        <v>1217</v>
      </c>
      <c r="C10" s="578"/>
    </row>
    <row r="11" spans="2:3" ht="27" customHeight="1">
      <c r="B11" s="41"/>
      <c r="C11" s="41"/>
    </row>
    <row r="13" ht="18.75">
      <c r="B13" s="14" t="s">
        <v>1138</v>
      </c>
    </row>
    <row r="14" ht="14.25" customHeight="1">
      <c r="B14" s="15"/>
    </row>
    <row r="15" spans="1:5" ht="18.75">
      <c r="A15" s="56" t="s">
        <v>1139</v>
      </c>
      <c r="B15" s="16" t="s">
        <v>1125</v>
      </c>
      <c r="C15" s="27">
        <f>'rušitvena dela'!G224</f>
        <v>0</v>
      </c>
      <c r="D15" s="27"/>
      <c r="E15" s="27"/>
    </row>
    <row r="16" spans="1:5" ht="18.75">
      <c r="A16" s="56" t="s">
        <v>1112</v>
      </c>
      <c r="B16" s="16" t="str">
        <f>'zidarska dela'!B2:E2</f>
        <v>ZIDARSKA DELA</v>
      </c>
      <c r="C16" s="27">
        <f>'zidarska dela'!F167</f>
        <v>0</v>
      </c>
      <c r="D16" s="27"/>
      <c r="E16" s="27"/>
    </row>
    <row r="17" spans="1:5" ht="18.75">
      <c r="A17" s="56" t="s">
        <v>1113</v>
      </c>
      <c r="B17" s="16" t="s">
        <v>987</v>
      </c>
      <c r="C17" s="27">
        <f>'zunanja ureditev'!G203</f>
        <v>0</v>
      </c>
      <c r="D17" s="27"/>
      <c r="E17" s="27"/>
    </row>
    <row r="18" spans="1:5" ht="18.75">
      <c r="A18" s="56" t="s">
        <v>1114</v>
      </c>
      <c r="B18" s="16" t="s">
        <v>1327</v>
      </c>
      <c r="C18" s="27">
        <f>'tlakarska dela'!G101</f>
        <v>0</v>
      </c>
      <c r="D18" s="27"/>
      <c r="E18" s="27"/>
    </row>
    <row r="19" spans="1:5" ht="18.75">
      <c r="A19" s="56" t="s">
        <v>1153</v>
      </c>
      <c r="B19" s="16" t="s">
        <v>799</v>
      </c>
      <c r="C19" s="27">
        <f>keramika!G47</f>
        <v>0</v>
      </c>
      <c r="D19" s="27"/>
      <c r="E19" s="27"/>
    </row>
    <row r="20" spans="1:5" ht="18.75">
      <c r="A20" s="56" t="s">
        <v>1115</v>
      </c>
      <c r="B20" s="16" t="s">
        <v>817</v>
      </c>
      <c r="C20" s="27">
        <f>'mizarska dela'!G53</f>
        <v>0</v>
      </c>
      <c r="D20" s="27"/>
      <c r="E20" s="27"/>
    </row>
    <row r="21" spans="1:5" ht="18.75">
      <c r="A21" s="56" t="s">
        <v>1116</v>
      </c>
      <c r="B21" s="16" t="s">
        <v>819</v>
      </c>
      <c r="C21" s="27">
        <f>'stavbno pohištvo'!G128</f>
        <v>0</v>
      </c>
      <c r="D21" s="27"/>
      <c r="E21" s="27"/>
    </row>
    <row r="22" spans="1:5" ht="18.75">
      <c r="A22" s="56" t="s">
        <v>1117</v>
      </c>
      <c r="B22" s="16" t="s">
        <v>946</v>
      </c>
      <c r="C22" s="27">
        <f>'ključavničarska dela'!G59</f>
        <v>0</v>
      </c>
      <c r="D22" s="27"/>
      <c r="E22" s="27"/>
    </row>
    <row r="23" spans="1:5" ht="18.75">
      <c r="A23" s="56" t="s">
        <v>1118</v>
      </c>
      <c r="B23" s="16" t="s">
        <v>1017</v>
      </c>
      <c r="C23" s="27">
        <f>'suhomontažerska dela'!G71</f>
        <v>0</v>
      </c>
      <c r="D23" s="27"/>
      <c r="E23" s="27"/>
    </row>
    <row r="24" spans="1:5" ht="18.75">
      <c r="A24" s="56" t="s">
        <v>1119</v>
      </c>
      <c r="B24" s="16" t="s">
        <v>895</v>
      </c>
      <c r="C24" s="27">
        <f>'slikopleskarska dela'!G102</f>
        <v>0</v>
      </c>
      <c r="D24" s="27"/>
      <c r="E24" s="27"/>
    </row>
    <row r="25" spans="1:5" ht="18.75">
      <c r="A25" s="56" t="s">
        <v>1120</v>
      </c>
      <c r="B25" s="16" t="s">
        <v>907</v>
      </c>
      <c r="C25" s="27">
        <f>oprema!G245</f>
        <v>0</v>
      </c>
      <c r="D25" s="27"/>
      <c r="E25" s="27"/>
    </row>
    <row r="26" spans="1:5" ht="19.5" thickBot="1">
      <c r="A26" s="56"/>
      <c r="B26" s="28" t="s">
        <v>605</v>
      </c>
      <c r="C26" s="27">
        <f>SUM(C15:C25)</f>
        <v>0</v>
      </c>
      <c r="D26" s="27"/>
      <c r="E26" s="27"/>
    </row>
    <row r="27" spans="1:5" ht="19.5" thickTop="1">
      <c r="A27" s="56"/>
      <c r="B27" s="16"/>
      <c r="C27" s="27"/>
      <c r="D27" s="27"/>
      <c r="E27" s="27"/>
    </row>
    <row r="28" spans="2:3" ht="15" customHeight="1">
      <c r="B28" s="57"/>
      <c r="C28" s="58"/>
    </row>
    <row r="29" spans="3:5" ht="14.25" customHeight="1">
      <c r="C29" s="23" t="s">
        <v>1220</v>
      </c>
      <c r="D29" s="24">
        <v>2016</v>
      </c>
      <c r="E29" s="1"/>
    </row>
  </sheetData>
  <sheetProtection password="CFDE" sheet="1"/>
  <mergeCells count="3">
    <mergeCell ref="B6:C7"/>
    <mergeCell ref="B3:C3"/>
    <mergeCell ref="B10:C10"/>
  </mergeCells>
  <printOptions/>
  <pageMargins left="0.984251968503937" right="0.3937007874015748" top="0.984251968503937" bottom="0.984251968503937" header="0" footer="0.7874015748031497"/>
  <pageSetup horizontalDpi="600" verticalDpi="600" orientation="portrait" paperSize="9" r:id="rId2"/>
  <headerFooter alignWithMargins="0">
    <oddFooter>&amp;L&amp;"Arial CE,Ležeče"&amp;8&amp;K04+000sestavil : KOBO Bojan Kokalj s.p., GSM 040 515 963</oddFooter>
  </headerFooter>
  <drawing r:id="rId1"/>
</worksheet>
</file>

<file path=xl/worksheets/sheet4.xml><?xml version="1.0" encoding="utf-8"?>
<worksheet xmlns="http://schemas.openxmlformats.org/spreadsheetml/2006/main" xmlns:r="http://schemas.openxmlformats.org/officeDocument/2006/relationships">
  <dimension ref="B1:G224"/>
  <sheetViews>
    <sheetView showZeros="0" workbookViewId="0" topLeftCell="B220">
      <selection activeCell="H110" sqref="H110"/>
    </sheetView>
  </sheetViews>
  <sheetFormatPr defaultColWidth="9.00390625" defaultRowHeight="12.75"/>
  <cols>
    <col min="1" max="1" width="2.00390625" style="6" hidden="1" customWidth="1"/>
    <col min="2" max="2" width="3.875" style="7" customWidth="1"/>
    <col min="3" max="3" width="38.875" style="13" customWidth="1"/>
    <col min="4" max="4" width="4.875" style="12" customWidth="1"/>
    <col min="5" max="5" width="10.25390625" style="8" customWidth="1"/>
    <col min="6" max="6" width="12.375" style="8" customWidth="1"/>
    <col min="7" max="7" width="16.75390625" style="8" customWidth="1"/>
    <col min="8" max="16384" width="9.125" style="6" customWidth="1"/>
  </cols>
  <sheetData>
    <row r="1" spans="2:7" ht="19.5">
      <c r="B1" s="21" t="s">
        <v>1139</v>
      </c>
      <c r="C1" s="55" t="s">
        <v>1125</v>
      </c>
      <c r="D1" s="55"/>
      <c r="E1" s="55"/>
      <c r="F1" s="55"/>
      <c r="G1" s="22"/>
    </row>
    <row r="3" spans="2:7" ht="286.5" customHeight="1">
      <c r="B3" s="10"/>
      <c r="C3" s="579" t="s">
        <v>1211</v>
      </c>
      <c r="D3" s="580"/>
      <c r="E3" s="580"/>
      <c r="F3" s="580"/>
      <c r="G3" s="580"/>
    </row>
    <row r="4" spans="2:7" ht="15.75">
      <c r="B4" s="10"/>
      <c r="C4" s="31"/>
      <c r="D4" s="13"/>
      <c r="E4" s="13"/>
      <c r="F4" s="13"/>
      <c r="G4" s="13"/>
    </row>
    <row r="5" spans="2:7" ht="12.75">
      <c r="B5" s="32" t="s">
        <v>1160</v>
      </c>
      <c r="C5" s="33" t="s">
        <v>1161</v>
      </c>
      <c r="D5" s="32" t="s">
        <v>1162</v>
      </c>
      <c r="E5" s="34" t="s">
        <v>1163</v>
      </c>
      <c r="F5" s="34" t="s">
        <v>1164</v>
      </c>
      <c r="G5" s="34" t="s">
        <v>1165</v>
      </c>
    </row>
    <row r="6" spans="2:7" ht="12.75">
      <c r="B6" s="38"/>
      <c r="C6" s="39"/>
      <c r="D6" s="38"/>
      <c r="E6" s="40"/>
      <c r="F6" s="525"/>
      <c r="G6" s="40"/>
    </row>
    <row r="7" spans="2:7" ht="47.25">
      <c r="B7" s="7" t="s">
        <v>1140</v>
      </c>
      <c r="C7" s="13" t="s">
        <v>1156</v>
      </c>
      <c r="F7" s="360"/>
      <c r="G7" s="8">
        <f aca="true" t="shared" si="0" ref="G7:G71">E7*F7</f>
        <v>0</v>
      </c>
    </row>
    <row r="8" spans="3:7" ht="15.75">
      <c r="C8" s="10"/>
      <c r="D8" s="12" t="s">
        <v>1149</v>
      </c>
      <c r="E8" s="8">
        <v>175</v>
      </c>
      <c r="F8" s="360">
        <v>0</v>
      </c>
      <c r="G8" s="8">
        <f t="shared" si="0"/>
        <v>0</v>
      </c>
    </row>
    <row r="9" spans="3:7" ht="15.75">
      <c r="C9" s="10"/>
      <c r="F9" s="360"/>
      <c r="G9" s="8">
        <f t="shared" si="0"/>
        <v>0</v>
      </c>
    </row>
    <row r="10" spans="2:7" ht="47.25">
      <c r="B10" s="7" t="s">
        <v>1141</v>
      </c>
      <c r="C10" s="13" t="s">
        <v>1221</v>
      </c>
      <c r="F10" s="360"/>
      <c r="G10" s="8">
        <f t="shared" si="0"/>
        <v>0</v>
      </c>
    </row>
    <row r="11" spans="3:7" ht="15.75">
      <c r="C11" s="10"/>
      <c r="D11" s="12" t="s">
        <v>1152</v>
      </c>
      <c r="E11" s="8">
        <v>2</v>
      </c>
      <c r="F11" s="360">
        <v>0</v>
      </c>
      <c r="G11" s="8">
        <f t="shared" si="0"/>
        <v>0</v>
      </c>
    </row>
    <row r="12" spans="3:7" ht="15.75">
      <c r="C12" s="10"/>
      <c r="F12" s="360"/>
      <c r="G12" s="8">
        <f t="shared" si="0"/>
        <v>0</v>
      </c>
    </row>
    <row r="13" spans="2:7" ht="31.5">
      <c r="B13" s="7" t="s">
        <v>1142</v>
      </c>
      <c r="C13" s="13" t="s">
        <v>1157</v>
      </c>
      <c r="F13" s="360"/>
      <c r="G13" s="8">
        <f t="shared" si="0"/>
        <v>0</v>
      </c>
    </row>
    <row r="14" spans="4:7" ht="15.75">
      <c r="D14" s="12" t="s">
        <v>1152</v>
      </c>
      <c r="E14" s="8">
        <v>3</v>
      </c>
      <c r="F14" s="360">
        <v>0</v>
      </c>
      <c r="G14" s="8">
        <f t="shared" si="0"/>
        <v>0</v>
      </c>
    </row>
    <row r="15" spans="6:7" ht="15.75">
      <c r="F15" s="360"/>
      <c r="G15" s="8">
        <f t="shared" si="0"/>
        <v>0</v>
      </c>
    </row>
    <row r="16" spans="2:7" ht="15.75">
      <c r="B16" s="7" t="s">
        <v>1143</v>
      </c>
      <c r="C16" s="13" t="s">
        <v>1222</v>
      </c>
      <c r="F16" s="360"/>
      <c r="G16" s="8">
        <f t="shared" si="0"/>
        <v>0</v>
      </c>
    </row>
    <row r="17" spans="4:7" ht="15.75">
      <c r="D17" s="12" t="s">
        <v>1152</v>
      </c>
      <c r="E17" s="8">
        <v>2</v>
      </c>
      <c r="F17" s="360">
        <v>0</v>
      </c>
      <c r="G17" s="8">
        <f t="shared" si="0"/>
        <v>0</v>
      </c>
    </row>
    <row r="18" spans="6:7" ht="15.75">
      <c r="F18" s="360"/>
      <c r="G18" s="8">
        <f t="shared" si="0"/>
        <v>0</v>
      </c>
    </row>
    <row r="19" spans="2:7" ht="47.25">
      <c r="B19" s="7" t="s">
        <v>1144</v>
      </c>
      <c r="C19" s="13" t="s">
        <v>1273</v>
      </c>
      <c r="F19" s="360"/>
      <c r="G19" s="8">
        <f t="shared" si="0"/>
        <v>0</v>
      </c>
    </row>
    <row r="20" spans="4:7" ht="15.75">
      <c r="D20" s="12" t="s">
        <v>1216</v>
      </c>
      <c r="E20" s="8">
        <v>1</v>
      </c>
      <c r="F20" s="360">
        <v>0</v>
      </c>
      <c r="G20" s="8">
        <f t="shared" si="0"/>
        <v>0</v>
      </c>
    </row>
    <row r="21" ht="59.25" customHeight="1">
      <c r="F21" s="360"/>
    </row>
    <row r="22" spans="3:7" ht="15.75">
      <c r="C22" s="44" t="s">
        <v>1223</v>
      </c>
      <c r="F22" s="360"/>
      <c r="G22" s="8">
        <f t="shared" si="0"/>
        <v>0</v>
      </c>
    </row>
    <row r="23" spans="2:7" ht="47.25">
      <c r="B23" s="7" t="s">
        <v>1145</v>
      </c>
      <c r="C23" s="13" t="s">
        <v>1224</v>
      </c>
      <c r="F23" s="360"/>
      <c r="G23" s="8">
        <f t="shared" si="0"/>
        <v>0</v>
      </c>
    </row>
    <row r="24" spans="4:7" ht="15.75">
      <c r="D24" s="12" t="s">
        <v>1152</v>
      </c>
      <c r="E24" s="8">
        <v>3</v>
      </c>
      <c r="F24" s="360">
        <v>0</v>
      </c>
      <c r="G24" s="8">
        <f t="shared" si="0"/>
        <v>0</v>
      </c>
    </row>
    <row r="25" spans="6:7" ht="15.75">
      <c r="F25" s="360"/>
      <c r="G25" s="8">
        <f t="shared" si="0"/>
        <v>0</v>
      </c>
    </row>
    <row r="26" spans="2:7" ht="47.25">
      <c r="B26" s="7" t="s">
        <v>1146</v>
      </c>
      <c r="C26" s="13" t="s">
        <v>1225</v>
      </c>
      <c r="F26" s="360"/>
      <c r="G26" s="8">
        <f t="shared" si="0"/>
        <v>0</v>
      </c>
    </row>
    <row r="27" spans="4:7" ht="15.75">
      <c r="D27" s="12" t="s">
        <v>1152</v>
      </c>
      <c r="E27" s="8">
        <v>19</v>
      </c>
      <c r="F27" s="360">
        <v>0</v>
      </c>
      <c r="G27" s="8">
        <f t="shared" si="0"/>
        <v>0</v>
      </c>
    </row>
    <row r="28" spans="6:7" ht="15.75">
      <c r="F28" s="360"/>
      <c r="G28" s="8">
        <f t="shared" si="0"/>
        <v>0</v>
      </c>
    </row>
    <row r="29" spans="2:7" ht="47.25">
      <c r="B29" s="7" t="s">
        <v>1147</v>
      </c>
      <c r="C29" s="13" t="s">
        <v>1227</v>
      </c>
      <c r="F29" s="360"/>
      <c r="G29" s="8">
        <f t="shared" si="0"/>
        <v>0</v>
      </c>
    </row>
    <row r="30" spans="4:7" ht="15.75">
      <c r="D30" s="12" t="s">
        <v>1152</v>
      </c>
      <c r="E30" s="8">
        <v>1</v>
      </c>
      <c r="F30" s="360">
        <v>0</v>
      </c>
      <c r="G30" s="8">
        <f t="shared" si="0"/>
        <v>0</v>
      </c>
    </row>
    <row r="31" spans="6:7" ht="15.75">
      <c r="F31" s="360"/>
      <c r="G31" s="8">
        <f t="shared" si="0"/>
        <v>0</v>
      </c>
    </row>
    <row r="32" spans="2:7" ht="47.25">
      <c r="B32" s="7" t="s">
        <v>1148</v>
      </c>
      <c r="C32" s="13" t="s">
        <v>1226</v>
      </c>
      <c r="F32" s="360"/>
      <c r="G32" s="8">
        <f t="shared" si="0"/>
        <v>0</v>
      </c>
    </row>
    <row r="33" spans="4:7" ht="15.75">
      <c r="D33" s="12" t="s">
        <v>1151</v>
      </c>
      <c r="E33" s="8">
        <v>38.6</v>
      </c>
      <c r="F33" s="360">
        <v>0</v>
      </c>
      <c r="G33" s="8">
        <f t="shared" si="0"/>
        <v>0</v>
      </c>
    </row>
    <row r="34" spans="6:7" ht="15.75">
      <c r="F34" s="360"/>
      <c r="G34" s="8">
        <f t="shared" si="0"/>
        <v>0</v>
      </c>
    </row>
    <row r="35" spans="2:7" ht="47.25">
      <c r="B35" s="7" t="s">
        <v>1128</v>
      </c>
      <c r="C35" s="13" t="s">
        <v>1228</v>
      </c>
      <c r="F35" s="360"/>
      <c r="G35" s="8">
        <f t="shared" si="0"/>
        <v>0</v>
      </c>
    </row>
    <row r="36" spans="4:7" ht="15.75">
      <c r="D36" s="12" t="s">
        <v>1150</v>
      </c>
      <c r="E36" s="8">
        <v>3.8</v>
      </c>
      <c r="F36" s="360">
        <v>0</v>
      </c>
      <c r="G36" s="8">
        <f t="shared" si="0"/>
        <v>0</v>
      </c>
    </row>
    <row r="37" spans="6:7" ht="15.75">
      <c r="F37" s="360"/>
      <c r="G37" s="8">
        <f t="shared" si="0"/>
        <v>0</v>
      </c>
    </row>
    <row r="38" spans="2:7" ht="47.25">
      <c r="B38" s="7" t="s">
        <v>1129</v>
      </c>
      <c r="C38" s="13" t="s">
        <v>1229</v>
      </c>
      <c r="F38" s="360"/>
      <c r="G38" s="8">
        <f t="shared" si="0"/>
        <v>0</v>
      </c>
    </row>
    <row r="39" spans="4:7" ht="15.75">
      <c r="D39" s="12" t="s">
        <v>1216</v>
      </c>
      <c r="E39" s="8">
        <v>1</v>
      </c>
      <c r="F39" s="360">
        <v>0</v>
      </c>
      <c r="G39" s="8">
        <f t="shared" si="0"/>
        <v>0</v>
      </c>
    </row>
    <row r="40" spans="6:7" ht="15.75">
      <c r="F40" s="360"/>
      <c r="G40" s="8">
        <f t="shared" si="0"/>
        <v>0</v>
      </c>
    </row>
    <row r="41" spans="2:7" ht="47.25">
      <c r="B41" s="7" t="s">
        <v>1130</v>
      </c>
      <c r="C41" s="13" t="s">
        <v>1230</v>
      </c>
      <c r="F41" s="360"/>
      <c r="G41" s="8">
        <f t="shared" si="0"/>
        <v>0</v>
      </c>
    </row>
    <row r="42" spans="4:7" ht="15.75">
      <c r="D42" s="12" t="s">
        <v>1150</v>
      </c>
      <c r="E42" s="8">
        <v>2.45</v>
      </c>
      <c r="F42" s="360">
        <v>0</v>
      </c>
      <c r="G42" s="8">
        <f t="shared" si="0"/>
        <v>0</v>
      </c>
    </row>
    <row r="43" spans="6:7" ht="15.75">
      <c r="F43" s="360"/>
      <c r="G43" s="8">
        <f t="shared" si="0"/>
        <v>0</v>
      </c>
    </row>
    <row r="44" spans="2:7" ht="47.25">
      <c r="B44" s="7" t="s">
        <v>1131</v>
      </c>
      <c r="C44" s="13" t="s">
        <v>1231</v>
      </c>
      <c r="F44" s="360"/>
      <c r="G44" s="8">
        <f t="shared" si="0"/>
        <v>0</v>
      </c>
    </row>
    <row r="45" spans="4:7" ht="15.75">
      <c r="D45" s="12" t="s">
        <v>1151</v>
      </c>
      <c r="E45" s="8">
        <v>32.55</v>
      </c>
      <c r="F45" s="360">
        <v>0</v>
      </c>
      <c r="G45" s="8">
        <f t="shared" si="0"/>
        <v>0</v>
      </c>
    </row>
    <row r="46" spans="6:7" ht="15.75">
      <c r="F46" s="360"/>
      <c r="G46" s="8">
        <f t="shared" si="0"/>
        <v>0</v>
      </c>
    </row>
    <row r="47" spans="2:7" ht="31.5">
      <c r="B47" s="7" t="s">
        <v>1132</v>
      </c>
      <c r="C47" s="13" t="s">
        <v>1232</v>
      </c>
      <c r="F47" s="360"/>
      <c r="G47" s="8">
        <f t="shared" si="0"/>
        <v>0</v>
      </c>
    </row>
    <row r="48" spans="4:7" ht="15.75">
      <c r="D48" s="12" t="s">
        <v>1151</v>
      </c>
      <c r="E48" s="8">
        <v>15.6</v>
      </c>
      <c r="F48" s="360">
        <v>0</v>
      </c>
      <c r="G48" s="8">
        <f t="shared" si="0"/>
        <v>0</v>
      </c>
    </row>
    <row r="49" spans="6:7" ht="15.75">
      <c r="F49" s="360"/>
      <c r="G49" s="8">
        <f t="shared" si="0"/>
        <v>0</v>
      </c>
    </row>
    <row r="50" spans="2:7" ht="63">
      <c r="B50" s="7" t="s">
        <v>1133</v>
      </c>
      <c r="C50" s="13" t="s">
        <v>1233</v>
      </c>
      <c r="F50" s="360"/>
      <c r="G50" s="8">
        <f t="shared" si="0"/>
        <v>0</v>
      </c>
    </row>
    <row r="51" spans="4:7" ht="15.75">
      <c r="D51" s="12" t="s">
        <v>1152</v>
      </c>
      <c r="E51" s="8">
        <v>18</v>
      </c>
      <c r="F51" s="360">
        <v>0</v>
      </c>
      <c r="G51" s="8">
        <f t="shared" si="0"/>
        <v>0</v>
      </c>
    </row>
    <row r="52" spans="6:7" ht="15.75">
      <c r="F52" s="360"/>
      <c r="G52" s="8">
        <f t="shared" si="0"/>
        <v>0</v>
      </c>
    </row>
    <row r="53" spans="2:7" ht="47.25">
      <c r="B53" s="7" t="s">
        <v>1134</v>
      </c>
      <c r="C53" s="13" t="s">
        <v>1238</v>
      </c>
      <c r="F53" s="360"/>
      <c r="G53" s="8">
        <f t="shared" si="0"/>
        <v>0</v>
      </c>
    </row>
    <row r="54" spans="4:7" ht="15.75">
      <c r="D54" s="12" t="s">
        <v>1152</v>
      </c>
      <c r="E54" s="8">
        <v>42</v>
      </c>
      <c r="F54" s="360">
        <v>0</v>
      </c>
      <c r="G54" s="8">
        <f t="shared" si="0"/>
        <v>0</v>
      </c>
    </row>
    <row r="55" spans="6:7" ht="15.75">
      <c r="F55" s="360"/>
      <c r="G55" s="8">
        <f t="shared" si="0"/>
        <v>0</v>
      </c>
    </row>
    <row r="56" spans="2:7" ht="31.5">
      <c r="B56" s="7" t="s">
        <v>1135</v>
      </c>
      <c r="C56" s="13" t="s">
        <v>1234</v>
      </c>
      <c r="F56" s="360"/>
      <c r="G56" s="8">
        <f t="shared" si="0"/>
        <v>0</v>
      </c>
    </row>
    <row r="57" spans="4:7" ht="15.75">
      <c r="D57" s="12" t="s">
        <v>1216</v>
      </c>
      <c r="E57" s="8">
        <v>1</v>
      </c>
      <c r="F57" s="360">
        <v>0</v>
      </c>
      <c r="G57" s="8">
        <f t="shared" si="0"/>
        <v>0</v>
      </c>
    </row>
    <row r="58" spans="6:7" ht="15.75">
      <c r="F58" s="360"/>
      <c r="G58" s="8">
        <f t="shared" si="0"/>
        <v>0</v>
      </c>
    </row>
    <row r="59" spans="2:7" ht="47.25">
      <c r="B59" s="7" t="s">
        <v>1136</v>
      </c>
      <c r="C59" s="13" t="s">
        <v>1235</v>
      </c>
      <c r="F59" s="360"/>
      <c r="G59" s="8">
        <f t="shared" si="0"/>
        <v>0</v>
      </c>
    </row>
    <row r="60" spans="4:7" ht="15.75">
      <c r="D60" s="12" t="s">
        <v>1124</v>
      </c>
      <c r="E60" s="8">
        <v>120</v>
      </c>
      <c r="F60" s="360">
        <v>0</v>
      </c>
      <c r="G60" s="8">
        <f t="shared" si="0"/>
        <v>0</v>
      </c>
    </row>
    <row r="61" spans="6:7" ht="15.75">
      <c r="F61" s="360"/>
      <c r="G61" s="8">
        <f t="shared" si="0"/>
        <v>0</v>
      </c>
    </row>
    <row r="62" spans="2:7" ht="47.25">
      <c r="B62" s="7" t="s">
        <v>1137</v>
      </c>
      <c r="C62" s="13" t="s">
        <v>1236</v>
      </c>
      <c r="F62" s="360"/>
      <c r="G62" s="8">
        <f t="shared" si="0"/>
        <v>0</v>
      </c>
    </row>
    <row r="63" spans="4:7" ht="15.75">
      <c r="D63" s="12" t="s">
        <v>1124</v>
      </c>
      <c r="E63" s="8">
        <v>100</v>
      </c>
      <c r="F63" s="360">
        <v>0</v>
      </c>
      <c r="G63" s="8">
        <f t="shared" si="0"/>
        <v>0</v>
      </c>
    </row>
    <row r="64" spans="6:7" ht="15.75">
      <c r="F64" s="360"/>
      <c r="G64" s="8">
        <f t="shared" si="0"/>
        <v>0</v>
      </c>
    </row>
    <row r="65" spans="2:7" ht="47.25">
      <c r="B65" s="7" t="s">
        <v>1274</v>
      </c>
      <c r="C65" s="13" t="s">
        <v>1237</v>
      </c>
      <c r="F65" s="360"/>
      <c r="G65" s="8">
        <f t="shared" si="0"/>
        <v>0</v>
      </c>
    </row>
    <row r="66" spans="4:7" ht="15.75">
      <c r="D66" s="12" t="s">
        <v>1152</v>
      </c>
      <c r="E66" s="8">
        <v>30</v>
      </c>
      <c r="F66" s="360">
        <v>0</v>
      </c>
      <c r="G66" s="8">
        <f t="shared" si="0"/>
        <v>0</v>
      </c>
    </row>
    <row r="67" spans="6:7" ht="15.75">
      <c r="F67" s="360"/>
      <c r="G67" s="8">
        <f t="shared" si="0"/>
        <v>0</v>
      </c>
    </row>
    <row r="68" spans="2:7" ht="31.5">
      <c r="B68" s="7" t="s">
        <v>1275</v>
      </c>
      <c r="C68" s="13" t="s">
        <v>1239</v>
      </c>
      <c r="F68" s="360"/>
      <c r="G68" s="8">
        <f t="shared" si="0"/>
        <v>0</v>
      </c>
    </row>
    <row r="69" spans="4:7" ht="15.75">
      <c r="D69" s="12" t="s">
        <v>1149</v>
      </c>
      <c r="E69" s="8">
        <v>60</v>
      </c>
      <c r="F69" s="360">
        <v>0</v>
      </c>
      <c r="G69" s="8">
        <f t="shared" si="0"/>
        <v>0</v>
      </c>
    </row>
    <row r="70" spans="6:7" ht="15.75">
      <c r="F70" s="360"/>
      <c r="G70" s="8">
        <f t="shared" si="0"/>
        <v>0</v>
      </c>
    </row>
    <row r="71" spans="2:7" ht="31.5">
      <c r="B71" s="7" t="s">
        <v>1276</v>
      </c>
      <c r="C71" s="13" t="s">
        <v>1240</v>
      </c>
      <c r="F71" s="360"/>
      <c r="G71" s="8">
        <f t="shared" si="0"/>
        <v>0</v>
      </c>
    </row>
    <row r="72" spans="4:7" ht="15.75">
      <c r="D72" s="12" t="s">
        <v>1149</v>
      </c>
      <c r="E72" s="8">
        <v>100</v>
      </c>
      <c r="F72" s="360">
        <v>0</v>
      </c>
      <c r="G72" s="8">
        <f aca="true" t="shared" si="1" ref="G72:G135">E72*F72</f>
        <v>0</v>
      </c>
    </row>
    <row r="73" spans="3:7" ht="15.75">
      <c r="C73" s="44" t="s">
        <v>1241</v>
      </c>
      <c r="F73" s="360"/>
      <c r="G73" s="8">
        <f t="shared" si="1"/>
        <v>0</v>
      </c>
    </row>
    <row r="74" spans="2:7" ht="47.25">
      <c r="B74" s="7" t="s">
        <v>1277</v>
      </c>
      <c r="C74" s="13" t="s">
        <v>1224</v>
      </c>
      <c r="F74" s="360"/>
      <c r="G74" s="8">
        <f t="shared" si="1"/>
        <v>0</v>
      </c>
    </row>
    <row r="75" spans="4:7" ht="15.75">
      <c r="D75" s="12" t="s">
        <v>1152</v>
      </c>
      <c r="E75" s="8">
        <v>22</v>
      </c>
      <c r="F75" s="360">
        <v>0</v>
      </c>
      <c r="G75" s="8">
        <f t="shared" si="1"/>
        <v>0</v>
      </c>
    </row>
    <row r="76" spans="6:7" ht="15.75">
      <c r="F76" s="360"/>
      <c r="G76" s="8">
        <f t="shared" si="1"/>
        <v>0</v>
      </c>
    </row>
    <row r="77" spans="2:7" ht="47.25">
      <c r="B77" s="7" t="s">
        <v>1278</v>
      </c>
      <c r="C77" s="13" t="s">
        <v>1225</v>
      </c>
      <c r="F77" s="360"/>
      <c r="G77" s="8">
        <f t="shared" si="1"/>
        <v>0</v>
      </c>
    </row>
    <row r="78" spans="4:7" ht="15.75">
      <c r="D78" s="12" t="s">
        <v>1152</v>
      </c>
      <c r="E78" s="8">
        <v>7</v>
      </c>
      <c r="F78" s="360">
        <v>0</v>
      </c>
      <c r="G78" s="8">
        <f t="shared" si="1"/>
        <v>0</v>
      </c>
    </row>
    <row r="79" spans="6:7" ht="15.75">
      <c r="F79" s="360"/>
      <c r="G79" s="8">
        <f t="shared" si="1"/>
        <v>0</v>
      </c>
    </row>
    <row r="80" spans="2:7" ht="47.25">
      <c r="B80" s="7" t="s">
        <v>1279</v>
      </c>
      <c r="C80" s="13" t="s">
        <v>1227</v>
      </c>
      <c r="F80" s="360"/>
      <c r="G80" s="8">
        <f t="shared" si="1"/>
        <v>0</v>
      </c>
    </row>
    <row r="81" spans="4:7" ht="15.75">
      <c r="D81" s="12" t="s">
        <v>1152</v>
      </c>
      <c r="E81" s="8">
        <v>10</v>
      </c>
      <c r="F81" s="360">
        <v>0</v>
      </c>
      <c r="G81" s="8">
        <f t="shared" si="1"/>
        <v>0</v>
      </c>
    </row>
    <row r="82" spans="6:7" ht="15.75">
      <c r="F82" s="360"/>
      <c r="G82" s="8">
        <f t="shared" si="1"/>
        <v>0</v>
      </c>
    </row>
    <row r="83" spans="2:7" ht="47.25">
      <c r="B83" s="7" t="s">
        <v>1280</v>
      </c>
      <c r="C83" s="13" t="s">
        <v>1226</v>
      </c>
      <c r="F83" s="360"/>
      <c r="G83" s="8">
        <f t="shared" si="1"/>
        <v>0</v>
      </c>
    </row>
    <row r="84" spans="4:7" ht="15.75">
      <c r="D84" s="12" t="s">
        <v>1151</v>
      </c>
      <c r="E84" s="8">
        <v>56.55</v>
      </c>
      <c r="F84" s="360">
        <v>0</v>
      </c>
      <c r="G84" s="8">
        <f t="shared" si="1"/>
        <v>0</v>
      </c>
    </row>
    <row r="85" spans="6:7" ht="15.75">
      <c r="F85" s="360"/>
      <c r="G85" s="8">
        <f t="shared" si="1"/>
        <v>0</v>
      </c>
    </row>
    <row r="86" spans="2:7" ht="47.25">
      <c r="B86" s="7" t="s">
        <v>1281</v>
      </c>
      <c r="C86" s="13" t="s">
        <v>1253</v>
      </c>
      <c r="F86" s="360"/>
      <c r="G86" s="8">
        <f t="shared" si="1"/>
        <v>0</v>
      </c>
    </row>
    <row r="87" spans="4:7" ht="15.75">
      <c r="D87" s="12" t="s">
        <v>1151</v>
      </c>
      <c r="E87" s="8">
        <v>36</v>
      </c>
      <c r="F87" s="360">
        <v>0</v>
      </c>
      <c r="G87" s="8">
        <f t="shared" si="1"/>
        <v>0</v>
      </c>
    </row>
    <row r="88" spans="6:7" ht="15.75">
      <c r="F88" s="360"/>
      <c r="G88" s="8">
        <f t="shared" si="1"/>
        <v>0</v>
      </c>
    </row>
    <row r="89" spans="2:7" ht="31.5">
      <c r="B89" s="7" t="s">
        <v>1282</v>
      </c>
      <c r="C89" s="13" t="s">
        <v>1232</v>
      </c>
      <c r="F89" s="360"/>
      <c r="G89" s="8">
        <f t="shared" si="1"/>
        <v>0</v>
      </c>
    </row>
    <row r="90" spans="4:7" ht="15.75">
      <c r="D90" s="12" t="s">
        <v>1151</v>
      </c>
      <c r="E90" s="8">
        <v>125.4</v>
      </c>
      <c r="F90" s="360">
        <v>0</v>
      </c>
      <c r="G90" s="8">
        <f t="shared" si="1"/>
        <v>0</v>
      </c>
    </row>
    <row r="91" spans="6:7" ht="15.75">
      <c r="F91" s="360"/>
      <c r="G91" s="8">
        <f t="shared" si="1"/>
        <v>0</v>
      </c>
    </row>
    <row r="92" spans="2:7" ht="63">
      <c r="B92" s="7" t="s">
        <v>1283</v>
      </c>
      <c r="C92" s="13" t="s">
        <v>1233</v>
      </c>
      <c r="F92" s="360"/>
      <c r="G92" s="8">
        <f t="shared" si="1"/>
        <v>0</v>
      </c>
    </row>
    <row r="93" spans="4:7" ht="15.75">
      <c r="D93" s="12" t="s">
        <v>1152</v>
      </c>
      <c r="E93" s="8">
        <v>26</v>
      </c>
      <c r="F93" s="360">
        <v>0</v>
      </c>
      <c r="G93" s="8">
        <f t="shared" si="1"/>
        <v>0</v>
      </c>
    </row>
    <row r="94" spans="6:7" ht="15.75">
      <c r="F94" s="360"/>
      <c r="G94" s="8">
        <f t="shared" si="1"/>
        <v>0</v>
      </c>
    </row>
    <row r="95" spans="2:7" ht="47.25">
      <c r="B95" s="7" t="s">
        <v>1284</v>
      </c>
      <c r="C95" s="13" t="s">
        <v>1254</v>
      </c>
      <c r="F95" s="360"/>
      <c r="G95" s="8">
        <f t="shared" si="1"/>
        <v>0</v>
      </c>
    </row>
    <row r="96" spans="4:7" ht="15.75">
      <c r="D96" s="12" t="s">
        <v>1152</v>
      </c>
      <c r="E96" s="8">
        <v>36</v>
      </c>
      <c r="F96" s="360">
        <v>0</v>
      </c>
      <c r="G96" s="8">
        <f t="shared" si="1"/>
        <v>0</v>
      </c>
    </row>
    <row r="97" spans="6:7" ht="15.75">
      <c r="F97" s="360"/>
      <c r="G97" s="8">
        <f t="shared" si="1"/>
        <v>0</v>
      </c>
    </row>
    <row r="98" spans="2:7" ht="47.25">
      <c r="B98" s="7" t="s">
        <v>1285</v>
      </c>
      <c r="C98" s="13" t="s">
        <v>1255</v>
      </c>
      <c r="F98" s="360"/>
      <c r="G98" s="8">
        <f t="shared" si="1"/>
        <v>0</v>
      </c>
    </row>
    <row r="99" spans="4:7" ht="15.75">
      <c r="D99" s="12" t="s">
        <v>1151</v>
      </c>
      <c r="E99" s="8">
        <v>22</v>
      </c>
      <c r="F99" s="360">
        <v>0</v>
      </c>
      <c r="G99" s="8">
        <f t="shared" si="1"/>
        <v>0</v>
      </c>
    </row>
    <row r="100" spans="6:7" ht="15.75">
      <c r="F100" s="360"/>
      <c r="G100" s="8">
        <f t="shared" si="1"/>
        <v>0</v>
      </c>
    </row>
    <row r="101" spans="2:7" ht="47.25">
      <c r="B101" s="7" t="s">
        <v>1286</v>
      </c>
      <c r="C101" s="13" t="s">
        <v>702</v>
      </c>
      <c r="F101" s="360"/>
      <c r="G101" s="8">
        <f t="shared" si="1"/>
        <v>0</v>
      </c>
    </row>
    <row r="102" spans="4:7" ht="15.75">
      <c r="D102" s="12" t="s">
        <v>1151</v>
      </c>
      <c r="E102" s="8">
        <v>64.5</v>
      </c>
      <c r="F102" s="360">
        <v>0</v>
      </c>
      <c r="G102" s="8">
        <f t="shared" si="1"/>
        <v>0</v>
      </c>
    </row>
    <row r="103" spans="6:7" ht="15.75">
      <c r="F103" s="360"/>
      <c r="G103" s="8">
        <f t="shared" si="1"/>
        <v>0</v>
      </c>
    </row>
    <row r="104" spans="2:7" ht="47.25">
      <c r="B104" s="7" t="s">
        <v>1287</v>
      </c>
      <c r="C104" s="13" t="s">
        <v>696</v>
      </c>
      <c r="F104" s="360"/>
      <c r="G104" s="8">
        <f t="shared" si="1"/>
        <v>0</v>
      </c>
    </row>
    <row r="105" spans="4:7" ht="15.75">
      <c r="D105" s="12" t="s">
        <v>1151</v>
      </c>
      <c r="E105" s="8">
        <v>36.5</v>
      </c>
      <c r="F105" s="360">
        <v>0</v>
      </c>
      <c r="G105" s="8">
        <f t="shared" si="1"/>
        <v>0</v>
      </c>
    </row>
    <row r="106" spans="6:7" ht="15.75">
      <c r="F106" s="360"/>
      <c r="G106" s="8">
        <f t="shared" si="1"/>
        <v>0</v>
      </c>
    </row>
    <row r="107" spans="2:7" ht="126">
      <c r="B107" s="7" t="s">
        <v>1288</v>
      </c>
      <c r="C107" s="13" t="s">
        <v>697</v>
      </c>
      <c r="F107" s="360"/>
      <c r="G107" s="8">
        <f t="shared" si="1"/>
        <v>0</v>
      </c>
    </row>
    <row r="108" spans="4:7" ht="15.75">
      <c r="D108" s="12" t="s">
        <v>1152</v>
      </c>
      <c r="E108" s="8">
        <v>21</v>
      </c>
      <c r="F108" s="360">
        <v>0</v>
      </c>
      <c r="G108" s="8">
        <f t="shared" si="1"/>
        <v>0</v>
      </c>
    </row>
    <row r="109" spans="6:7" ht="15.75">
      <c r="F109" s="360"/>
      <c r="G109" s="8">
        <f t="shared" si="1"/>
        <v>0</v>
      </c>
    </row>
    <row r="110" spans="2:7" ht="110.25">
      <c r="B110" s="7" t="s">
        <v>1289</v>
      </c>
      <c r="C110" s="13" t="s">
        <v>699</v>
      </c>
      <c r="F110" s="360"/>
      <c r="G110" s="8">
        <f t="shared" si="1"/>
        <v>0</v>
      </c>
    </row>
    <row r="111" spans="4:7" ht="15.75">
      <c r="D111" s="12" t="s">
        <v>1152</v>
      </c>
      <c r="E111" s="8">
        <v>2</v>
      </c>
      <c r="F111" s="360">
        <v>0</v>
      </c>
      <c r="G111" s="8">
        <f t="shared" si="1"/>
        <v>0</v>
      </c>
    </row>
    <row r="112" spans="6:7" ht="15.75">
      <c r="F112" s="360"/>
      <c r="G112" s="8">
        <f t="shared" si="1"/>
        <v>0</v>
      </c>
    </row>
    <row r="113" spans="2:7" ht="78.75">
      <c r="B113" s="7" t="s">
        <v>1290</v>
      </c>
      <c r="C113" s="13" t="s">
        <v>698</v>
      </c>
      <c r="F113" s="360"/>
      <c r="G113" s="8">
        <f t="shared" si="1"/>
        <v>0</v>
      </c>
    </row>
    <row r="114" spans="4:7" ht="15.75">
      <c r="D114" s="12" t="s">
        <v>1152</v>
      </c>
      <c r="E114" s="8">
        <v>35</v>
      </c>
      <c r="F114" s="360">
        <v>0</v>
      </c>
      <c r="G114" s="8">
        <f t="shared" si="1"/>
        <v>0</v>
      </c>
    </row>
    <row r="115" spans="6:7" ht="15.75">
      <c r="F115" s="360"/>
      <c r="G115" s="8">
        <f t="shared" si="1"/>
        <v>0</v>
      </c>
    </row>
    <row r="116" spans="2:7" ht="78.75">
      <c r="B116" s="7" t="s">
        <v>1291</v>
      </c>
      <c r="C116" s="13" t="s">
        <v>700</v>
      </c>
      <c r="F116" s="360"/>
      <c r="G116" s="8">
        <f t="shared" si="1"/>
        <v>0</v>
      </c>
    </row>
    <row r="117" spans="4:7" ht="15.75">
      <c r="D117" s="12" t="s">
        <v>1152</v>
      </c>
      <c r="E117" s="8">
        <v>46</v>
      </c>
      <c r="F117" s="360">
        <v>0</v>
      </c>
      <c r="G117" s="8">
        <f t="shared" si="1"/>
        <v>0</v>
      </c>
    </row>
    <row r="118" spans="6:7" ht="15.75">
      <c r="F118" s="360"/>
      <c r="G118" s="8">
        <f t="shared" si="1"/>
        <v>0</v>
      </c>
    </row>
    <row r="119" spans="2:7" ht="110.25">
      <c r="B119" s="7" t="s">
        <v>1292</v>
      </c>
      <c r="C119" s="13" t="s">
        <v>757</v>
      </c>
      <c r="F119" s="360"/>
      <c r="G119" s="8">
        <f t="shared" si="1"/>
        <v>0</v>
      </c>
    </row>
    <row r="120" spans="4:7" ht="15.75">
      <c r="D120" s="12" t="s">
        <v>1152</v>
      </c>
      <c r="E120" s="8">
        <v>23</v>
      </c>
      <c r="F120" s="360">
        <v>0</v>
      </c>
      <c r="G120" s="8">
        <f t="shared" si="1"/>
        <v>0</v>
      </c>
    </row>
    <row r="121" spans="6:7" ht="15.75">
      <c r="F121" s="360"/>
      <c r="G121" s="8">
        <f t="shared" si="1"/>
        <v>0</v>
      </c>
    </row>
    <row r="122" spans="2:7" ht="47.25">
      <c r="B122" s="7" t="s">
        <v>1293</v>
      </c>
      <c r="C122" s="13" t="s">
        <v>756</v>
      </c>
      <c r="F122" s="360"/>
      <c r="G122" s="8">
        <f t="shared" si="1"/>
        <v>0</v>
      </c>
    </row>
    <row r="123" spans="4:7" ht="15.75">
      <c r="D123" s="12" t="s">
        <v>1152</v>
      </c>
      <c r="E123" s="8">
        <v>23</v>
      </c>
      <c r="F123" s="360">
        <v>0</v>
      </c>
      <c r="G123" s="8">
        <f t="shared" si="1"/>
        <v>0</v>
      </c>
    </row>
    <row r="124" spans="6:7" ht="15.75">
      <c r="F124" s="360"/>
      <c r="G124" s="8">
        <f t="shared" si="1"/>
        <v>0</v>
      </c>
    </row>
    <row r="125" spans="2:7" ht="47.25">
      <c r="B125" s="7" t="s">
        <v>1294</v>
      </c>
      <c r="C125" s="13" t="s">
        <v>701</v>
      </c>
      <c r="F125" s="360"/>
      <c r="G125" s="8">
        <f t="shared" si="1"/>
        <v>0</v>
      </c>
    </row>
    <row r="126" spans="4:7" ht="15.75">
      <c r="D126" s="12" t="s">
        <v>1124</v>
      </c>
      <c r="E126" s="8">
        <v>80</v>
      </c>
      <c r="F126" s="360">
        <v>0</v>
      </c>
      <c r="G126" s="8">
        <f t="shared" si="1"/>
        <v>0</v>
      </c>
    </row>
    <row r="127" spans="6:7" ht="15.75">
      <c r="F127" s="360"/>
      <c r="G127" s="8">
        <f t="shared" si="1"/>
        <v>0</v>
      </c>
    </row>
    <row r="128" spans="2:7" ht="47.25">
      <c r="B128" s="7" t="s">
        <v>1295</v>
      </c>
      <c r="C128" s="13" t="s">
        <v>1237</v>
      </c>
      <c r="F128" s="360"/>
      <c r="G128" s="8">
        <f t="shared" si="1"/>
        <v>0</v>
      </c>
    </row>
    <row r="129" spans="4:7" ht="15.75">
      <c r="D129" s="12" t="s">
        <v>1152</v>
      </c>
      <c r="E129" s="8">
        <v>30</v>
      </c>
      <c r="F129" s="360">
        <v>0</v>
      </c>
      <c r="G129" s="8">
        <f t="shared" si="1"/>
        <v>0</v>
      </c>
    </row>
    <row r="130" spans="6:7" ht="15.75">
      <c r="F130" s="360"/>
      <c r="G130" s="8">
        <f t="shared" si="1"/>
        <v>0</v>
      </c>
    </row>
    <row r="131" spans="2:7" ht="31.5">
      <c r="B131" s="7" t="s">
        <v>1296</v>
      </c>
      <c r="C131" s="13" t="s">
        <v>1239</v>
      </c>
      <c r="F131" s="360"/>
      <c r="G131" s="8">
        <f t="shared" si="1"/>
        <v>0</v>
      </c>
    </row>
    <row r="132" spans="4:7" ht="15.75">
      <c r="D132" s="12" t="s">
        <v>1149</v>
      </c>
      <c r="E132" s="8">
        <v>60</v>
      </c>
      <c r="F132" s="360">
        <v>0</v>
      </c>
      <c r="G132" s="8">
        <f t="shared" si="1"/>
        <v>0</v>
      </c>
    </row>
    <row r="133" spans="6:7" ht="15.75">
      <c r="F133" s="360"/>
      <c r="G133" s="8">
        <f t="shared" si="1"/>
        <v>0</v>
      </c>
    </row>
    <row r="134" spans="2:7" ht="31.5">
      <c r="B134" s="7" t="s">
        <v>1297</v>
      </c>
      <c r="C134" s="13" t="s">
        <v>1240</v>
      </c>
      <c r="F134" s="360"/>
      <c r="G134" s="8">
        <f t="shared" si="1"/>
        <v>0</v>
      </c>
    </row>
    <row r="135" spans="4:7" ht="15.75">
      <c r="D135" s="12" t="s">
        <v>1149</v>
      </c>
      <c r="E135" s="8">
        <v>210</v>
      </c>
      <c r="F135" s="360">
        <v>0</v>
      </c>
      <c r="G135" s="8">
        <f t="shared" si="1"/>
        <v>0</v>
      </c>
    </row>
    <row r="136" spans="6:7" ht="15.75">
      <c r="F136" s="360"/>
      <c r="G136" s="8">
        <f aca="true" t="shared" si="2" ref="G136:G199">E136*F136</f>
        <v>0</v>
      </c>
    </row>
    <row r="137" spans="2:7" ht="31.5">
      <c r="B137" s="7" t="s">
        <v>1298</v>
      </c>
      <c r="C137" s="13" t="s">
        <v>1266</v>
      </c>
      <c r="F137" s="360"/>
      <c r="G137" s="8">
        <f t="shared" si="2"/>
        <v>0</v>
      </c>
    </row>
    <row r="138" spans="4:7" ht="15.75">
      <c r="D138" s="12" t="s">
        <v>1152</v>
      </c>
      <c r="E138" s="8">
        <v>14</v>
      </c>
      <c r="F138" s="360">
        <v>0</v>
      </c>
      <c r="G138" s="8">
        <f t="shared" si="2"/>
        <v>0</v>
      </c>
    </row>
    <row r="139" spans="6:7" ht="15.75">
      <c r="F139" s="360"/>
      <c r="G139" s="8">
        <f t="shared" si="2"/>
        <v>0</v>
      </c>
    </row>
    <row r="140" spans="2:7" ht="31.5">
      <c r="B140" s="7" t="s">
        <v>1299</v>
      </c>
      <c r="C140" s="13" t="s">
        <v>1267</v>
      </c>
      <c r="F140" s="360"/>
      <c r="G140" s="8">
        <f t="shared" si="2"/>
        <v>0</v>
      </c>
    </row>
    <row r="141" spans="4:7" ht="15.75">
      <c r="D141" s="12" t="s">
        <v>1152</v>
      </c>
      <c r="E141" s="8">
        <v>54</v>
      </c>
      <c r="F141" s="360">
        <v>0</v>
      </c>
      <c r="G141" s="8">
        <f t="shared" si="2"/>
        <v>0</v>
      </c>
    </row>
    <row r="142" spans="3:7" ht="15.75">
      <c r="C142" s="44" t="s">
        <v>1260</v>
      </c>
      <c r="F142" s="360"/>
      <c r="G142" s="8">
        <f t="shared" si="2"/>
        <v>0</v>
      </c>
    </row>
    <row r="143" spans="2:7" ht="47.25">
      <c r="B143" s="7" t="s">
        <v>1300</v>
      </c>
      <c r="C143" s="13" t="s">
        <v>1224</v>
      </c>
      <c r="F143" s="360"/>
      <c r="G143" s="8">
        <f t="shared" si="2"/>
        <v>0</v>
      </c>
    </row>
    <row r="144" spans="4:7" ht="15.75">
      <c r="D144" s="12" t="s">
        <v>1152</v>
      </c>
      <c r="E144" s="8">
        <v>52</v>
      </c>
      <c r="F144" s="360">
        <v>0</v>
      </c>
      <c r="G144" s="8">
        <f t="shared" si="2"/>
        <v>0</v>
      </c>
    </row>
    <row r="145" spans="6:7" ht="15.75">
      <c r="F145" s="360"/>
      <c r="G145" s="8">
        <f t="shared" si="2"/>
        <v>0</v>
      </c>
    </row>
    <row r="146" spans="2:7" ht="47.25">
      <c r="B146" s="7" t="s">
        <v>1301</v>
      </c>
      <c r="C146" s="13" t="s">
        <v>1225</v>
      </c>
      <c r="F146" s="360"/>
      <c r="G146" s="8">
        <f t="shared" si="2"/>
        <v>0</v>
      </c>
    </row>
    <row r="147" spans="4:7" ht="15.75">
      <c r="D147" s="12" t="s">
        <v>1152</v>
      </c>
      <c r="E147" s="8">
        <v>28</v>
      </c>
      <c r="F147" s="360">
        <v>0</v>
      </c>
      <c r="G147" s="8">
        <f t="shared" si="2"/>
        <v>0</v>
      </c>
    </row>
    <row r="148" spans="6:7" ht="15.75">
      <c r="F148" s="360"/>
      <c r="G148" s="8">
        <f t="shared" si="2"/>
        <v>0</v>
      </c>
    </row>
    <row r="149" spans="2:7" ht="47.25">
      <c r="B149" s="7" t="s">
        <v>1302</v>
      </c>
      <c r="C149" s="13" t="s">
        <v>1227</v>
      </c>
      <c r="F149" s="360"/>
      <c r="G149" s="8">
        <f t="shared" si="2"/>
        <v>0</v>
      </c>
    </row>
    <row r="150" spans="4:7" ht="15.75">
      <c r="D150" s="12" t="s">
        <v>1152</v>
      </c>
      <c r="E150" s="8">
        <v>18</v>
      </c>
      <c r="F150" s="360">
        <v>0</v>
      </c>
      <c r="G150" s="8">
        <f t="shared" si="2"/>
        <v>0</v>
      </c>
    </row>
    <row r="151" spans="6:7" ht="15.75">
      <c r="F151" s="360"/>
      <c r="G151" s="8">
        <f t="shared" si="2"/>
        <v>0</v>
      </c>
    </row>
    <row r="152" spans="2:7" ht="47.25">
      <c r="B152" s="7" t="s">
        <v>1303</v>
      </c>
      <c r="C152" s="13" t="s">
        <v>1261</v>
      </c>
      <c r="F152" s="360"/>
      <c r="G152" s="8">
        <f t="shared" si="2"/>
        <v>0</v>
      </c>
    </row>
    <row r="153" spans="4:7" ht="15.75">
      <c r="D153" s="12" t="s">
        <v>1151</v>
      </c>
      <c r="E153" s="8">
        <v>89</v>
      </c>
      <c r="F153" s="360">
        <v>0</v>
      </c>
      <c r="G153" s="8">
        <f t="shared" si="2"/>
        <v>0</v>
      </c>
    </row>
    <row r="154" spans="6:7" ht="15.75">
      <c r="F154" s="360"/>
      <c r="G154" s="8">
        <f t="shared" si="2"/>
        <v>0</v>
      </c>
    </row>
    <row r="155" spans="2:7" ht="47.25">
      <c r="B155" s="7" t="s">
        <v>1304</v>
      </c>
      <c r="C155" s="13" t="s">
        <v>1262</v>
      </c>
      <c r="F155" s="360"/>
      <c r="G155" s="8">
        <f t="shared" si="2"/>
        <v>0</v>
      </c>
    </row>
    <row r="156" spans="4:7" ht="15.75">
      <c r="D156" s="12" t="s">
        <v>1151</v>
      </c>
      <c r="E156" s="8">
        <v>17.4</v>
      </c>
      <c r="F156" s="360">
        <v>0</v>
      </c>
      <c r="G156" s="8">
        <f t="shared" si="2"/>
        <v>0</v>
      </c>
    </row>
    <row r="157" spans="6:7" ht="15.75">
      <c r="F157" s="360"/>
      <c r="G157" s="8">
        <f t="shared" si="2"/>
        <v>0</v>
      </c>
    </row>
    <row r="158" spans="2:7" ht="31.5">
      <c r="B158" s="7" t="s">
        <v>1305</v>
      </c>
      <c r="C158" s="13" t="s">
        <v>1232</v>
      </c>
      <c r="F158" s="360"/>
      <c r="G158" s="8">
        <f t="shared" si="2"/>
        <v>0</v>
      </c>
    </row>
    <row r="159" spans="4:7" ht="15.75">
      <c r="D159" s="12" t="s">
        <v>1151</v>
      </c>
      <c r="E159" s="8">
        <v>115.2</v>
      </c>
      <c r="F159" s="360">
        <v>0</v>
      </c>
      <c r="G159" s="8">
        <f t="shared" si="2"/>
        <v>0</v>
      </c>
    </row>
    <row r="160" spans="6:7" ht="15.75">
      <c r="F160" s="360"/>
      <c r="G160" s="8">
        <f t="shared" si="2"/>
        <v>0</v>
      </c>
    </row>
    <row r="161" spans="2:7" ht="63">
      <c r="B161" s="7" t="s">
        <v>1306</v>
      </c>
      <c r="C161" s="13" t="s">
        <v>1326</v>
      </c>
      <c r="F161" s="360"/>
      <c r="G161" s="8">
        <f t="shared" si="2"/>
        <v>0</v>
      </c>
    </row>
    <row r="162" spans="4:7" ht="15.75">
      <c r="D162" s="12" t="s">
        <v>1152</v>
      </c>
      <c r="E162" s="8">
        <v>44</v>
      </c>
      <c r="F162" s="360">
        <v>0</v>
      </c>
      <c r="G162" s="8">
        <f t="shared" si="2"/>
        <v>0</v>
      </c>
    </row>
    <row r="163" spans="6:7" ht="15.75">
      <c r="F163" s="360"/>
      <c r="G163" s="8">
        <f t="shared" si="2"/>
        <v>0</v>
      </c>
    </row>
    <row r="164" spans="2:7" ht="47.25">
      <c r="B164" s="7" t="s">
        <v>1307</v>
      </c>
      <c r="C164" s="13" t="s">
        <v>1254</v>
      </c>
      <c r="F164" s="360"/>
      <c r="G164" s="8">
        <f t="shared" si="2"/>
        <v>0</v>
      </c>
    </row>
    <row r="165" spans="4:7" ht="15.75">
      <c r="D165" s="12" t="s">
        <v>1152</v>
      </c>
      <c r="E165" s="8">
        <v>20</v>
      </c>
      <c r="F165" s="360">
        <v>0</v>
      </c>
      <c r="G165" s="8">
        <f t="shared" si="2"/>
        <v>0</v>
      </c>
    </row>
    <row r="166" spans="6:7" ht="15.75">
      <c r="F166" s="360"/>
      <c r="G166" s="8">
        <f t="shared" si="2"/>
        <v>0</v>
      </c>
    </row>
    <row r="167" spans="2:7" ht="47.25">
      <c r="B167" s="7" t="s">
        <v>1308</v>
      </c>
      <c r="C167" s="13" t="s">
        <v>1265</v>
      </c>
      <c r="F167" s="360"/>
      <c r="G167" s="8">
        <f t="shared" si="2"/>
        <v>0</v>
      </c>
    </row>
    <row r="168" spans="4:7" ht="15.75">
      <c r="D168" s="12" t="s">
        <v>1151</v>
      </c>
      <c r="E168" s="8">
        <v>113.2</v>
      </c>
      <c r="F168" s="360">
        <v>0</v>
      </c>
      <c r="G168" s="8">
        <f t="shared" si="2"/>
        <v>0</v>
      </c>
    </row>
    <row r="169" spans="6:7" ht="15.75">
      <c r="F169" s="360"/>
      <c r="G169" s="8">
        <f t="shared" si="2"/>
        <v>0</v>
      </c>
    </row>
    <row r="170" spans="2:7" ht="126">
      <c r="B170" s="7" t="s">
        <v>1309</v>
      </c>
      <c r="C170" s="13" t="s">
        <v>697</v>
      </c>
      <c r="F170" s="360"/>
      <c r="G170" s="8">
        <f t="shared" si="2"/>
        <v>0</v>
      </c>
    </row>
    <row r="171" spans="4:7" ht="15.75">
      <c r="D171" s="12" t="s">
        <v>1152</v>
      </c>
      <c r="E171" s="8">
        <v>52</v>
      </c>
      <c r="F171" s="360">
        <v>0</v>
      </c>
      <c r="G171" s="8">
        <f t="shared" si="2"/>
        <v>0</v>
      </c>
    </row>
    <row r="172" spans="6:7" ht="15.75">
      <c r="F172" s="360"/>
      <c r="G172" s="8">
        <f t="shared" si="2"/>
        <v>0</v>
      </c>
    </row>
    <row r="173" spans="2:7" ht="78.75">
      <c r="B173" s="7" t="s">
        <v>1310</v>
      </c>
      <c r="C173" s="13" t="s">
        <v>698</v>
      </c>
      <c r="F173" s="360"/>
      <c r="G173" s="8">
        <f t="shared" si="2"/>
        <v>0</v>
      </c>
    </row>
    <row r="174" spans="4:7" ht="15.75">
      <c r="D174" s="12" t="s">
        <v>1152</v>
      </c>
      <c r="E174" s="8">
        <v>50</v>
      </c>
      <c r="F174" s="360">
        <v>0</v>
      </c>
      <c r="G174" s="8">
        <f t="shared" si="2"/>
        <v>0</v>
      </c>
    </row>
    <row r="175" spans="6:7" ht="15.75">
      <c r="F175" s="360"/>
      <c r="G175" s="8">
        <f t="shared" si="2"/>
        <v>0</v>
      </c>
    </row>
    <row r="176" spans="2:7" ht="78.75">
      <c r="B176" s="7" t="s">
        <v>1311</v>
      </c>
      <c r="C176" s="13" t="s">
        <v>700</v>
      </c>
      <c r="F176" s="360"/>
      <c r="G176" s="8">
        <f t="shared" si="2"/>
        <v>0</v>
      </c>
    </row>
    <row r="177" spans="4:7" ht="15.75">
      <c r="D177" s="12" t="s">
        <v>1152</v>
      </c>
      <c r="E177" s="8">
        <v>104</v>
      </c>
      <c r="F177" s="360">
        <v>0</v>
      </c>
      <c r="G177" s="8">
        <f t="shared" si="2"/>
        <v>0</v>
      </c>
    </row>
    <row r="178" spans="6:7" ht="15.75">
      <c r="F178" s="360"/>
      <c r="G178" s="8">
        <f t="shared" si="2"/>
        <v>0</v>
      </c>
    </row>
    <row r="179" spans="2:7" ht="110.25">
      <c r="B179" s="7" t="s">
        <v>1312</v>
      </c>
      <c r="C179" s="13" t="s">
        <v>757</v>
      </c>
      <c r="F179" s="360"/>
      <c r="G179" s="8">
        <f t="shared" si="2"/>
        <v>0</v>
      </c>
    </row>
    <row r="180" spans="4:7" ht="15.75">
      <c r="D180" s="12" t="s">
        <v>1152</v>
      </c>
      <c r="E180" s="8">
        <v>52</v>
      </c>
      <c r="F180" s="360">
        <v>0</v>
      </c>
      <c r="G180" s="8">
        <f t="shared" si="2"/>
        <v>0</v>
      </c>
    </row>
    <row r="181" spans="6:7" ht="15.75">
      <c r="F181" s="360"/>
      <c r="G181" s="8">
        <f t="shared" si="2"/>
        <v>0</v>
      </c>
    </row>
    <row r="182" spans="2:7" ht="47.25">
      <c r="B182" s="7" t="s">
        <v>1313</v>
      </c>
      <c r="C182" s="13" t="s">
        <v>756</v>
      </c>
      <c r="F182" s="360"/>
      <c r="G182" s="8">
        <f t="shared" si="2"/>
        <v>0</v>
      </c>
    </row>
    <row r="183" spans="4:7" ht="15.75">
      <c r="D183" s="12" t="s">
        <v>1152</v>
      </c>
      <c r="E183" s="8">
        <v>52</v>
      </c>
      <c r="F183" s="360">
        <v>0</v>
      </c>
      <c r="G183" s="8">
        <f t="shared" si="2"/>
        <v>0</v>
      </c>
    </row>
    <row r="184" spans="6:7" ht="15.75">
      <c r="F184" s="360"/>
      <c r="G184" s="8">
        <f t="shared" si="2"/>
        <v>0</v>
      </c>
    </row>
    <row r="185" spans="2:7" ht="47.25">
      <c r="B185" s="7" t="s">
        <v>1314</v>
      </c>
      <c r="C185" s="13" t="s">
        <v>701</v>
      </c>
      <c r="F185" s="360"/>
      <c r="G185" s="8">
        <f t="shared" si="2"/>
        <v>0</v>
      </c>
    </row>
    <row r="186" spans="4:7" ht="15.75">
      <c r="D186" s="12" t="s">
        <v>1124</v>
      </c>
      <c r="E186" s="8">
        <v>120</v>
      </c>
      <c r="F186" s="360">
        <v>0</v>
      </c>
      <c r="G186" s="8">
        <f t="shared" si="2"/>
        <v>0</v>
      </c>
    </row>
    <row r="187" spans="3:7" ht="15.75">
      <c r="C187" s="44"/>
      <c r="F187" s="360"/>
      <c r="G187" s="8">
        <f t="shared" si="2"/>
        <v>0</v>
      </c>
    </row>
    <row r="188" spans="2:7" ht="47.25">
      <c r="B188" s="7" t="s">
        <v>1315</v>
      </c>
      <c r="C188" s="13" t="s">
        <v>1237</v>
      </c>
      <c r="F188" s="360"/>
      <c r="G188" s="8">
        <f t="shared" si="2"/>
        <v>0</v>
      </c>
    </row>
    <row r="189" spans="4:7" ht="15.75">
      <c r="D189" s="12" t="s">
        <v>1152</v>
      </c>
      <c r="E189" s="8">
        <v>30</v>
      </c>
      <c r="F189" s="360">
        <v>0</v>
      </c>
      <c r="G189" s="8">
        <f t="shared" si="2"/>
        <v>0</v>
      </c>
    </row>
    <row r="190" spans="6:7" ht="15.75">
      <c r="F190" s="360"/>
      <c r="G190" s="8">
        <f t="shared" si="2"/>
        <v>0</v>
      </c>
    </row>
    <row r="191" spans="2:7" ht="31.5">
      <c r="B191" s="7" t="s">
        <v>1316</v>
      </c>
      <c r="C191" s="13" t="s">
        <v>1239</v>
      </c>
      <c r="F191" s="360"/>
      <c r="G191" s="8">
        <f t="shared" si="2"/>
        <v>0</v>
      </c>
    </row>
    <row r="192" spans="4:7" ht="15.75">
      <c r="D192" s="12" t="s">
        <v>1149</v>
      </c>
      <c r="E192" s="8">
        <v>120</v>
      </c>
      <c r="F192" s="360">
        <v>0</v>
      </c>
      <c r="G192" s="8">
        <f t="shared" si="2"/>
        <v>0</v>
      </c>
    </row>
    <row r="193" spans="6:7" ht="15.75">
      <c r="F193" s="360"/>
      <c r="G193" s="8">
        <f t="shared" si="2"/>
        <v>0</v>
      </c>
    </row>
    <row r="194" spans="2:7" ht="31.5">
      <c r="B194" s="7" t="s">
        <v>1317</v>
      </c>
      <c r="C194" s="13" t="s">
        <v>1240</v>
      </c>
      <c r="F194" s="360"/>
      <c r="G194" s="8">
        <f t="shared" si="2"/>
        <v>0</v>
      </c>
    </row>
    <row r="195" spans="4:7" ht="15.75">
      <c r="D195" s="12" t="s">
        <v>1149</v>
      </c>
      <c r="E195" s="8">
        <v>290</v>
      </c>
      <c r="F195" s="360">
        <v>0</v>
      </c>
      <c r="G195" s="8">
        <f t="shared" si="2"/>
        <v>0</v>
      </c>
    </row>
    <row r="196" spans="6:7" ht="15.75">
      <c r="F196" s="360"/>
      <c r="G196" s="8">
        <f t="shared" si="2"/>
        <v>0</v>
      </c>
    </row>
    <row r="197" spans="2:7" ht="31.5">
      <c r="B197" s="7" t="s">
        <v>1318</v>
      </c>
      <c r="C197" s="13" t="s">
        <v>1266</v>
      </c>
      <c r="F197" s="360"/>
      <c r="G197" s="8">
        <f t="shared" si="2"/>
        <v>0</v>
      </c>
    </row>
    <row r="198" spans="4:7" ht="15.75">
      <c r="D198" s="12" t="s">
        <v>1152</v>
      </c>
      <c r="E198" s="8">
        <v>28</v>
      </c>
      <c r="F198" s="360">
        <v>0</v>
      </c>
      <c r="G198" s="8">
        <f t="shared" si="2"/>
        <v>0</v>
      </c>
    </row>
    <row r="199" spans="6:7" ht="15.75">
      <c r="F199" s="360"/>
      <c r="G199" s="8">
        <f t="shared" si="2"/>
        <v>0</v>
      </c>
    </row>
    <row r="200" spans="2:7" ht="31.5">
      <c r="B200" s="7" t="s">
        <v>1319</v>
      </c>
      <c r="C200" s="13" t="s">
        <v>1267</v>
      </c>
      <c r="F200" s="360"/>
      <c r="G200" s="8">
        <f aca="true" t="shared" si="3" ref="G200:G222">E200*F200</f>
        <v>0</v>
      </c>
    </row>
    <row r="201" spans="4:7" ht="15.75">
      <c r="D201" s="12" t="s">
        <v>1152</v>
      </c>
      <c r="E201" s="8">
        <v>124</v>
      </c>
      <c r="F201" s="360">
        <v>0</v>
      </c>
      <c r="G201" s="8">
        <f t="shared" si="3"/>
        <v>0</v>
      </c>
    </row>
    <row r="202" spans="3:7" ht="15.75">
      <c r="C202" s="44" t="s">
        <v>1268</v>
      </c>
      <c r="F202" s="360"/>
      <c r="G202" s="8">
        <f t="shared" si="3"/>
        <v>0</v>
      </c>
    </row>
    <row r="203" spans="2:7" ht="63">
      <c r="B203" s="7" t="s">
        <v>1320</v>
      </c>
      <c r="C203" s="25" t="s">
        <v>1269</v>
      </c>
      <c r="F203" s="360"/>
      <c r="G203" s="8">
        <f t="shared" si="3"/>
        <v>0</v>
      </c>
    </row>
    <row r="204" spans="3:7" ht="15.75">
      <c r="C204" s="25"/>
      <c r="D204" s="12" t="s">
        <v>1151</v>
      </c>
      <c r="E204" s="8">
        <v>42</v>
      </c>
      <c r="F204" s="360">
        <v>0</v>
      </c>
      <c r="G204" s="8">
        <f t="shared" si="3"/>
        <v>0</v>
      </c>
    </row>
    <row r="205" spans="3:7" ht="28.5" customHeight="1">
      <c r="C205" s="25"/>
      <c r="F205" s="360"/>
      <c r="G205" s="8">
        <f t="shared" si="3"/>
        <v>0</v>
      </c>
    </row>
    <row r="206" spans="2:7" ht="31.5">
      <c r="B206" s="7" t="s">
        <v>1321</v>
      </c>
      <c r="C206" s="13" t="s">
        <v>595</v>
      </c>
      <c r="F206" s="360"/>
      <c r="G206" s="8">
        <f t="shared" si="3"/>
        <v>0</v>
      </c>
    </row>
    <row r="207" spans="4:7" ht="15.75">
      <c r="D207" s="12" t="s">
        <v>1151</v>
      </c>
      <c r="E207" s="8">
        <v>42</v>
      </c>
      <c r="F207" s="360">
        <v>0</v>
      </c>
      <c r="G207" s="8">
        <f t="shared" si="3"/>
        <v>0</v>
      </c>
    </row>
    <row r="208" spans="3:7" ht="15.75">
      <c r="C208" s="25"/>
      <c r="F208" s="360"/>
      <c r="G208" s="8">
        <f t="shared" si="3"/>
        <v>0</v>
      </c>
    </row>
    <row r="209" spans="2:7" ht="47.25">
      <c r="B209" s="7" t="s">
        <v>1322</v>
      </c>
      <c r="C209" s="25" t="s">
        <v>1270</v>
      </c>
      <c r="F209" s="360"/>
      <c r="G209" s="8">
        <f t="shared" si="3"/>
        <v>0</v>
      </c>
    </row>
    <row r="210" spans="3:7" ht="15.75">
      <c r="C210" s="25"/>
      <c r="D210" s="12" t="s">
        <v>1149</v>
      </c>
      <c r="E210" s="8">
        <v>50</v>
      </c>
      <c r="F210" s="360">
        <v>0</v>
      </c>
      <c r="G210" s="8">
        <f t="shared" si="3"/>
        <v>0</v>
      </c>
    </row>
    <row r="211" spans="3:7" ht="15.75">
      <c r="C211" s="25"/>
      <c r="F211" s="360"/>
      <c r="G211" s="8">
        <f t="shared" si="3"/>
        <v>0</v>
      </c>
    </row>
    <row r="212" spans="2:7" ht="31.5">
      <c r="B212" s="7" t="s">
        <v>1323</v>
      </c>
      <c r="C212" s="25" t="s">
        <v>1271</v>
      </c>
      <c r="F212" s="360"/>
      <c r="G212" s="8">
        <f t="shared" si="3"/>
        <v>0</v>
      </c>
    </row>
    <row r="213" spans="4:7" ht="15.75">
      <c r="D213" s="12" t="s">
        <v>1151</v>
      </c>
      <c r="E213" s="8">
        <v>60</v>
      </c>
      <c r="F213" s="360">
        <v>0</v>
      </c>
      <c r="G213" s="8">
        <f t="shared" si="3"/>
        <v>0</v>
      </c>
    </row>
    <row r="214" spans="3:7" ht="15.75">
      <c r="C214" s="44" t="s">
        <v>1165</v>
      </c>
      <c r="F214" s="360"/>
      <c r="G214" s="8">
        <f t="shared" si="3"/>
        <v>0</v>
      </c>
    </row>
    <row r="215" spans="2:7" ht="31.5">
      <c r="B215" s="7" t="s">
        <v>1324</v>
      </c>
      <c r="C215" s="13" t="s">
        <v>1272</v>
      </c>
      <c r="F215" s="360"/>
      <c r="G215" s="8">
        <f t="shared" si="3"/>
        <v>0</v>
      </c>
    </row>
    <row r="216" spans="4:7" ht="15.75">
      <c r="D216" s="12" t="s">
        <v>1150</v>
      </c>
      <c r="E216" s="8">
        <v>175</v>
      </c>
      <c r="F216" s="360">
        <v>0</v>
      </c>
      <c r="G216" s="8">
        <f t="shared" si="3"/>
        <v>0</v>
      </c>
    </row>
    <row r="217" spans="6:7" ht="15.75">
      <c r="F217" s="360"/>
      <c r="G217" s="8">
        <f t="shared" si="3"/>
        <v>0</v>
      </c>
    </row>
    <row r="218" spans="2:7" ht="31.5">
      <c r="B218" s="7" t="s">
        <v>1325</v>
      </c>
      <c r="C218" s="13" t="s">
        <v>1155</v>
      </c>
      <c r="F218" s="360"/>
      <c r="G218" s="8">
        <f t="shared" si="3"/>
        <v>0</v>
      </c>
    </row>
    <row r="219" spans="4:7" ht="15.75">
      <c r="D219" s="12" t="s">
        <v>1159</v>
      </c>
      <c r="E219" s="8">
        <v>300</v>
      </c>
      <c r="F219" s="360">
        <v>0</v>
      </c>
      <c r="G219" s="8">
        <f t="shared" si="3"/>
        <v>0</v>
      </c>
    </row>
    <row r="220" spans="6:7" ht="15.75">
      <c r="F220" s="360"/>
      <c r="G220" s="8">
        <f t="shared" si="3"/>
        <v>0</v>
      </c>
    </row>
    <row r="221" spans="2:7" ht="15.75">
      <c r="B221" s="7" t="s">
        <v>1094</v>
      </c>
      <c r="C221" s="13" t="s">
        <v>1213</v>
      </c>
      <c r="F221" s="360"/>
      <c r="G221" s="8">
        <f t="shared" si="3"/>
        <v>0</v>
      </c>
    </row>
    <row r="222" spans="4:7" ht="15.75">
      <c r="D222" s="12" t="s">
        <v>1154</v>
      </c>
      <c r="E222" s="8">
        <v>0.05</v>
      </c>
      <c r="F222" s="532">
        <f>SUM(G8:G219)</f>
        <v>0</v>
      </c>
      <c r="G222" s="8">
        <f t="shared" si="3"/>
        <v>0</v>
      </c>
    </row>
    <row r="223" spans="6:7" ht="15.75">
      <c r="F223" s="360"/>
      <c r="G223" s="8">
        <f>E223*F223</f>
        <v>0</v>
      </c>
    </row>
    <row r="224" spans="3:7" ht="16.5" thickBot="1">
      <c r="C224" s="17" t="s">
        <v>1127</v>
      </c>
      <c r="D224" s="18"/>
      <c r="E224" s="19"/>
      <c r="F224" s="19"/>
      <c r="G224" s="19">
        <f>SUM(G7:G223)</f>
        <v>0</v>
      </c>
    </row>
    <row r="225" ht="16.5" thickTop="1"/>
  </sheetData>
  <sheetProtection password="CFDE" sheet="1"/>
  <mergeCells count="1">
    <mergeCell ref="C3:G3"/>
  </mergeCells>
  <printOptions/>
  <pageMargins left="0.984251968503937" right="0.3937007874015748" top="0.7874015748031497" bottom="0.5905511811023623" header="0" footer="0"/>
  <pageSetup horizontalDpi="600" verticalDpi="600" orientation="portrait" paperSize="9" r:id="rId1"/>
  <headerFooter alignWithMargins="0">
    <oddHeader>&amp;C&amp;A</oddHeader>
    <oddFooter>&amp;CStran &amp;P od &amp;N</oddFooter>
  </headerFooter>
</worksheet>
</file>

<file path=xl/worksheets/sheet5.xml><?xml version="1.0" encoding="utf-8"?>
<worksheet xmlns="http://schemas.openxmlformats.org/spreadsheetml/2006/main" xmlns:r="http://schemas.openxmlformats.org/officeDocument/2006/relationships">
  <dimension ref="A1:F167"/>
  <sheetViews>
    <sheetView showZeros="0" workbookViewId="0" topLeftCell="A151">
      <selection activeCell="G194" sqref="G194"/>
    </sheetView>
  </sheetViews>
  <sheetFormatPr defaultColWidth="9.00390625" defaultRowHeight="12.75"/>
  <cols>
    <col min="1" max="1" width="4.75390625" style="7" customWidth="1"/>
    <col min="2" max="2" width="40.75390625" style="13" customWidth="1"/>
    <col min="3" max="3" width="4.875" style="12" customWidth="1"/>
    <col min="4" max="4" width="10.75390625" style="8" customWidth="1"/>
    <col min="5" max="5" width="12.75390625" style="8" customWidth="1"/>
    <col min="6" max="6" width="15.75390625" style="8" customWidth="1"/>
    <col min="7" max="16384" width="9.125" style="6" customWidth="1"/>
  </cols>
  <sheetData>
    <row r="1" ht="15.75">
      <c r="A1" s="9"/>
    </row>
    <row r="2" spans="1:6" ht="19.5">
      <c r="A2" s="21" t="s">
        <v>1112</v>
      </c>
      <c r="B2" s="582" t="s">
        <v>1188</v>
      </c>
      <c r="C2" s="582"/>
      <c r="D2" s="582"/>
      <c r="E2" s="582"/>
      <c r="F2" s="22"/>
    </row>
    <row r="4" spans="1:6" ht="51" customHeight="1">
      <c r="A4" s="583" t="s">
        <v>1189</v>
      </c>
      <c r="B4" s="583"/>
      <c r="C4" s="583"/>
      <c r="D4" s="583"/>
      <c r="E4" s="583"/>
      <c r="F4" s="583"/>
    </row>
    <row r="5" spans="1:6" ht="33" customHeight="1">
      <c r="A5" s="584" t="s">
        <v>1190</v>
      </c>
      <c r="B5" s="584"/>
      <c r="C5" s="584"/>
      <c r="D5" s="584"/>
      <c r="E5" s="584"/>
      <c r="F5" s="584"/>
    </row>
    <row r="6" spans="1:6" ht="36" customHeight="1">
      <c r="A6" s="584" t="s">
        <v>1191</v>
      </c>
      <c r="B6" s="584"/>
      <c r="C6" s="584"/>
      <c r="D6" s="584"/>
      <c r="E6" s="584"/>
      <c r="F6" s="584"/>
    </row>
    <row r="7" spans="1:6" ht="71.25" customHeight="1">
      <c r="A7" s="581" t="s">
        <v>1192</v>
      </c>
      <c r="B7" s="581"/>
      <c r="C7" s="581"/>
      <c r="D7" s="581"/>
      <c r="E7" s="581"/>
      <c r="F7" s="581"/>
    </row>
    <row r="9" spans="1:6" ht="12.75">
      <c r="A9" s="32" t="s">
        <v>1160</v>
      </c>
      <c r="B9" s="33" t="s">
        <v>1161</v>
      </c>
      <c r="C9" s="32" t="s">
        <v>1162</v>
      </c>
      <c r="D9" s="34" t="s">
        <v>1163</v>
      </c>
      <c r="E9" s="34" t="s">
        <v>1164</v>
      </c>
      <c r="F9" s="34" t="s">
        <v>1165</v>
      </c>
    </row>
    <row r="10" spans="2:6" ht="15.75">
      <c r="B10" s="44" t="s">
        <v>1223</v>
      </c>
      <c r="E10" s="360"/>
      <c r="F10" s="440"/>
    </row>
    <row r="11" spans="1:6" ht="47.25">
      <c r="A11" s="7" t="s">
        <v>1140</v>
      </c>
      <c r="B11" s="13" t="s">
        <v>1242</v>
      </c>
      <c r="E11" s="360"/>
      <c r="F11" s="440"/>
    </row>
    <row r="12" spans="3:6" ht="15.75">
      <c r="C12" s="12" t="s">
        <v>1151</v>
      </c>
      <c r="D12" s="8">
        <v>40.8</v>
      </c>
      <c r="E12" s="360">
        <v>0</v>
      </c>
      <c r="F12" s="440">
        <f>D12*E12</f>
        <v>0</v>
      </c>
    </row>
    <row r="13" spans="5:6" ht="15.75">
      <c r="E13" s="360"/>
      <c r="F13" s="440">
        <f aca="true" t="shared" si="0" ref="F13:F76">D13*E13</f>
        <v>0</v>
      </c>
    </row>
    <row r="14" spans="1:6" ht="47.25">
      <c r="A14" s="7" t="s">
        <v>1141</v>
      </c>
      <c r="B14" s="13" t="s">
        <v>1243</v>
      </c>
      <c r="E14" s="360"/>
      <c r="F14" s="440">
        <f t="shared" si="0"/>
        <v>0</v>
      </c>
    </row>
    <row r="15" spans="3:6" ht="15.75">
      <c r="C15" s="12" t="s">
        <v>1151</v>
      </c>
      <c r="D15" s="8">
        <v>37.55</v>
      </c>
      <c r="E15" s="360">
        <v>0</v>
      </c>
      <c r="F15" s="440">
        <f t="shared" si="0"/>
        <v>0</v>
      </c>
    </row>
    <row r="16" spans="5:6" ht="15.75">
      <c r="E16" s="360"/>
      <c r="F16" s="440">
        <f t="shared" si="0"/>
        <v>0</v>
      </c>
    </row>
    <row r="17" spans="1:6" ht="47.25">
      <c r="A17" s="7" t="s">
        <v>1142</v>
      </c>
      <c r="B17" s="13" t="s">
        <v>1244</v>
      </c>
      <c r="E17" s="360"/>
      <c r="F17" s="440">
        <f t="shared" si="0"/>
        <v>0</v>
      </c>
    </row>
    <row r="18" spans="3:6" ht="15.75">
      <c r="C18" s="12" t="s">
        <v>1149</v>
      </c>
      <c r="D18" s="8">
        <v>27.9</v>
      </c>
      <c r="E18" s="360">
        <v>0</v>
      </c>
      <c r="F18" s="440">
        <f t="shared" si="0"/>
        <v>0</v>
      </c>
    </row>
    <row r="19" spans="5:6" ht="15.75">
      <c r="E19" s="360"/>
      <c r="F19" s="440">
        <f t="shared" si="0"/>
        <v>0</v>
      </c>
    </row>
    <row r="20" spans="1:6" ht="78.75">
      <c r="A20" s="7" t="s">
        <v>1143</v>
      </c>
      <c r="B20" s="13" t="s">
        <v>1249</v>
      </c>
      <c r="E20" s="360"/>
      <c r="F20" s="440">
        <f t="shared" si="0"/>
        <v>0</v>
      </c>
    </row>
    <row r="21" spans="3:6" ht="15.75">
      <c r="C21" s="12" t="s">
        <v>1151</v>
      </c>
      <c r="D21" s="8">
        <v>42.6</v>
      </c>
      <c r="E21" s="360">
        <v>0</v>
      </c>
      <c r="F21" s="440">
        <f t="shared" si="0"/>
        <v>0</v>
      </c>
    </row>
    <row r="22" spans="5:6" ht="15.75">
      <c r="E22" s="360"/>
      <c r="F22" s="440">
        <f t="shared" si="0"/>
        <v>0</v>
      </c>
    </row>
    <row r="23" spans="1:6" ht="47.25">
      <c r="A23" s="7" t="s">
        <v>1144</v>
      </c>
      <c r="B23" s="13" t="s">
        <v>1245</v>
      </c>
      <c r="E23" s="360"/>
      <c r="F23" s="440">
        <f t="shared" si="0"/>
        <v>0</v>
      </c>
    </row>
    <row r="24" spans="3:6" ht="15.75">
      <c r="C24" s="12" t="s">
        <v>1151</v>
      </c>
      <c r="D24" s="8">
        <v>22.6</v>
      </c>
      <c r="E24" s="360">
        <v>0</v>
      </c>
      <c r="F24" s="440">
        <f t="shared" si="0"/>
        <v>0</v>
      </c>
    </row>
    <row r="25" spans="5:6" ht="44.25" customHeight="1">
      <c r="E25" s="360"/>
      <c r="F25" s="440">
        <f t="shared" si="0"/>
        <v>0</v>
      </c>
    </row>
    <row r="26" spans="1:6" ht="31.5">
      <c r="A26" s="7" t="s">
        <v>1145</v>
      </c>
      <c r="B26" s="13" t="s">
        <v>1246</v>
      </c>
      <c r="E26" s="360"/>
      <c r="F26" s="440">
        <f t="shared" si="0"/>
        <v>0</v>
      </c>
    </row>
    <row r="27" spans="3:6" ht="15.75">
      <c r="C27" s="12" t="s">
        <v>1151</v>
      </c>
      <c r="D27" s="8">
        <v>6.9</v>
      </c>
      <c r="E27" s="360">
        <v>0</v>
      </c>
      <c r="F27" s="440">
        <f t="shared" si="0"/>
        <v>0</v>
      </c>
    </row>
    <row r="28" spans="5:6" ht="15.75">
      <c r="E28" s="360"/>
      <c r="F28" s="440">
        <f t="shared" si="0"/>
        <v>0</v>
      </c>
    </row>
    <row r="29" spans="1:6" ht="31.5">
      <c r="A29" s="7" t="s">
        <v>1146</v>
      </c>
      <c r="B29" s="13" t="s">
        <v>1250</v>
      </c>
      <c r="E29" s="360"/>
      <c r="F29" s="440">
        <f t="shared" si="0"/>
        <v>0</v>
      </c>
    </row>
    <row r="30" spans="3:6" ht="15.75">
      <c r="C30" s="12" t="s">
        <v>1149</v>
      </c>
      <c r="D30" s="8">
        <v>60</v>
      </c>
      <c r="E30" s="360">
        <v>0</v>
      </c>
      <c r="F30" s="440">
        <f t="shared" si="0"/>
        <v>0</v>
      </c>
    </row>
    <row r="31" spans="5:6" ht="15.75">
      <c r="E31" s="360"/>
      <c r="F31" s="440">
        <f t="shared" si="0"/>
        <v>0</v>
      </c>
    </row>
    <row r="32" spans="1:6" ht="31.5">
      <c r="A32" s="7" t="s">
        <v>1147</v>
      </c>
      <c r="B32" s="13" t="s">
        <v>1251</v>
      </c>
      <c r="E32" s="360"/>
      <c r="F32" s="440">
        <f t="shared" si="0"/>
        <v>0</v>
      </c>
    </row>
    <row r="33" spans="3:6" ht="15.75">
      <c r="C33" s="12" t="s">
        <v>1149</v>
      </c>
      <c r="D33" s="8">
        <v>100</v>
      </c>
      <c r="E33" s="360">
        <v>0</v>
      </c>
      <c r="F33" s="440">
        <f t="shared" si="0"/>
        <v>0</v>
      </c>
    </row>
    <row r="34" spans="5:6" ht="15.75">
      <c r="E34" s="360"/>
      <c r="F34" s="440">
        <f t="shared" si="0"/>
        <v>0</v>
      </c>
    </row>
    <row r="35" spans="1:6" ht="47.25">
      <c r="A35" s="7" t="s">
        <v>1148</v>
      </c>
      <c r="B35" s="13" t="s">
        <v>1248</v>
      </c>
      <c r="E35" s="360"/>
      <c r="F35" s="440">
        <f t="shared" si="0"/>
        <v>0</v>
      </c>
    </row>
    <row r="36" spans="3:6" ht="15.75">
      <c r="C36" s="12" t="s">
        <v>1151</v>
      </c>
      <c r="D36" s="8">
        <v>98.6</v>
      </c>
      <c r="E36" s="360">
        <v>0</v>
      </c>
      <c r="F36" s="440">
        <f t="shared" si="0"/>
        <v>0</v>
      </c>
    </row>
    <row r="37" spans="5:6" ht="15.75">
      <c r="E37" s="360"/>
      <c r="F37" s="440">
        <f t="shared" si="0"/>
        <v>0</v>
      </c>
    </row>
    <row r="38" spans="1:6" ht="31.5">
      <c r="A38" s="7" t="s">
        <v>1128</v>
      </c>
      <c r="B38" s="13" t="s">
        <v>1259</v>
      </c>
      <c r="E38" s="360"/>
      <c r="F38" s="440">
        <f t="shared" si="0"/>
        <v>0</v>
      </c>
    </row>
    <row r="39" spans="3:6" ht="15.75">
      <c r="C39" s="12" t="s">
        <v>1152</v>
      </c>
      <c r="D39" s="8">
        <v>17</v>
      </c>
      <c r="E39" s="360">
        <v>0</v>
      </c>
      <c r="F39" s="440">
        <f t="shared" si="0"/>
        <v>0</v>
      </c>
    </row>
    <row r="40" spans="5:6" ht="15.75">
      <c r="E40" s="360"/>
      <c r="F40" s="440">
        <f t="shared" si="0"/>
        <v>0</v>
      </c>
    </row>
    <row r="41" spans="1:6" ht="63">
      <c r="A41" s="7" t="s">
        <v>1129</v>
      </c>
      <c r="B41" s="13" t="s">
        <v>1247</v>
      </c>
      <c r="E41" s="360"/>
      <c r="F41" s="440">
        <f t="shared" si="0"/>
        <v>0</v>
      </c>
    </row>
    <row r="42" spans="3:6" ht="15.75">
      <c r="C42" s="12" t="s">
        <v>1151</v>
      </c>
      <c r="D42" s="8">
        <v>1184</v>
      </c>
      <c r="E42" s="360">
        <v>0</v>
      </c>
      <c r="F42" s="440">
        <f t="shared" si="0"/>
        <v>0</v>
      </c>
    </row>
    <row r="43" spans="5:6" ht="15.75">
      <c r="E43" s="360"/>
      <c r="F43" s="440">
        <f t="shared" si="0"/>
        <v>0</v>
      </c>
    </row>
    <row r="44" spans="1:6" ht="78.75">
      <c r="A44" s="7" t="s">
        <v>1130</v>
      </c>
      <c r="B44" s="13" t="s">
        <v>1252</v>
      </c>
      <c r="E44" s="360"/>
      <c r="F44" s="440">
        <f t="shared" si="0"/>
        <v>0</v>
      </c>
    </row>
    <row r="45" spans="3:6" ht="15.75">
      <c r="C45" s="12" t="s">
        <v>1152</v>
      </c>
      <c r="D45" s="8">
        <v>7</v>
      </c>
      <c r="E45" s="360">
        <v>0</v>
      </c>
      <c r="F45" s="440">
        <f t="shared" si="0"/>
        <v>0</v>
      </c>
    </row>
    <row r="46" spans="2:6" ht="15.75">
      <c r="B46" s="44" t="s">
        <v>1241</v>
      </c>
      <c r="E46" s="360"/>
      <c r="F46" s="440">
        <f t="shared" si="0"/>
        <v>0</v>
      </c>
    </row>
    <row r="47" spans="1:6" ht="47.25">
      <c r="A47" s="7" t="s">
        <v>1131</v>
      </c>
      <c r="B47" s="13" t="s">
        <v>1243</v>
      </c>
      <c r="E47" s="360"/>
      <c r="F47" s="440">
        <f t="shared" si="0"/>
        <v>0</v>
      </c>
    </row>
    <row r="48" spans="3:6" ht="15.75">
      <c r="C48" s="12" t="s">
        <v>1151</v>
      </c>
      <c r="D48" s="8">
        <v>86.5</v>
      </c>
      <c r="E48" s="360">
        <v>0</v>
      </c>
      <c r="F48" s="440">
        <f t="shared" si="0"/>
        <v>0</v>
      </c>
    </row>
    <row r="49" spans="5:6" ht="15.75">
      <c r="E49" s="360"/>
      <c r="F49" s="440">
        <f t="shared" si="0"/>
        <v>0</v>
      </c>
    </row>
    <row r="50" spans="1:6" ht="47.25">
      <c r="A50" s="7" t="s">
        <v>1132</v>
      </c>
      <c r="B50" s="13" t="s">
        <v>1244</v>
      </c>
      <c r="E50" s="360"/>
      <c r="F50" s="440">
        <f t="shared" si="0"/>
        <v>0</v>
      </c>
    </row>
    <row r="51" spans="3:6" ht="15.75">
      <c r="C51" s="12" t="s">
        <v>1149</v>
      </c>
      <c r="D51" s="8">
        <v>12.8</v>
      </c>
      <c r="E51" s="360">
        <v>0</v>
      </c>
      <c r="F51" s="440">
        <f t="shared" si="0"/>
        <v>0</v>
      </c>
    </row>
    <row r="52" spans="5:6" ht="15.75">
      <c r="E52" s="360"/>
      <c r="F52" s="440">
        <f t="shared" si="0"/>
        <v>0</v>
      </c>
    </row>
    <row r="53" spans="1:6" ht="31.5">
      <c r="A53" s="7" t="s">
        <v>1133</v>
      </c>
      <c r="B53" s="13" t="s">
        <v>704</v>
      </c>
      <c r="E53" s="360"/>
      <c r="F53" s="440">
        <f t="shared" si="0"/>
        <v>0</v>
      </c>
    </row>
    <row r="54" spans="3:6" ht="15.75">
      <c r="C54" s="12" t="s">
        <v>1151</v>
      </c>
      <c r="D54" s="8">
        <v>30.5</v>
      </c>
      <c r="E54" s="360">
        <v>0</v>
      </c>
      <c r="F54" s="440">
        <f t="shared" si="0"/>
        <v>0</v>
      </c>
    </row>
    <row r="55" spans="5:6" ht="15.75">
      <c r="E55" s="360"/>
      <c r="F55" s="440">
        <f t="shared" si="0"/>
        <v>0</v>
      </c>
    </row>
    <row r="56" spans="1:6" ht="31.5">
      <c r="A56" s="7" t="s">
        <v>1134</v>
      </c>
      <c r="B56" s="13" t="s">
        <v>703</v>
      </c>
      <c r="E56" s="360"/>
      <c r="F56" s="440">
        <f t="shared" si="0"/>
        <v>0</v>
      </c>
    </row>
    <row r="57" spans="3:6" ht="15.75">
      <c r="C57" s="12" t="s">
        <v>1151</v>
      </c>
      <c r="D57" s="8">
        <v>10.4</v>
      </c>
      <c r="E57" s="360">
        <v>0</v>
      </c>
      <c r="F57" s="440">
        <f t="shared" si="0"/>
        <v>0</v>
      </c>
    </row>
    <row r="58" spans="5:6" ht="15.75">
      <c r="E58" s="360"/>
      <c r="F58" s="440">
        <f t="shared" si="0"/>
        <v>0</v>
      </c>
    </row>
    <row r="59" spans="1:6" ht="31.5">
      <c r="A59" s="7" t="s">
        <v>1135</v>
      </c>
      <c r="B59" s="13" t="s">
        <v>705</v>
      </c>
      <c r="E59" s="360"/>
      <c r="F59" s="440">
        <f t="shared" si="0"/>
        <v>0</v>
      </c>
    </row>
    <row r="60" spans="3:6" ht="15.75">
      <c r="C60" s="12" t="s">
        <v>1151</v>
      </c>
      <c r="D60" s="8">
        <v>18.5</v>
      </c>
      <c r="E60" s="360">
        <v>0</v>
      </c>
      <c r="F60" s="440">
        <f t="shared" si="0"/>
        <v>0</v>
      </c>
    </row>
    <row r="61" spans="5:6" ht="15.75">
      <c r="E61" s="360"/>
      <c r="F61" s="440">
        <f t="shared" si="0"/>
        <v>0</v>
      </c>
    </row>
    <row r="62" spans="1:6" ht="31.5">
      <c r="A62" s="7" t="s">
        <v>1136</v>
      </c>
      <c r="B62" s="13" t="s">
        <v>706</v>
      </c>
      <c r="E62" s="360"/>
      <c r="F62" s="440">
        <f t="shared" si="0"/>
        <v>0</v>
      </c>
    </row>
    <row r="63" spans="3:6" ht="15.75">
      <c r="C63" s="12" t="s">
        <v>1151</v>
      </c>
      <c r="D63" s="8">
        <v>5.8</v>
      </c>
      <c r="E63" s="360">
        <v>0</v>
      </c>
      <c r="F63" s="440">
        <f t="shared" si="0"/>
        <v>0</v>
      </c>
    </row>
    <row r="64" spans="5:6" ht="15.75">
      <c r="E64" s="360"/>
      <c r="F64" s="440">
        <f t="shared" si="0"/>
        <v>0</v>
      </c>
    </row>
    <row r="65" spans="1:6" ht="47.25">
      <c r="A65" s="7" t="s">
        <v>1137</v>
      </c>
      <c r="B65" s="13" t="s">
        <v>1245</v>
      </c>
      <c r="E65" s="360"/>
      <c r="F65" s="440">
        <f t="shared" si="0"/>
        <v>0</v>
      </c>
    </row>
    <row r="66" spans="3:6" ht="15.75">
      <c r="C66" s="12" t="s">
        <v>1151</v>
      </c>
      <c r="D66" s="8">
        <v>23.6</v>
      </c>
      <c r="E66" s="360">
        <v>0</v>
      </c>
      <c r="F66" s="440">
        <f t="shared" si="0"/>
        <v>0</v>
      </c>
    </row>
    <row r="67" spans="5:6" ht="15.75">
      <c r="E67" s="360"/>
      <c r="F67" s="440">
        <f t="shared" si="0"/>
        <v>0</v>
      </c>
    </row>
    <row r="68" spans="1:6" ht="31.5">
      <c r="A68" s="7" t="s">
        <v>1274</v>
      </c>
      <c r="B68" s="13" t="s">
        <v>1250</v>
      </c>
      <c r="E68" s="360"/>
      <c r="F68" s="440">
        <f t="shared" si="0"/>
        <v>0</v>
      </c>
    </row>
    <row r="69" spans="3:6" ht="15.75">
      <c r="C69" s="12" t="s">
        <v>1149</v>
      </c>
      <c r="D69" s="8">
        <v>60</v>
      </c>
      <c r="E69" s="360">
        <v>0</v>
      </c>
      <c r="F69" s="440">
        <f t="shared" si="0"/>
        <v>0</v>
      </c>
    </row>
    <row r="70" spans="5:6" ht="15.75">
      <c r="E70" s="360"/>
      <c r="F70" s="440">
        <f t="shared" si="0"/>
        <v>0</v>
      </c>
    </row>
    <row r="71" spans="1:6" ht="31.5">
      <c r="A71" s="7" t="s">
        <v>1275</v>
      </c>
      <c r="B71" s="13" t="s">
        <v>1251</v>
      </c>
      <c r="E71" s="360"/>
      <c r="F71" s="440">
        <f t="shared" si="0"/>
        <v>0</v>
      </c>
    </row>
    <row r="72" spans="3:6" ht="15.75">
      <c r="C72" s="12" t="s">
        <v>1149</v>
      </c>
      <c r="D72" s="8">
        <v>350</v>
      </c>
      <c r="E72" s="360">
        <v>0</v>
      </c>
      <c r="F72" s="440">
        <f t="shared" si="0"/>
        <v>0</v>
      </c>
    </row>
    <row r="73" spans="5:6" ht="15.75">
      <c r="E73" s="360"/>
      <c r="F73" s="440">
        <f t="shared" si="0"/>
        <v>0</v>
      </c>
    </row>
    <row r="74" spans="1:6" ht="47.25">
      <c r="A74" s="7" t="s">
        <v>1276</v>
      </c>
      <c r="B74" s="13" t="s">
        <v>708</v>
      </c>
      <c r="E74" s="360"/>
      <c r="F74" s="440">
        <f t="shared" si="0"/>
        <v>0</v>
      </c>
    </row>
    <row r="75" spans="3:6" ht="15.75">
      <c r="C75" s="12" t="s">
        <v>1152</v>
      </c>
      <c r="D75" s="8">
        <v>12</v>
      </c>
      <c r="E75" s="360">
        <v>0</v>
      </c>
      <c r="F75" s="440">
        <f t="shared" si="0"/>
        <v>0</v>
      </c>
    </row>
    <row r="76" spans="5:6" ht="15.75">
      <c r="E76" s="360"/>
      <c r="F76" s="440">
        <f t="shared" si="0"/>
        <v>0</v>
      </c>
    </row>
    <row r="77" spans="1:6" ht="47.25">
      <c r="A77" s="7" t="s">
        <v>1277</v>
      </c>
      <c r="B77" s="13" t="s">
        <v>709</v>
      </c>
      <c r="E77" s="360"/>
      <c r="F77" s="440">
        <f aca="true" t="shared" si="1" ref="F77:F140">D77*E77</f>
        <v>0</v>
      </c>
    </row>
    <row r="78" spans="3:6" ht="15.75">
      <c r="C78" s="12" t="s">
        <v>1152</v>
      </c>
      <c r="D78" s="8">
        <v>56</v>
      </c>
      <c r="E78" s="360">
        <v>0</v>
      </c>
      <c r="F78" s="440">
        <f t="shared" si="1"/>
        <v>0</v>
      </c>
    </row>
    <row r="79" spans="5:6" ht="15.75">
      <c r="E79" s="360"/>
      <c r="F79" s="440">
        <f t="shared" si="1"/>
        <v>0</v>
      </c>
    </row>
    <row r="80" spans="1:6" ht="31.5">
      <c r="A80" s="7" t="s">
        <v>1278</v>
      </c>
      <c r="B80" s="13" t="s">
        <v>1263</v>
      </c>
      <c r="E80" s="360"/>
      <c r="F80" s="440">
        <f t="shared" si="1"/>
        <v>0</v>
      </c>
    </row>
    <row r="81" spans="3:6" ht="15.75">
      <c r="C81" s="12" t="s">
        <v>1152</v>
      </c>
      <c r="D81" s="8">
        <v>8</v>
      </c>
      <c r="E81" s="360">
        <v>0</v>
      </c>
      <c r="F81" s="440">
        <f t="shared" si="1"/>
        <v>0</v>
      </c>
    </row>
    <row r="82" spans="5:6" ht="15.75">
      <c r="E82" s="360"/>
      <c r="F82" s="440">
        <f t="shared" si="1"/>
        <v>0</v>
      </c>
    </row>
    <row r="83" spans="1:6" ht="31.5">
      <c r="A83" s="7" t="s">
        <v>1279</v>
      </c>
      <c r="B83" s="13" t="s">
        <v>1264</v>
      </c>
      <c r="E83" s="360"/>
      <c r="F83" s="440">
        <f t="shared" si="1"/>
        <v>0</v>
      </c>
    </row>
    <row r="84" spans="3:6" ht="15.75">
      <c r="C84" s="12" t="s">
        <v>1152</v>
      </c>
      <c r="D84" s="8">
        <v>6</v>
      </c>
      <c r="E84" s="360">
        <v>0</v>
      </c>
      <c r="F84" s="440">
        <f t="shared" si="1"/>
        <v>0</v>
      </c>
    </row>
    <row r="85" spans="5:6" ht="15.75">
      <c r="E85" s="360"/>
      <c r="F85" s="440">
        <f t="shared" si="1"/>
        <v>0</v>
      </c>
    </row>
    <row r="86" spans="1:6" ht="31.5">
      <c r="A86" s="7" t="s">
        <v>1280</v>
      </c>
      <c r="B86" s="13" t="s">
        <v>710</v>
      </c>
      <c r="E86" s="360"/>
      <c r="F86" s="440">
        <f t="shared" si="1"/>
        <v>0</v>
      </c>
    </row>
    <row r="87" spans="3:6" ht="15.75">
      <c r="C87" s="12" t="s">
        <v>1152</v>
      </c>
      <c r="D87" s="8">
        <v>6</v>
      </c>
      <c r="E87" s="360">
        <v>0</v>
      </c>
      <c r="F87" s="440">
        <f t="shared" si="1"/>
        <v>0</v>
      </c>
    </row>
    <row r="88" spans="5:6" ht="15.75">
      <c r="E88" s="360"/>
      <c r="F88" s="440">
        <f t="shared" si="1"/>
        <v>0</v>
      </c>
    </row>
    <row r="89" spans="1:6" ht="47.25">
      <c r="A89" s="7" t="s">
        <v>1281</v>
      </c>
      <c r="B89" s="13" t="s">
        <v>1248</v>
      </c>
      <c r="E89" s="360"/>
      <c r="F89" s="440">
        <f t="shared" si="1"/>
        <v>0</v>
      </c>
    </row>
    <row r="90" spans="3:6" ht="15.75">
      <c r="C90" s="12" t="s">
        <v>1151</v>
      </c>
      <c r="D90" s="8">
        <v>280</v>
      </c>
      <c r="E90" s="360">
        <v>0</v>
      </c>
      <c r="F90" s="440">
        <f t="shared" si="1"/>
        <v>0</v>
      </c>
    </row>
    <row r="91" spans="5:6" ht="15.75">
      <c r="E91" s="360"/>
      <c r="F91" s="440">
        <f t="shared" si="1"/>
        <v>0</v>
      </c>
    </row>
    <row r="92" spans="1:6" ht="47.25">
      <c r="A92" s="7" t="s">
        <v>1282</v>
      </c>
      <c r="B92" s="13" t="s">
        <v>707</v>
      </c>
      <c r="E92" s="360"/>
      <c r="F92" s="440">
        <f t="shared" si="1"/>
        <v>0</v>
      </c>
    </row>
    <row r="93" spans="3:6" ht="15.75">
      <c r="C93" s="12" t="s">
        <v>1151</v>
      </c>
      <c r="D93" s="8">
        <v>130.4</v>
      </c>
      <c r="E93" s="360">
        <v>0</v>
      </c>
      <c r="F93" s="440">
        <f t="shared" si="1"/>
        <v>0</v>
      </c>
    </row>
    <row r="94" spans="5:6" ht="15.75">
      <c r="E94" s="360"/>
      <c r="F94" s="440">
        <f t="shared" si="1"/>
        <v>0</v>
      </c>
    </row>
    <row r="95" spans="1:6" ht="63">
      <c r="A95" s="7" t="s">
        <v>1283</v>
      </c>
      <c r="B95" s="13" t="s">
        <v>1257</v>
      </c>
      <c r="E95" s="360"/>
      <c r="F95" s="440">
        <f t="shared" si="1"/>
        <v>0</v>
      </c>
    </row>
    <row r="96" spans="3:6" ht="15.75">
      <c r="C96" s="12" t="s">
        <v>1151</v>
      </c>
      <c r="D96" s="8">
        <v>133.2</v>
      </c>
      <c r="E96" s="360">
        <v>0</v>
      </c>
      <c r="F96" s="440">
        <f t="shared" si="1"/>
        <v>0</v>
      </c>
    </row>
    <row r="97" spans="5:6" ht="15.75">
      <c r="E97" s="360"/>
      <c r="F97" s="440">
        <f t="shared" si="1"/>
        <v>0</v>
      </c>
    </row>
    <row r="98" spans="1:6" ht="31.5">
      <c r="A98" s="7" t="s">
        <v>1284</v>
      </c>
      <c r="B98" s="13" t="s">
        <v>1258</v>
      </c>
      <c r="E98" s="360"/>
      <c r="F98" s="440">
        <f t="shared" si="1"/>
        <v>0</v>
      </c>
    </row>
    <row r="99" spans="3:6" ht="15.75">
      <c r="C99" s="12" t="s">
        <v>1149</v>
      </c>
      <c r="D99" s="8">
        <v>112</v>
      </c>
      <c r="E99" s="360">
        <v>0</v>
      </c>
      <c r="F99" s="440">
        <f t="shared" si="1"/>
        <v>0</v>
      </c>
    </row>
    <row r="100" spans="2:6" ht="15.75">
      <c r="B100" s="10"/>
      <c r="E100" s="360"/>
      <c r="F100" s="440">
        <f t="shared" si="1"/>
        <v>0</v>
      </c>
    </row>
    <row r="101" spans="1:6" ht="31.5">
      <c r="A101" s="7" t="s">
        <v>1285</v>
      </c>
      <c r="B101" s="13" t="s">
        <v>1259</v>
      </c>
      <c r="E101" s="360"/>
      <c r="F101" s="440">
        <f t="shared" si="1"/>
        <v>0</v>
      </c>
    </row>
    <row r="102" spans="3:6" ht="15.75">
      <c r="C102" s="12" t="s">
        <v>1152</v>
      </c>
      <c r="D102" s="8">
        <v>26</v>
      </c>
      <c r="E102" s="360">
        <v>0</v>
      </c>
      <c r="F102" s="440">
        <f t="shared" si="1"/>
        <v>0</v>
      </c>
    </row>
    <row r="103" spans="2:6" ht="15.75">
      <c r="B103" s="44" t="s">
        <v>1260</v>
      </c>
      <c r="E103" s="360"/>
      <c r="F103" s="440">
        <f t="shared" si="1"/>
        <v>0</v>
      </c>
    </row>
    <row r="104" spans="1:6" ht="47.25">
      <c r="A104" s="7" t="s">
        <v>1286</v>
      </c>
      <c r="B104" s="13" t="s">
        <v>1243</v>
      </c>
      <c r="E104" s="360"/>
      <c r="F104" s="440">
        <f t="shared" si="1"/>
        <v>0</v>
      </c>
    </row>
    <row r="105" spans="3:6" ht="15.75">
      <c r="C105" s="12" t="s">
        <v>1151</v>
      </c>
      <c r="D105" s="8">
        <v>113.2</v>
      </c>
      <c r="E105" s="360">
        <v>0</v>
      </c>
      <c r="F105" s="440">
        <f t="shared" si="1"/>
        <v>0</v>
      </c>
    </row>
    <row r="106" spans="5:6" ht="15.75">
      <c r="E106" s="360"/>
      <c r="F106" s="440">
        <f t="shared" si="1"/>
        <v>0</v>
      </c>
    </row>
    <row r="107" spans="1:6" ht="47.25">
      <c r="A107" s="7" t="s">
        <v>1287</v>
      </c>
      <c r="B107" s="13" t="s">
        <v>1244</v>
      </c>
      <c r="E107" s="360"/>
      <c r="F107" s="440">
        <f t="shared" si="1"/>
        <v>0</v>
      </c>
    </row>
    <row r="108" spans="3:6" ht="15.75">
      <c r="C108" s="12" t="s">
        <v>1149</v>
      </c>
      <c r="D108" s="8">
        <v>12.8</v>
      </c>
      <c r="E108" s="360">
        <v>0</v>
      </c>
      <c r="F108" s="440">
        <f t="shared" si="1"/>
        <v>0</v>
      </c>
    </row>
    <row r="109" spans="5:6" ht="15.75">
      <c r="E109" s="360"/>
      <c r="F109" s="440">
        <f t="shared" si="1"/>
        <v>0</v>
      </c>
    </row>
    <row r="110" spans="1:6" ht="31.5">
      <c r="A110" s="7" t="s">
        <v>1288</v>
      </c>
      <c r="B110" s="13" t="s">
        <v>703</v>
      </c>
      <c r="E110" s="360"/>
      <c r="F110" s="440">
        <f t="shared" si="1"/>
        <v>0</v>
      </c>
    </row>
    <row r="111" spans="3:6" ht="15.75">
      <c r="C111" s="12" t="s">
        <v>1151</v>
      </c>
      <c r="D111" s="8">
        <v>44.9</v>
      </c>
      <c r="E111" s="360">
        <v>0</v>
      </c>
      <c r="F111" s="440">
        <f t="shared" si="1"/>
        <v>0</v>
      </c>
    </row>
    <row r="112" spans="5:6" ht="15.75">
      <c r="E112" s="360"/>
      <c r="F112" s="440">
        <f t="shared" si="1"/>
        <v>0</v>
      </c>
    </row>
    <row r="113" spans="1:6" ht="31.5">
      <c r="A113" s="7" t="s">
        <v>1289</v>
      </c>
      <c r="B113" s="13" t="s">
        <v>705</v>
      </c>
      <c r="E113" s="360"/>
      <c r="F113" s="440">
        <f t="shared" si="1"/>
        <v>0</v>
      </c>
    </row>
    <row r="114" spans="3:6" ht="15.75">
      <c r="C114" s="12" t="s">
        <v>1151</v>
      </c>
      <c r="D114" s="8">
        <v>14.9</v>
      </c>
      <c r="E114" s="360">
        <v>0</v>
      </c>
      <c r="F114" s="440">
        <f t="shared" si="1"/>
        <v>0</v>
      </c>
    </row>
    <row r="115" spans="5:6" ht="15.75">
      <c r="E115" s="360"/>
      <c r="F115" s="440">
        <f t="shared" si="1"/>
        <v>0</v>
      </c>
    </row>
    <row r="116" spans="1:6" ht="31.5">
      <c r="A116" s="7" t="s">
        <v>1290</v>
      </c>
      <c r="B116" s="13" t="s">
        <v>706</v>
      </c>
      <c r="E116" s="360"/>
      <c r="F116" s="440">
        <f t="shared" si="1"/>
        <v>0</v>
      </c>
    </row>
    <row r="117" spans="3:6" ht="15.75">
      <c r="C117" s="12" t="s">
        <v>1151</v>
      </c>
      <c r="D117" s="8">
        <v>16</v>
      </c>
      <c r="E117" s="360">
        <v>0</v>
      </c>
      <c r="F117" s="440">
        <f t="shared" si="1"/>
        <v>0</v>
      </c>
    </row>
    <row r="118" spans="5:6" ht="15.75">
      <c r="E118" s="360"/>
      <c r="F118" s="440">
        <f t="shared" si="1"/>
        <v>0</v>
      </c>
    </row>
    <row r="119" spans="1:6" ht="47.25">
      <c r="A119" s="7" t="s">
        <v>1291</v>
      </c>
      <c r="B119" s="13" t="s">
        <v>1245</v>
      </c>
      <c r="E119" s="360"/>
      <c r="F119" s="440">
        <f t="shared" si="1"/>
        <v>0</v>
      </c>
    </row>
    <row r="120" spans="3:6" ht="15.75">
      <c r="C120" s="12" t="s">
        <v>1151</v>
      </c>
      <c r="D120" s="8">
        <v>17.6</v>
      </c>
      <c r="E120" s="360">
        <v>0</v>
      </c>
      <c r="F120" s="440">
        <f t="shared" si="1"/>
        <v>0</v>
      </c>
    </row>
    <row r="121" spans="5:6" ht="15.75">
      <c r="E121" s="360"/>
      <c r="F121" s="440">
        <f t="shared" si="1"/>
        <v>0</v>
      </c>
    </row>
    <row r="122" spans="1:6" ht="31.5">
      <c r="A122" s="7" t="s">
        <v>1292</v>
      </c>
      <c r="B122" s="13" t="s">
        <v>1250</v>
      </c>
      <c r="E122" s="360"/>
      <c r="F122" s="440">
        <f t="shared" si="1"/>
        <v>0</v>
      </c>
    </row>
    <row r="123" spans="3:6" ht="15.75">
      <c r="C123" s="12" t="s">
        <v>1149</v>
      </c>
      <c r="D123" s="8">
        <v>120</v>
      </c>
      <c r="E123" s="360">
        <v>0</v>
      </c>
      <c r="F123" s="440">
        <f t="shared" si="1"/>
        <v>0</v>
      </c>
    </row>
    <row r="124" spans="5:6" ht="15.75">
      <c r="E124" s="360"/>
      <c r="F124" s="440">
        <f t="shared" si="1"/>
        <v>0</v>
      </c>
    </row>
    <row r="125" spans="1:6" ht="31.5">
      <c r="A125" s="7" t="s">
        <v>1293</v>
      </c>
      <c r="B125" s="13" t="s">
        <v>1251</v>
      </c>
      <c r="E125" s="360"/>
      <c r="F125" s="440">
        <f t="shared" si="1"/>
        <v>0</v>
      </c>
    </row>
    <row r="126" spans="3:6" ht="15.75">
      <c r="C126" s="12" t="s">
        <v>1149</v>
      </c>
      <c r="D126" s="8">
        <v>390</v>
      </c>
      <c r="E126" s="360">
        <v>0</v>
      </c>
      <c r="F126" s="440">
        <f t="shared" si="1"/>
        <v>0</v>
      </c>
    </row>
    <row r="127" spans="5:6" ht="15.75">
      <c r="E127" s="360"/>
      <c r="F127" s="440">
        <f t="shared" si="1"/>
        <v>0</v>
      </c>
    </row>
    <row r="128" spans="1:6" ht="47.25">
      <c r="A128" s="7" t="s">
        <v>1294</v>
      </c>
      <c r="B128" s="13" t="s">
        <v>708</v>
      </c>
      <c r="E128" s="360"/>
      <c r="F128" s="440">
        <f t="shared" si="1"/>
        <v>0</v>
      </c>
    </row>
    <row r="129" spans="3:6" ht="15.75">
      <c r="C129" s="12" t="s">
        <v>1152</v>
      </c>
      <c r="D129" s="8">
        <v>24</v>
      </c>
      <c r="E129" s="360">
        <v>0</v>
      </c>
      <c r="F129" s="440">
        <f t="shared" si="1"/>
        <v>0</v>
      </c>
    </row>
    <row r="130" spans="5:6" ht="15.75">
      <c r="E130" s="360"/>
      <c r="F130" s="440">
        <f t="shared" si="1"/>
        <v>0</v>
      </c>
    </row>
    <row r="131" spans="1:6" ht="47.25">
      <c r="A131" s="7" t="s">
        <v>1295</v>
      </c>
      <c r="B131" s="13" t="s">
        <v>709</v>
      </c>
      <c r="E131" s="360"/>
      <c r="F131" s="440">
        <f t="shared" si="1"/>
        <v>0</v>
      </c>
    </row>
    <row r="132" spans="3:6" ht="15.75">
      <c r="C132" s="12" t="s">
        <v>1152</v>
      </c>
      <c r="D132" s="8">
        <v>56</v>
      </c>
      <c r="E132" s="360">
        <v>0</v>
      </c>
      <c r="F132" s="440">
        <f t="shared" si="1"/>
        <v>0</v>
      </c>
    </row>
    <row r="133" spans="5:6" ht="15.75">
      <c r="E133" s="360"/>
      <c r="F133" s="440">
        <f t="shared" si="1"/>
        <v>0</v>
      </c>
    </row>
    <row r="134" spans="1:6" ht="31.5">
      <c r="A134" s="7" t="s">
        <v>1296</v>
      </c>
      <c r="B134" s="13" t="s">
        <v>1263</v>
      </c>
      <c r="E134" s="360"/>
      <c r="F134" s="440">
        <f t="shared" si="1"/>
        <v>0</v>
      </c>
    </row>
    <row r="135" spans="3:6" ht="15.75">
      <c r="C135" s="12" t="s">
        <v>1152</v>
      </c>
      <c r="D135" s="8">
        <v>18</v>
      </c>
      <c r="E135" s="360">
        <v>0</v>
      </c>
      <c r="F135" s="440">
        <f t="shared" si="1"/>
        <v>0</v>
      </c>
    </row>
    <row r="136" spans="5:6" ht="15.75">
      <c r="E136" s="360"/>
      <c r="F136" s="440">
        <f t="shared" si="1"/>
        <v>0</v>
      </c>
    </row>
    <row r="137" spans="1:6" ht="31.5">
      <c r="A137" s="7" t="s">
        <v>1297</v>
      </c>
      <c r="B137" s="13" t="s">
        <v>1264</v>
      </c>
      <c r="E137" s="360"/>
      <c r="F137" s="440">
        <f t="shared" si="1"/>
        <v>0</v>
      </c>
    </row>
    <row r="138" spans="3:6" ht="15.75">
      <c r="C138" s="12" t="s">
        <v>1152</v>
      </c>
      <c r="D138" s="8">
        <v>12</v>
      </c>
      <c r="E138" s="360">
        <v>0</v>
      </c>
      <c r="F138" s="440">
        <f t="shared" si="1"/>
        <v>0</v>
      </c>
    </row>
    <row r="139" spans="5:6" ht="15.75">
      <c r="E139" s="360"/>
      <c r="F139" s="440">
        <f t="shared" si="1"/>
        <v>0</v>
      </c>
    </row>
    <row r="140" spans="1:6" ht="31.5">
      <c r="A140" s="7" t="s">
        <v>1298</v>
      </c>
      <c r="B140" s="13" t="s">
        <v>710</v>
      </c>
      <c r="E140" s="360"/>
      <c r="F140" s="440">
        <f t="shared" si="1"/>
        <v>0</v>
      </c>
    </row>
    <row r="141" spans="3:6" ht="15.75">
      <c r="C141" s="12" t="s">
        <v>1152</v>
      </c>
      <c r="D141" s="8">
        <v>12</v>
      </c>
      <c r="E141" s="360">
        <v>0</v>
      </c>
      <c r="F141" s="440">
        <f aca="true" t="shared" si="2" ref="F141:F165">D141*E141</f>
        <v>0</v>
      </c>
    </row>
    <row r="142" spans="5:6" ht="15.75">
      <c r="E142" s="360"/>
      <c r="F142" s="440">
        <f t="shared" si="2"/>
        <v>0</v>
      </c>
    </row>
    <row r="143" spans="1:6" ht="47.25">
      <c r="A143" s="7" t="s">
        <v>1299</v>
      </c>
      <c r="B143" s="13" t="s">
        <v>1248</v>
      </c>
      <c r="E143" s="360"/>
      <c r="F143" s="440">
        <f t="shared" si="2"/>
        <v>0</v>
      </c>
    </row>
    <row r="144" spans="3:6" ht="15.75">
      <c r="C144" s="12" t="s">
        <v>1151</v>
      </c>
      <c r="D144" s="8">
        <v>404</v>
      </c>
      <c r="E144" s="360">
        <v>0</v>
      </c>
      <c r="F144" s="440">
        <f t="shared" si="2"/>
        <v>0</v>
      </c>
    </row>
    <row r="145" spans="5:6" ht="15.75">
      <c r="E145" s="360"/>
      <c r="F145" s="440">
        <f t="shared" si="2"/>
        <v>0</v>
      </c>
    </row>
    <row r="146" spans="1:6" ht="47.25">
      <c r="A146" s="7" t="s">
        <v>1300</v>
      </c>
      <c r="B146" s="13" t="s">
        <v>707</v>
      </c>
      <c r="E146" s="360"/>
      <c r="F146" s="440">
        <f t="shared" si="2"/>
        <v>0</v>
      </c>
    </row>
    <row r="147" spans="3:6" ht="15.75">
      <c r="C147" s="12" t="s">
        <v>1151</v>
      </c>
      <c r="D147" s="8">
        <v>119.6</v>
      </c>
      <c r="E147" s="360">
        <v>0</v>
      </c>
      <c r="F147" s="440">
        <f t="shared" si="2"/>
        <v>0</v>
      </c>
    </row>
    <row r="148" spans="5:6" ht="15.75">
      <c r="E148" s="360"/>
      <c r="F148" s="440">
        <f t="shared" si="2"/>
        <v>0</v>
      </c>
    </row>
    <row r="149" spans="1:6" ht="63">
      <c r="A149" s="7" t="s">
        <v>1301</v>
      </c>
      <c r="B149" s="13" t="s">
        <v>1257</v>
      </c>
      <c r="E149" s="360"/>
      <c r="F149" s="440">
        <f t="shared" si="2"/>
        <v>0</v>
      </c>
    </row>
    <row r="150" spans="3:6" ht="15.75">
      <c r="C150" s="12" t="s">
        <v>1151</v>
      </c>
      <c r="D150" s="8">
        <v>148.1</v>
      </c>
      <c r="E150" s="360">
        <v>0</v>
      </c>
      <c r="F150" s="440">
        <f t="shared" si="2"/>
        <v>0</v>
      </c>
    </row>
    <row r="151" spans="5:6" ht="15.75">
      <c r="E151" s="360"/>
      <c r="F151" s="440">
        <f t="shared" si="2"/>
        <v>0</v>
      </c>
    </row>
    <row r="152" spans="1:6" ht="31.5">
      <c r="A152" s="7" t="s">
        <v>1302</v>
      </c>
      <c r="B152" s="13" t="s">
        <v>1258</v>
      </c>
      <c r="E152" s="360"/>
      <c r="F152" s="440">
        <f t="shared" si="2"/>
        <v>0</v>
      </c>
    </row>
    <row r="153" spans="3:6" ht="15.75">
      <c r="C153" s="12" t="s">
        <v>1149</v>
      </c>
      <c r="D153" s="8">
        <v>129.6</v>
      </c>
      <c r="E153" s="360">
        <v>0</v>
      </c>
      <c r="F153" s="440">
        <f t="shared" si="2"/>
        <v>0</v>
      </c>
    </row>
    <row r="154" spans="2:6" ht="15.75">
      <c r="B154" s="10"/>
      <c r="E154" s="360"/>
      <c r="F154" s="440">
        <f t="shared" si="2"/>
        <v>0</v>
      </c>
    </row>
    <row r="155" spans="1:6" ht="31.5">
      <c r="A155" s="7" t="s">
        <v>1303</v>
      </c>
      <c r="B155" s="13" t="s">
        <v>1259</v>
      </c>
      <c r="E155" s="360"/>
      <c r="F155" s="440">
        <f t="shared" si="2"/>
        <v>0</v>
      </c>
    </row>
    <row r="156" spans="3:6" ht="15.75">
      <c r="C156" s="12" t="s">
        <v>1152</v>
      </c>
      <c r="D156" s="8">
        <v>28</v>
      </c>
      <c r="E156" s="360">
        <v>0</v>
      </c>
      <c r="F156" s="440">
        <f t="shared" si="2"/>
        <v>0</v>
      </c>
    </row>
    <row r="157" spans="2:6" ht="15.75">
      <c r="B157" s="44" t="s">
        <v>1165</v>
      </c>
      <c r="E157" s="360"/>
      <c r="F157" s="440">
        <f t="shared" si="2"/>
        <v>0</v>
      </c>
    </row>
    <row r="158" spans="1:6" ht="15.75">
      <c r="A158" s="7" t="s">
        <v>1304</v>
      </c>
      <c r="B158" s="13" t="s">
        <v>1194</v>
      </c>
      <c r="E158" s="360"/>
      <c r="F158" s="440">
        <f t="shared" si="2"/>
        <v>0</v>
      </c>
    </row>
    <row r="159" spans="3:6" ht="15.75">
      <c r="C159" s="12" t="s">
        <v>1124</v>
      </c>
      <c r="D159" s="8">
        <v>150</v>
      </c>
      <c r="E159" s="360">
        <v>0</v>
      </c>
      <c r="F159" s="440">
        <f t="shared" si="2"/>
        <v>0</v>
      </c>
    </row>
    <row r="160" spans="5:6" ht="15.75">
      <c r="E160" s="360"/>
      <c r="F160" s="440">
        <f t="shared" si="2"/>
        <v>0</v>
      </c>
    </row>
    <row r="161" spans="1:6" ht="15.75">
      <c r="A161" s="7" t="s">
        <v>1305</v>
      </c>
      <c r="B161" s="20" t="s">
        <v>1195</v>
      </c>
      <c r="E161" s="360"/>
      <c r="F161" s="440">
        <f t="shared" si="2"/>
        <v>0</v>
      </c>
    </row>
    <row r="162" spans="3:6" ht="15.75">
      <c r="C162" s="12" t="s">
        <v>1124</v>
      </c>
      <c r="D162" s="8">
        <v>300</v>
      </c>
      <c r="E162" s="360">
        <v>0</v>
      </c>
      <c r="F162" s="440">
        <f t="shared" si="2"/>
        <v>0</v>
      </c>
    </row>
    <row r="163" spans="5:6" ht="15.75">
      <c r="E163" s="360"/>
      <c r="F163" s="440">
        <f t="shared" si="2"/>
        <v>0</v>
      </c>
    </row>
    <row r="164" spans="1:6" ht="15.75">
      <c r="A164" s="7" t="s">
        <v>1306</v>
      </c>
      <c r="B164" s="13" t="s">
        <v>1212</v>
      </c>
      <c r="E164" s="360"/>
      <c r="F164" s="440">
        <f t="shared" si="2"/>
        <v>0</v>
      </c>
    </row>
    <row r="165" spans="3:6" ht="15.75">
      <c r="C165" s="12" t="s">
        <v>1154</v>
      </c>
      <c r="D165" s="8">
        <v>0.05</v>
      </c>
      <c r="E165" s="532">
        <f>SUM(F11:F162)</f>
        <v>0</v>
      </c>
      <c r="F165" s="440">
        <f t="shared" si="2"/>
        <v>0</v>
      </c>
    </row>
    <row r="166" spans="5:6" ht="15.75">
      <c r="E166" s="360"/>
      <c r="F166" s="440">
        <f>D166*E166</f>
        <v>0</v>
      </c>
    </row>
    <row r="167" spans="2:6" ht="16.5" thickBot="1">
      <c r="B167" s="36" t="s">
        <v>1193</v>
      </c>
      <c r="C167" s="37"/>
      <c r="D167" s="35"/>
      <c r="E167" s="35"/>
      <c r="F167" s="35">
        <f>SUM(F10:F166)</f>
        <v>0</v>
      </c>
    </row>
    <row r="168" ht="16.5" thickTop="1"/>
  </sheetData>
  <sheetProtection password="CFDE" sheet="1"/>
  <mergeCells count="5">
    <mergeCell ref="A7:F7"/>
    <mergeCell ref="B2:E2"/>
    <mergeCell ref="A4:F4"/>
    <mergeCell ref="A5:F5"/>
    <mergeCell ref="A6:F6"/>
  </mergeCells>
  <printOptions/>
  <pageMargins left="0.9055118110236221" right="0.31496062992125984" top="0.7480314960629921" bottom="0.7480314960629921" header="0.31496062992125984" footer="0.31496062992125984"/>
  <pageSetup horizontalDpi="600" verticalDpi="600" orientation="portrait" paperSize="9" r:id="rId1"/>
  <headerFooter alignWithMargins="0">
    <oddHeader>&amp;C&amp;A</oddHeader>
    <oddFooter>&amp;CStran &amp;P od &amp;N</oddFooter>
  </headerFooter>
</worksheet>
</file>

<file path=xl/worksheets/sheet6.xml><?xml version="1.0" encoding="utf-8"?>
<worksheet xmlns="http://schemas.openxmlformats.org/spreadsheetml/2006/main" xmlns:r="http://schemas.openxmlformats.org/officeDocument/2006/relationships">
  <dimension ref="B1:H203"/>
  <sheetViews>
    <sheetView showZeros="0" workbookViewId="0" topLeftCell="B178">
      <selection activeCell="G201" sqref="G201"/>
    </sheetView>
  </sheetViews>
  <sheetFormatPr defaultColWidth="9.00390625" defaultRowHeight="12.75"/>
  <cols>
    <col min="1" max="1" width="2.00390625" style="6" hidden="1" customWidth="1"/>
    <col min="2" max="2" width="3.875" style="7" customWidth="1"/>
    <col min="3" max="3" width="46.625" style="13" customWidth="1"/>
    <col min="4" max="4" width="4.875" style="12" customWidth="1"/>
    <col min="5" max="5" width="8.75390625" style="51" customWidth="1"/>
    <col min="6" max="6" width="10.875" style="51" customWidth="1"/>
    <col min="7" max="7" width="12.875" style="8" customWidth="1"/>
    <col min="8" max="16384" width="9.125" style="6" customWidth="1"/>
  </cols>
  <sheetData>
    <row r="1" spans="2:7" ht="19.5">
      <c r="B1" s="21" t="s">
        <v>1113</v>
      </c>
      <c r="C1" s="585" t="s">
        <v>987</v>
      </c>
      <c r="D1" s="585"/>
      <c r="E1" s="585"/>
      <c r="F1" s="585"/>
      <c r="G1" s="22"/>
    </row>
    <row r="3" spans="2:8" ht="12.75">
      <c r="B3" s="32" t="s">
        <v>1160</v>
      </c>
      <c r="C3" s="33" t="s">
        <v>1161</v>
      </c>
      <c r="D3" s="32" t="s">
        <v>1162</v>
      </c>
      <c r="E3" s="48" t="s">
        <v>1163</v>
      </c>
      <c r="F3" s="48" t="s">
        <v>1164</v>
      </c>
      <c r="G3" s="34" t="s">
        <v>1165</v>
      </c>
      <c r="H3" s="26"/>
    </row>
    <row r="4" spans="2:8" ht="15.75">
      <c r="B4" s="38"/>
      <c r="C4" s="45"/>
      <c r="D4" s="38"/>
      <c r="E4" s="49"/>
      <c r="F4" s="534"/>
      <c r="G4" s="40"/>
      <c r="H4" s="26"/>
    </row>
    <row r="5" spans="2:8" ht="63">
      <c r="B5" s="7" t="s">
        <v>1140</v>
      </c>
      <c r="C5" s="25" t="s">
        <v>1063</v>
      </c>
      <c r="D5" s="29"/>
      <c r="E5" s="54"/>
      <c r="F5" s="535"/>
      <c r="G5" s="29"/>
      <c r="H5" s="26"/>
    </row>
    <row r="6" spans="3:8" ht="15.75">
      <c r="C6" s="29"/>
      <c r="D6" s="30" t="s">
        <v>1152</v>
      </c>
      <c r="E6" s="50">
        <v>21</v>
      </c>
      <c r="F6" s="536">
        <v>0</v>
      </c>
      <c r="G6" s="30">
        <f>E6*F6</f>
        <v>0</v>
      </c>
      <c r="H6" s="26"/>
    </row>
    <row r="7" spans="3:8" ht="15.75">
      <c r="C7" s="29"/>
      <c r="D7" s="29"/>
      <c r="E7" s="54"/>
      <c r="F7" s="535"/>
      <c r="G7" s="30">
        <f aca="true" t="shared" si="0" ref="G7:G70">E7*F7</f>
        <v>0</v>
      </c>
      <c r="H7" s="26"/>
    </row>
    <row r="8" spans="2:8" ht="15.75">
      <c r="B8" s="7" t="s">
        <v>1141</v>
      </c>
      <c r="C8" s="25" t="s">
        <v>1064</v>
      </c>
      <c r="D8" s="29"/>
      <c r="E8" s="54"/>
      <c r="F8" s="535"/>
      <c r="G8" s="30">
        <f t="shared" si="0"/>
        <v>0</v>
      </c>
      <c r="H8" s="26"/>
    </row>
    <row r="9" spans="3:8" ht="15.75">
      <c r="C9" s="29"/>
      <c r="D9" s="30" t="s">
        <v>1150</v>
      </c>
      <c r="E9" s="50">
        <v>2</v>
      </c>
      <c r="F9" s="536">
        <v>0</v>
      </c>
      <c r="G9" s="30">
        <f t="shared" si="0"/>
        <v>0</v>
      </c>
      <c r="H9" s="26"/>
    </row>
    <row r="10" spans="6:7" ht="15.75">
      <c r="F10" s="537"/>
      <c r="G10" s="30">
        <f t="shared" si="0"/>
        <v>0</v>
      </c>
    </row>
    <row r="11" spans="2:7" ht="31.5">
      <c r="B11" s="7" t="s">
        <v>1142</v>
      </c>
      <c r="C11" s="13" t="s">
        <v>1065</v>
      </c>
      <c r="F11" s="537"/>
      <c r="G11" s="30">
        <f t="shared" si="0"/>
        <v>0</v>
      </c>
    </row>
    <row r="12" spans="4:7" ht="15.75">
      <c r="D12" s="12" t="s">
        <v>1151</v>
      </c>
      <c r="E12" s="51">
        <v>197.6</v>
      </c>
      <c r="F12" s="537">
        <v>0</v>
      </c>
      <c r="G12" s="30">
        <f t="shared" si="0"/>
        <v>0</v>
      </c>
    </row>
    <row r="13" spans="6:7" ht="15.75">
      <c r="F13" s="537"/>
      <c r="G13" s="30">
        <f t="shared" si="0"/>
        <v>0</v>
      </c>
    </row>
    <row r="14" spans="2:7" ht="47.25">
      <c r="B14" s="7" t="s">
        <v>1143</v>
      </c>
      <c r="C14" s="13" t="s">
        <v>1066</v>
      </c>
      <c r="F14" s="537"/>
      <c r="G14" s="30">
        <f t="shared" si="0"/>
        <v>0</v>
      </c>
    </row>
    <row r="15" spans="4:7" ht="15.75">
      <c r="D15" s="12" t="s">
        <v>1152</v>
      </c>
      <c r="E15" s="51">
        <v>21</v>
      </c>
      <c r="F15" s="537">
        <v>0</v>
      </c>
      <c r="G15" s="30">
        <f t="shared" si="0"/>
        <v>0</v>
      </c>
    </row>
    <row r="16" spans="6:7" ht="15.75">
      <c r="F16" s="537"/>
      <c r="G16" s="30">
        <f t="shared" si="0"/>
        <v>0</v>
      </c>
    </row>
    <row r="17" spans="2:7" ht="15.75">
      <c r="B17" s="7" t="s">
        <v>1144</v>
      </c>
      <c r="C17" s="13" t="s">
        <v>1067</v>
      </c>
      <c r="F17" s="537"/>
      <c r="G17" s="30">
        <f t="shared" si="0"/>
        <v>0</v>
      </c>
    </row>
    <row r="18" spans="4:7" ht="15.75">
      <c r="D18" s="12" t="s">
        <v>1150</v>
      </c>
      <c r="E18" s="51">
        <v>7.5</v>
      </c>
      <c r="F18" s="537">
        <v>0</v>
      </c>
      <c r="G18" s="30">
        <f t="shared" si="0"/>
        <v>0</v>
      </c>
    </row>
    <row r="19" spans="6:7" ht="15.75">
      <c r="F19" s="537"/>
      <c r="G19" s="30">
        <f t="shared" si="0"/>
        <v>0</v>
      </c>
    </row>
    <row r="20" spans="2:7" ht="31.5">
      <c r="B20" s="7" t="s">
        <v>1145</v>
      </c>
      <c r="C20" s="13" t="s">
        <v>1068</v>
      </c>
      <c r="F20" s="537"/>
      <c r="G20" s="30">
        <f t="shared" si="0"/>
        <v>0</v>
      </c>
    </row>
    <row r="21" spans="4:7" ht="15.75">
      <c r="D21" s="12" t="s">
        <v>1149</v>
      </c>
      <c r="E21" s="51">
        <v>183.8</v>
      </c>
      <c r="F21" s="537">
        <v>0</v>
      </c>
      <c r="G21" s="30">
        <f t="shared" si="0"/>
        <v>0</v>
      </c>
    </row>
    <row r="22" spans="5:7" ht="15.75">
      <c r="E22" s="52"/>
      <c r="F22" s="538"/>
      <c r="G22" s="30">
        <f t="shared" si="0"/>
        <v>0</v>
      </c>
    </row>
    <row r="23" spans="2:7" ht="47.25">
      <c r="B23" s="7" t="s">
        <v>1146</v>
      </c>
      <c r="C23" s="13" t="s">
        <v>1069</v>
      </c>
      <c r="E23" s="52"/>
      <c r="F23" s="538"/>
      <c r="G23" s="30">
        <f t="shared" si="0"/>
        <v>0</v>
      </c>
    </row>
    <row r="24" spans="4:7" ht="15.75">
      <c r="D24" s="12" t="s">
        <v>1150</v>
      </c>
      <c r="E24" s="51">
        <v>3.5</v>
      </c>
      <c r="F24" s="539">
        <v>0</v>
      </c>
      <c r="G24" s="30">
        <f t="shared" si="0"/>
        <v>0</v>
      </c>
    </row>
    <row r="25" spans="5:7" ht="15.75">
      <c r="E25" s="52"/>
      <c r="F25" s="538"/>
      <c r="G25" s="30">
        <f t="shared" si="0"/>
        <v>0</v>
      </c>
    </row>
    <row r="26" spans="2:7" ht="15.75">
      <c r="B26" s="7" t="s">
        <v>1147</v>
      </c>
      <c r="C26" s="13" t="s">
        <v>1070</v>
      </c>
      <c r="E26" s="52"/>
      <c r="F26" s="538"/>
      <c r="G26" s="30">
        <f t="shared" si="0"/>
        <v>0</v>
      </c>
    </row>
    <row r="27" spans="4:7" ht="15.75">
      <c r="D27" s="12" t="s">
        <v>1126</v>
      </c>
      <c r="E27" s="51">
        <v>250</v>
      </c>
      <c r="F27" s="539">
        <v>0</v>
      </c>
      <c r="G27" s="30">
        <f t="shared" si="0"/>
        <v>0</v>
      </c>
    </row>
    <row r="28" spans="6:7" ht="15.75">
      <c r="F28" s="539"/>
      <c r="G28" s="30">
        <f t="shared" si="0"/>
        <v>0</v>
      </c>
    </row>
    <row r="29" spans="2:7" ht="47.25">
      <c r="B29" s="7" t="s">
        <v>1148</v>
      </c>
      <c r="C29" s="13" t="s">
        <v>975</v>
      </c>
      <c r="F29" s="539"/>
      <c r="G29" s="30">
        <f t="shared" si="0"/>
        <v>0</v>
      </c>
    </row>
    <row r="30" spans="4:7" ht="15.75">
      <c r="D30" s="12" t="s">
        <v>1151</v>
      </c>
      <c r="E30" s="51">
        <v>4</v>
      </c>
      <c r="F30" s="539">
        <v>0</v>
      </c>
      <c r="G30" s="30">
        <f t="shared" si="0"/>
        <v>0</v>
      </c>
    </row>
    <row r="31" spans="6:7" ht="15.75">
      <c r="F31" s="539"/>
      <c r="G31" s="30">
        <f t="shared" si="0"/>
        <v>0</v>
      </c>
    </row>
    <row r="32" spans="2:7" ht="31.5">
      <c r="B32" s="7" t="s">
        <v>1128</v>
      </c>
      <c r="C32" s="13" t="s">
        <v>952</v>
      </c>
      <c r="F32" s="539"/>
      <c r="G32" s="30">
        <f t="shared" si="0"/>
        <v>0</v>
      </c>
    </row>
    <row r="33" spans="4:7" ht="15.75">
      <c r="D33" s="12" t="s">
        <v>1151</v>
      </c>
      <c r="E33" s="51">
        <v>182.7</v>
      </c>
      <c r="F33" s="539">
        <v>0</v>
      </c>
      <c r="G33" s="30">
        <f t="shared" si="0"/>
        <v>0</v>
      </c>
    </row>
    <row r="34" spans="6:7" ht="28.5" customHeight="1">
      <c r="F34" s="539"/>
      <c r="G34" s="30">
        <f t="shared" si="0"/>
        <v>0</v>
      </c>
    </row>
    <row r="35" spans="2:7" ht="47.25">
      <c r="B35" s="7" t="s">
        <v>1129</v>
      </c>
      <c r="C35" s="25" t="s">
        <v>953</v>
      </c>
      <c r="F35" s="539"/>
      <c r="G35" s="30">
        <f t="shared" si="0"/>
        <v>0</v>
      </c>
    </row>
    <row r="36" spans="4:7" ht="15.75">
      <c r="D36" s="12" t="s">
        <v>1151</v>
      </c>
      <c r="E36" s="51">
        <v>25.9</v>
      </c>
      <c r="F36" s="537">
        <v>0</v>
      </c>
      <c r="G36" s="30">
        <f t="shared" si="0"/>
        <v>0</v>
      </c>
    </row>
    <row r="37" spans="6:7" ht="15.75">
      <c r="F37" s="537"/>
      <c r="G37" s="30">
        <f t="shared" si="0"/>
        <v>0</v>
      </c>
    </row>
    <row r="38" spans="2:7" ht="31.5">
      <c r="B38" s="7" t="s">
        <v>1130</v>
      </c>
      <c r="C38" s="13" t="s">
        <v>958</v>
      </c>
      <c r="F38" s="537"/>
      <c r="G38" s="30">
        <f t="shared" si="0"/>
        <v>0</v>
      </c>
    </row>
    <row r="39" spans="4:7" ht="15.75">
      <c r="D39" s="12" t="s">
        <v>1149</v>
      </c>
      <c r="E39" s="51">
        <v>26</v>
      </c>
      <c r="F39" s="537">
        <v>0</v>
      </c>
      <c r="G39" s="30">
        <f t="shared" si="0"/>
        <v>0</v>
      </c>
    </row>
    <row r="40" spans="6:7" ht="15.75">
      <c r="F40" s="537"/>
      <c r="G40" s="30">
        <f t="shared" si="0"/>
        <v>0</v>
      </c>
    </row>
    <row r="41" spans="2:7" ht="15.75">
      <c r="B41" s="7" t="s">
        <v>1131</v>
      </c>
      <c r="C41" s="25" t="s">
        <v>1158</v>
      </c>
      <c r="F41" s="537"/>
      <c r="G41" s="30">
        <f t="shared" si="0"/>
        <v>0</v>
      </c>
    </row>
    <row r="42" spans="3:7" ht="15.75">
      <c r="C42" s="25"/>
      <c r="D42" s="12" t="s">
        <v>1149</v>
      </c>
      <c r="E42" s="51">
        <v>17.5</v>
      </c>
      <c r="F42" s="537">
        <v>0</v>
      </c>
      <c r="G42" s="30">
        <f t="shared" si="0"/>
        <v>0</v>
      </c>
    </row>
    <row r="43" spans="3:7" ht="15.75">
      <c r="C43" s="25"/>
      <c r="F43" s="537"/>
      <c r="G43" s="30">
        <f t="shared" si="0"/>
        <v>0</v>
      </c>
    </row>
    <row r="44" spans="2:7" ht="47.25">
      <c r="B44" s="7" t="s">
        <v>1132</v>
      </c>
      <c r="C44" s="25" t="s">
        <v>954</v>
      </c>
      <c r="D44" s="29"/>
      <c r="E44" s="54"/>
      <c r="F44" s="535"/>
      <c r="G44" s="30">
        <f t="shared" si="0"/>
        <v>0</v>
      </c>
    </row>
    <row r="45" spans="3:7" ht="15.75">
      <c r="C45" s="25"/>
      <c r="D45" s="12" t="s">
        <v>1151</v>
      </c>
      <c r="E45" s="51">
        <v>117.9</v>
      </c>
      <c r="F45" s="537">
        <v>0</v>
      </c>
      <c r="G45" s="30">
        <f t="shared" si="0"/>
        <v>0</v>
      </c>
    </row>
    <row r="46" spans="3:7" ht="15.75">
      <c r="C46" s="25"/>
      <c r="F46" s="537"/>
      <c r="G46" s="30">
        <f t="shared" si="0"/>
        <v>0</v>
      </c>
    </row>
    <row r="47" spans="2:7" ht="47.25">
      <c r="B47" s="7" t="s">
        <v>1133</v>
      </c>
      <c r="C47" s="25" t="s">
        <v>955</v>
      </c>
      <c r="F47" s="537"/>
      <c r="G47" s="30">
        <f t="shared" si="0"/>
        <v>0</v>
      </c>
    </row>
    <row r="48" spans="3:7" ht="15.75">
      <c r="C48" s="25"/>
      <c r="D48" s="12" t="s">
        <v>1150</v>
      </c>
      <c r="E48" s="51">
        <v>103</v>
      </c>
      <c r="F48" s="537">
        <v>0</v>
      </c>
      <c r="G48" s="30">
        <f t="shared" si="0"/>
        <v>0</v>
      </c>
    </row>
    <row r="49" spans="3:7" ht="15.75">
      <c r="C49" s="25"/>
      <c r="F49" s="537"/>
      <c r="G49" s="30">
        <f t="shared" si="0"/>
        <v>0</v>
      </c>
    </row>
    <row r="50" spans="2:7" ht="63">
      <c r="B50" s="7" t="s">
        <v>1134</v>
      </c>
      <c r="C50" s="13" t="s">
        <v>956</v>
      </c>
      <c r="F50" s="540"/>
      <c r="G50" s="30">
        <f t="shared" si="0"/>
        <v>0</v>
      </c>
    </row>
    <row r="51" spans="4:7" ht="15.75">
      <c r="D51" s="12" t="s">
        <v>1150</v>
      </c>
      <c r="E51" s="51">
        <v>62</v>
      </c>
      <c r="F51" s="540">
        <v>0</v>
      </c>
      <c r="G51" s="30">
        <f t="shared" si="0"/>
        <v>0</v>
      </c>
    </row>
    <row r="52" spans="6:7" ht="15.75">
      <c r="F52" s="540"/>
      <c r="G52" s="30">
        <f t="shared" si="0"/>
        <v>0</v>
      </c>
    </row>
    <row r="53" spans="2:7" ht="78.75">
      <c r="B53" s="7" t="s">
        <v>1135</v>
      </c>
      <c r="C53" s="13" t="s">
        <v>957</v>
      </c>
      <c r="F53" s="540"/>
      <c r="G53" s="30">
        <f t="shared" si="0"/>
        <v>0</v>
      </c>
    </row>
    <row r="54" spans="4:7" ht="15.75">
      <c r="D54" s="12" t="s">
        <v>1150</v>
      </c>
      <c r="E54" s="51">
        <v>32</v>
      </c>
      <c r="F54" s="540">
        <v>0</v>
      </c>
      <c r="G54" s="30">
        <f t="shared" si="0"/>
        <v>0</v>
      </c>
    </row>
    <row r="55" spans="3:7" ht="15.75">
      <c r="C55" s="25"/>
      <c r="F55" s="539"/>
      <c r="G55" s="30">
        <f t="shared" si="0"/>
        <v>0</v>
      </c>
    </row>
    <row r="56" spans="2:7" ht="31.5">
      <c r="B56" s="7" t="s">
        <v>1136</v>
      </c>
      <c r="C56" s="25" t="s">
        <v>959</v>
      </c>
      <c r="F56" s="537"/>
      <c r="G56" s="30">
        <f t="shared" si="0"/>
        <v>0</v>
      </c>
    </row>
    <row r="57" spans="3:7" ht="15.75">
      <c r="C57" s="25"/>
      <c r="D57" s="12" t="s">
        <v>1149</v>
      </c>
      <c r="E57" s="51">
        <v>88</v>
      </c>
      <c r="F57" s="539">
        <v>0</v>
      </c>
      <c r="G57" s="30">
        <f t="shared" si="0"/>
        <v>0</v>
      </c>
    </row>
    <row r="58" spans="3:7" ht="15.75">
      <c r="C58" s="25"/>
      <c r="F58" s="537"/>
      <c r="G58" s="30">
        <f t="shared" si="0"/>
        <v>0</v>
      </c>
    </row>
    <row r="59" spans="2:7" ht="31.5">
      <c r="B59" s="7" t="s">
        <v>1137</v>
      </c>
      <c r="C59" s="25" t="s">
        <v>960</v>
      </c>
      <c r="F59" s="541"/>
      <c r="G59" s="30">
        <f t="shared" si="0"/>
        <v>0</v>
      </c>
    </row>
    <row r="60" spans="3:7" ht="15.75">
      <c r="C60" s="25"/>
      <c r="D60" s="12" t="s">
        <v>1149</v>
      </c>
      <c r="E60" s="51">
        <v>14</v>
      </c>
      <c r="F60" s="537">
        <v>0</v>
      </c>
      <c r="G60" s="30">
        <f t="shared" si="0"/>
        <v>0</v>
      </c>
    </row>
    <row r="61" spans="3:7" ht="15.75">
      <c r="C61" s="25"/>
      <c r="F61" s="537"/>
      <c r="G61" s="30">
        <f t="shared" si="0"/>
        <v>0</v>
      </c>
    </row>
    <row r="62" spans="2:7" ht="31.5">
      <c r="B62" s="7" t="s">
        <v>1274</v>
      </c>
      <c r="C62" s="25" t="s">
        <v>961</v>
      </c>
      <c r="F62" s="537"/>
      <c r="G62" s="30">
        <f t="shared" si="0"/>
        <v>0</v>
      </c>
    </row>
    <row r="63" spans="3:7" ht="15.75">
      <c r="C63" s="25"/>
      <c r="D63" s="12" t="s">
        <v>1151</v>
      </c>
      <c r="E63" s="51">
        <v>206</v>
      </c>
      <c r="F63" s="537">
        <v>0</v>
      </c>
      <c r="G63" s="30">
        <f t="shared" si="0"/>
        <v>0</v>
      </c>
    </row>
    <row r="64" spans="3:7" ht="15.75">
      <c r="C64" s="25"/>
      <c r="F64" s="537"/>
      <c r="G64" s="30">
        <f t="shared" si="0"/>
        <v>0</v>
      </c>
    </row>
    <row r="65" spans="2:7" ht="31.5">
      <c r="B65" s="7" t="s">
        <v>1275</v>
      </c>
      <c r="C65" s="25" t="s">
        <v>962</v>
      </c>
      <c r="F65" s="537"/>
      <c r="G65" s="30">
        <f t="shared" si="0"/>
        <v>0</v>
      </c>
    </row>
    <row r="66" spans="3:7" ht="15.75">
      <c r="C66" s="25"/>
      <c r="D66" s="12" t="s">
        <v>1152</v>
      </c>
      <c r="E66" s="51">
        <v>24</v>
      </c>
      <c r="F66" s="537">
        <v>0</v>
      </c>
      <c r="G66" s="30">
        <f t="shared" si="0"/>
        <v>0</v>
      </c>
    </row>
    <row r="67" spans="3:7" ht="15.75">
      <c r="C67" s="25"/>
      <c r="F67" s="537"/>
      <c r="G67" s="30">
        <f t="shared" si="0"/>
        <v>0</v>
      </c>
    </row>
    <row r="68" spans="2:7" ht="63">
      <c r="B68" s="7" t="s">
        <v>1276</v>
      </c>
      <c r="C68" s="13" t="s">
        <v>963</v>
      </c>
      <c r="F68" s="540"/>
      <c r="G68" s="30">
        <f t="shared" si="0"/>
        <v>0</v>
      </c>
    </row>
    <row r="69" spans="4:7" ht="15.75">
      <c r="D69" s="12" t="s">
        <v>1151</v>
      </c>
      <c r="E69" s="51">
        <v>16</v>
      </c>
      <c r="F69" s="540">
        <v>0</v>
      </c>
      <c r="G69" s="30">
        <f t="shared" si="0"/>
        <v>0</v>
      </c>
    </row>
    <row r="70" spans="3:7" ht="15.75">
      <c r="C70" s="25"/>
      <c r="F70" s="537"/>
      <c r="G70" s="30">
        <f t="shared" si="0"/>
        <v>0</v>
      </c>
    </row>
    <row r="71" spans="2:7" ht="78.75">
      <c r="B71" s="7" t="s">
        <v>1277</v>
      </c>
      <c r="C71" s="13" t="s">
        <v>964</v>
      </c>
      <c r="F71" s="540"/>
      <c r="G71" s="30">
        <f aca="true" t="shared" si="1" ref="G71:G134">E71*F71</f>
        <v>0</v>
      </c>
    </row>
    <row r="72" spans="4:7" ht="15.75">
      <c r="D72" s="12" t="s">
        <v>1151</v>
      </c>
      <c r="E72" s="51">
        <v>135</v>
      </c>
      <c r="F72" s="540">
        <v>0</v>
      </c>
      <c r="G72" s="30">
        <f t="shared" si="1"/>
        <v>0</v>
      </c>
    </row>
    <row r="73" spans="3:7" ht="15.75">
      <c r="C73" s="25"/>
      <c r="F73" s="537"/>
      <c r="G73" s="30">
        <f t="shared" si="1"/>
        <v>0</v>
      </c>
    </row>
    <row r="74" spans="2:7" ht="31.5">
      <c r="B74" s="7" t="s">
        <v>1278</v>
      </c>
      <c r="C74" s="25" t="s">
        <v>965</v>
      </c>
      <c r="F74" s="537"/>
      <c r="G74" s="30">
        <f t="shared" si="1"/>
        <v>0</v>
      </c>
    </row>
    <row r="75" spans="3:7" ht="15.75">
      <c r="C75" s="25"/>
      <c r="D75" s="12" t="s">
        <v>1151</v>
      </c>
      <c r="E75" s="51">
        <v>55</v>
      </c>
      <c r="F75" s="537">
        <v>0</v>
      </c>
      <c r="G75" s="30">
        <f t="shared" si="1"/>
        <v>0</v>
      </c>
    </row>
    <row r="76" spans="3:7" ht="15.75">
      <c r="C76" s="25"/>
      <c r="F76" s="537"/>
      <c r="G76" s="30">
        <f t="shared" si="1"/>
        <v>0</v>
      </c>
    </row>
    <row r="77" spans="2:7" ht="31.5">
      <c r="B77" s="7" t="s">
        <v>1279</v>
      </c>
      <c r="C77" s="25" t="s">
        <v>966</v>
      </c>
      <c r="F77" s="537"/>
      <c r="G77" s="30">
        <f t="shared" si="1"/>
        <v>0</v>
      </c>
    </row>
    <row r="78" spans="3:7" ht="15.75">
      <c r="C78" s="25"/>
      <c r="D78" s="12" t="s">
        <v>1150</v>
      </c>
      <c r="E78" s="51">
        <v>12.6</v>
      </c>
      <c r="F78" s="537">
        <v>0</v>
      </c>
      <c r="G78" s="30">
        <f t="shared" si="1"/>
        <v>0</v>
      </c>
    </row>
    <row r="79" spans="3:7" ht="15.75">
      <c r="C79" s="25"/>
      <c r="F79" s="537"/>
      <c r="G79" s="30">
        <f t="shared" si="1"/>
        <v>0</v>
      </c>
    </row>
    <row r="80" spans="2:7" ht="31.5">
      <c r="B80" s="7" t="s">
        <v>1280</v>
      </c>
      <c r="C80" s="25" t="s">
        <v>967</v>
      </c>
      <c r="F80" s="537"/>
      <c r="G80" s="30">
        <f t="shared" si="1"/>
        <v>0</v>
      </c>
    </row>
    <row r="81" spans="3:7" ht="15.75">
      <c r="C81" s="47"/>
      <c r="D81" s="25" t="s">
        <v>1150</v>
      </c>
      <c r="E81" s="50">
        <v>5.5</v>
      </c>
      <c r="F81" s="536">
        <v>0</v>
      </c>
      <c r="G81" s="30">
        <f t="shared" si="1"/>
        <v>0</v>
      </c>
    </row>
    <row r="82" spans="3:7" ht="15.75">
      <c r="C82" s="25"/>
      <c r="F82" s="537"/>
      <c r="G82" s="30">
        <f t="shared" si="1"/>
        <v>0</v>
      </c>
    </row>
    <row r="83" spans="2:7" ht="31.5">
      <c r="B83" s="7" t="s">
        <v>1281</v>
      </c>
      <c r="C83" s="25" t="s">
        <v>968</v>
      </c>
      <c r="F83" s="537"/>
      <c r="G83" s="30">
        <f t="shared" si="1"/>
        <v>0</v>
      </c>
    </row>
    <row r="84" spans="3:7" ht="15.75">
      <c r="C84" s="25"/>
      <c r="D84" s="12" t="s">
        <v>1151</v>
      </c>
      <c r="E84" s="51">
        <v>250</v>
      </c>
      <c r="F84" s="537">
        <v>0</v>
      </c>
      <c r="G84" s="30">
        <f t="shared" si="1"/>
        <v>0</v>
      </c>
    </row>
    <row r="85" spans="3:7" ht="15.75">
      <c r="C85" s="25"/>
      <c r="F85" s="537"/>
      <c r="G85" s="30">
        <f t="shared" si="1"/>
        <v>0</v>
      </c>
    </row>
    <row r="86" spans="2:7" ht="15.75">
      <c r="B86" s="7" t="s">
        <v>1282</v>
      </c>
      <c r="C86" s="25" t="s">
        <v>969</v>
      </c>
      <c r="F86" s="537"/>
      <c r="G86" s="30">
        <f t="shared" si="1"/>
        <v>0</v>
      </c>
    </row>
    <row r="87" spans="3:7" ht="15.75">
      <c r="C87" s="25"/>
      <c r="D87" s="12" t="s">
        <v>1124</v>
      </c>
      <c r="E87" s="51">
        <v>50</v>
      </c>
      <c r="F87" s="537">
        <v>0</v>
      </c>
      <c r="G87" s="30">
        <f t="shared" si="1"/>
        <v>0</v>
      </c>
    </row>
    <row r="88" spans="3:7" ht="15.75">
      <c r="C88" s="25"/>
      <c r="F88" s="537"/>
      <c r="G88" s="30">
        <f t="shared" si="1"/>
        <v>0</v>
      </c>
    </row>
    <row r="89" spans="2:7" ht="47.25">
      <c r="B89" s="7" t="s">
        <v>1283</v>
      </c>
      <c r="C89" s="25" t="s">
        <v>970</v>
      </c>
      <c r="F89" s="537"/>
      <c r="G89" s="30">
        <f t="shared" si="1"/>
        <v>0</v>
      </c>
    </row>
    <row r="90" spans="3:7" ht="15.75">
      <c r="C90" s="25"/>
      <c r="D90" s="12" t="s">
        <v>1215</v>
      </c>
      <c r="E90" s="51">
        <v>6</v>
      </c>
      <c r="F90" s="539">
        <v>0</v>
      </c>
      <c r="G90" s="30">
        <f t="shared" si="1"/>
        <v>0</v>
      </c>
    </row>
    <row r="91" spans="3:7" ht="15.75">
      <c r="C91" s="25"/>
      <c r="F91" s="541"/>
      <c r="G91" s="30">
        <f t="shared" si="1"/>
        <v>0</v>
      </c>
    </row>
    <row r="92" spans="2:7" ht="31.5">
      <c r="B92" s="7" t="s">
        <v>1284</v>
      </c>
      <c r="C92" s="25" t="s">
        <v>971</v>
      </c>
      <c r="F92" s="537"/>
      <c r="G92" s="30">
        <f t="shared" si="1"/>
        <v>0</v>
      </c>
    </row>
    <row r="93" spans="3:7" ht="15.75">
      <c r="C93" s="25"/>
      <c r="D93" s="12" t="s">
        <v>1151</v>
      </c>
      <c r="E93" s="51">
        <v>400</v>
      </c>
      <c r="F93" s="537">
        <v>0</v>
      </c>
      <c r="G93" s="30">
        <f t="shared" si="1"/>
        <v>0</v>
      </c>
    </row>
    <row r="94" spans="3:7" ht="15.75">
      <c r="C94" s="25"/>
      <c r="F94" s="541"/>
      <c r="G94" s="30">
        <f t="shared" si="1"/>
        <v>0</v>
      </c>
    </row>
    <row r="95" spans="2:7" ht="63">
      <c r="B95" s="7" t="s">
        <v>1285</v>
      </c>
      <c r="C95" s="25" t="s">
        <v>972</v>
      </c>
      <c r="F95" s="537"/>
      <c r="G95" s="30">
        <f t="shared" si="1"/>
        <v>0</v>
      </c>
    </row>
    <row r="96" spans="3:7" ht="15.75">
      <c r="C96" s="25"/>
      <c r="D96" s="12" t="s">
        <v>1149</v>
      </c>
      <c r="E96" s="51">
        <v>8</v>
      </c>
      <c r="F96" s="539">
        <v>0</v>
      </c>
      <c r="G96" s="30">
        <f t="shared" si="1"/>
        <v>0</v>
      </c>
    </row>
    <row r="97" spans="3:7" ht="15.75">
      <c r="C97" s="25"/>
      <c r="F97" s="537"/>
      <c r="G97" s="30">
        <f t="shared" si="1"/>
        <v>0</v>
      </c>
    </row>
    <row r="98" spans="2:7" ht="31.5">
      <c r="B98" s="7" t="s">
        <v>1286</v>
      </c>
      <c r="C98" s="25" t="s">
        <v>973</v>
      </c>
      <c r="F98" s="537"/>
      <c r="G98" s="30">
        <f t="shared" si="1"/>
        <v>0</v>
      </c>
    </row>
    <row r="99" spans="3:7" ht="15.75">
      <c r="C99" s="25"/>
      <c r="D99" s="12" t="s">
        <v>1216</v>
      </c>
      <c r="E99" s="51">
        <v>1</v>
      </c>
      <c r="F99" s="537">
        <v>0</v>
      </c>
      <c r="G99" s="30">
        <f t="shared" si="1"/>
        <v>0</v>
      </c>
    </row>
    <row r="100" spans="3:7" ht="15.75">
      <c r="C100" s="25"/>
      <c r="F100" s="537"/>
      <c r="G100" s="30">
        <f t="shared" si="1"/>
        <v>0</v>
      </c>
    </row>
    <row r="101" spans="2:7" ht="47.25">
      <c r="B101" s="7" t="s">
        <v>1287</v>
      </c>
      <c r="C101" s="25" t="s">
        <v>974</v>
      </c>
      <c r="F101" s="537"/>
      <c r="G101" s="30">
        <f t="shared" si="1"/>
        <v>0</v>
      </c>
    </row>
    <row r="102" spans="3:7" ht="15.75">
      <c r="C102" s="25"/>
      <c r="D102" s="12" t="s">
        <v>1149</v>
      </c>
      <c r="E102" s="51">
        <v>16</v>
      </c>
      <c r="F102" s="537">
        <v>0</v>
      </c>
      <c r="G102" s="30">
        <f t="shared" si="1"/>
        <v>0</v>
      </c>
    </row>
    <row r="103" spans="3:7" ht="15.75">
      <c r="C103" s="25"/>
      <c r="F103" s="537"/>
      <c r="G103" s="30">
        <f t="shared" si="1"/>
        <v>0</v>
      </c>
    </row>
    <row r="104" spans="2:7" ht="78.75">
      <c r="B104" s="7" t="s">
        <v>1288</v>
      </c>
      <c r="C104" s="25" t="s">
        <v>977</v>
      </c>
      <c r="F104" s="537"/>
      <c r="G104" s="30">
        <f t="shared" si="1"/>
        <v>0</v>
      </c>
    </row>
    <row r="105" spans="3:7" ht="15.75">
      <c r="C105" s="25"/>
      <c r="D105" s="12" t="s">
        <v>1216</v>
      </c>
      <c r="E105" s="51">
        <v>1</v>
      </c>
      <c r="F105" s="537">
        <v>0</v>
      </c>
      <c r="G105" s="30">
        <f t="shared" si="1"/>
        <v>0</v>
      </c>
    </row>
    <row r="106" spans="3:7" ht="15.75">
      <c r="C106" s="25"/>
      <c r="F106" s="537"/>
      <c r="G106" s="30">
        <f t="shared" si="1"/>
        <v>0</v>
      </c>
    </row>
    <row r="107" spans="2:7" ht="47.25">
      <c r="B107" s="7" t="s">
        <v>1289</v>
      </c>
      <c r="C107" s="13" t="s">
        <v>978</v>
      </c>
      <c r="F107" s="537"/>
      <c r="G107" s="30">
        <f t="shared" si="1"/>
        <v>0</v>
      </c>
    </row>
    <row r="108" spans="3:7" ht="15.75">
      <c r="C108" s="25"/>
      <c r="D108" s="12" t="s">
        <v>1149</v>
      </c>
      <c r="E108" s="51">
        <v>112</v>
      </c>
      <c r="F108" s="537">
        <v>0</v>
      </c>
      <c r="G108" s="30">
        <f t="shared" si="1"/>
        <v>0</v>
      </c>
    </row>
    <row r="109" spans="3:7" ht="15.75">
      <c r="C109" s="25"/>
      <c r="F109" s="537"/>
      <c r="G109" s="30">
        <f t="shared" si="1"/>
        <v>0</v>
      </c>
    </row>
    <row r="110" spans="2:7" ht="31.5">
      <c r="B110" s="7" t="s">
        <v>1290</v>
      </c>
      <c r="C110" s="13" t="s">
        <v>980</v>
      </c>
      <c r="E110" s="8"/>
      <c r="F110" s="295"/>
      <c r="G110" s="30">
        <f t="shared" si="1"/>
        <v>0</v>
      </c>
    </row>
    <row r="111" spans="4:7" ht="15.75">
      <c r="D111" s="12" t="s">
        <v>1151</v>
      </c>
      <c r="E111" s="8">
        <v>8.4</v>
      </c>
      <c r="F111" s="295">
        <v>0</v>
      </c>
      <c r="G111" s="30">
        <f t="shared" si="1"/>
        <v>0</v>
      </c>
    </row>
    <row r="112" spans="3:7" ht="15.75">
      <c r="C112" s="25"/>
      <c r="F112" s="537"/>
      <c r="G112" s="30">
        <f t="shared" si="1"/>
        <v>0</v>
      </c>
    </row>
    <row r="113" spans="2:7" ht="47.25">
      <c r="B113" s="7" t="s">
        <v>1291</v>
      </c>
      <c r="C113" s="13" t="s">
        <v>979</v>
      </c>
      <c r="E113" s="8"/>
      <c r="F113" s="295"/>
      <c r="G113" s="30">
        <f t="shared" si="1"/>
        <v>0</v>
      </c>
    </row>
    <row r="114" spans="4:7" ht="15.75">
      <c r="D114" s="12" t="s">
        <v>1152</v>
      </c>
      <c r="E114" s="8">
        <v>1</v>
      </c>
      <c r="F114" s="295">
        <v>0</v>
      </c>
      <c r="G114" s="30">
        <f t="shared" si="1"/>
        <v>0</v>
      </c>
    </row>
    <row r="115" spans="3:7" ht="15.75">
      <c r="C115" s="25"/>
      <c r="F115" s="537"/>
      <c r="G115" s="30">
        <f t="shared" si="1"/>
        <v>0</v>
      </c>
    </row>
    <row r="116" spans="2:7" ht="63">
      <c r="B116" s="7" t="s">
        <v>1292</v>
      </c>
      <c r="C116" s="13" t="s">
        <v>1034</v>
      </c>
      <c r="E116" s="8"/>
      <c r="F116" s="360"/>
      <c r="G116" s="30">
        <f t="shared" si="1"/>
        <v>0</v>
      </c>
    </row>
    <row r="117" spans="3:7" ht="15.75">
      <c r="C117" s="44"/>
      <c r="D117" s="12" t="s">
        <v>1152</v>
      </c>
      <c r="E117" s="8">
        <v>2</v>
      </c>
      <c r="F117" s="360">
        <v>0</v>
      </c>
      <c r="G117" s="30">
        <f t="shared" si="1"/>
        <v>0</v>
      </c>
    </row>
    <row r="118" spans="3:7" ht="15.75">
      <c r="C118" s="25"/>
      <c r="F118" s="537"/>
      <c r="G118" s="30">
        <f t="shared" si="1"/>
        <v>0</v>
      </c>
    </row>
    <row r="119" spans="2:7" ht="47.25">
      <c r="B119" s="7" t="s">
        <v>1293</v>
      </c>
      <c r="C119" s="25" t="s">
        <v>981</v>
      </c>
      <c r="F119" s="537"/>
      <c r="G119" s="30">
        <f t="shared" si="1"/>
        <v>0</v>
      </c>
    </row>
    <row r="120" spans="3:7" ht="15.75">
      <c r="C120" s="25"/>
      <c r="D120" s="12" t="s">
        <v>1152</v>
      </c>
      <c r="E120" s="51">
        <v>3</v>
      </c>
      <c r="F120" s="537">
        <v>0</v>
      </c>
      <c r="G120" s="30">
        <f t="shared" si="1"/>
        <v>0</v>
      </c>
    </row>
    <row r="121" spans="3:7" ht="15.75">
      <c r="C121" s="25"/>
      <c r="F121" s="537"/>
      <c r="G121" s="30">
        <f t="shared" si="1"/>
        <v>0</v>
      </c>
    </row>
    <row r="122" spans="2:7" ht="63">
      <c r="B122" s="7" t="s">
        <v>1294</v>
      </c>
      <c r="C122" s="25" t="s">
        <v>1088</v>
      </c>
      <c r="F122" s="537"/>
      <c r="G122" s="30">
        <f t="shared" si="1"/>
        <v>0</v>
      </c>
    </row>
    <row r="123" spans="3:7" ht="15.75">
      <c r="C123" s="25"/>
      <c r="D123" s="12" t="s">
        <v>1215</v>
      </c>
      <c r="E123" s="51">
        <v>12</v>
      </c>
      <c r="F123" s="537">
        <v>0</v>
      </c>
      <c r="G123" s="30">
        <f t="shared" si="1"/>
        <v>0</v>
      </c>
    </row>
    <row r="124" spans="3:7" ht="15.75">
      <c r="C124" s="25"/>
      <c r="F124" s="537"/>
      <c r="G124" s="30">
        <f t="shared" si="1"/>
        <v>0</v>
      </c>
    </row>
    <row r="125" spans="2:7" ht="47.25">
      <c r="B125" s="7" t="s">
        <v>1295</v>
      </c>
      <c r="C125" s="25" t="s">
        <v>983</v>
      </c>
      <c r="F125" s="537"/>
      <c r="G125" s="30">
        <f t="shared" si="1"/>
        <v>0</v>
      </c>
    </row>
    <row r="126" spans="3:7" ht="15.75">
      <c r="C126" s="25"/>
      <c r="D126" s="12" t="s">
        <v>1151</v>
      </c>
      <c r="E126" s="51">
        <v>37.5</v>
      </c>
      <c r="F126" s="537">
        <v>0</v>
      </c>
      <c r="G126" s="30">
        <f t="shared" si="1"/>
        <v>0</v>
      </c>
    </row>
    <row r="127" spans="3:7" ht="16.5" customHeight="1">
      <c r="C127" s="25"/>
      <c r="F127" s="537"/>
      <c r="G127" s="30">
        <f t="shared" si="1"/>
        <v>0</v>
      </c>
    </row>
    <row r="128" spans="2:7" ht="15.75">
      <c r="B128" s="7" t="s">
        <v>1296</v>
      </c>
      <c r="C128" s="13" t="s">
        <v>985</v>
      </c>
      <c r="E128" s="8"/>
      <c r="F128" s="360"/>
      <c r="G128" s="30">
        <f t="shared" si="1"/>
        <v>0</v>
      </c>
    </row>
    <row r="129" spans="4:7" ht="15.75">
      <c r="D129" s="12" t="s">
        <v>1150</v>
      </c>
      <c r="E129" s="8">
        <v>135</v>
      </c>
      <c r="F129" s="360">
        <v>0</v>
      </c>
      <c r="G129" s="30">
        <f t="shared" si="1"/>
        <v>0</v>
      </c>
    </row>
    <row r="130" spans="5:7" ht="15.75">
      <c r="E130" s="8"/>
      <c r="F130" s="360"/>
      <c r="G130" s="30">
        <f t="shared" si="1"/>
        <v>0</v>
      </c>
    </row>
    <row r="131" spans="2:7" ht="15.75">
      <c r="B131" s="7" t="s">
        <v>1297</v>
      </c>
      <c r="C131" s="13" t="s">
        <v>348</v>
      </c>
      <c r="E131" s="8"/>
      <c r="F131" s="360"/>
      <c r="G131" s="30">
        <f t="shared" si="1"/>
        <v>0</v>
      </c>
    </row>
    <row r="132" spans="4:7" ht="15.75">
      <c r="D132" s="12" t="s">
        <v>1150</v>
      </c>
      <c r="E132" s="8">
        <v>135</v>
      </c>
      <c r="F132" s="360">
        <v>0</v>
      </c>
      <c r="G132" s="30">
        <f t="shared" si="1"/>
        <v>0</v>
      </c>
    </row>
    <row r="133" spans="3:7" ht="15.75">
      <c r="C133" s="44" t="s">
        <v>984</v>
      </c>
      <c r="F133" s="537"/>
      <c r="G133" s="30">
        <f t="shared" si="1"/>
        <v>0</v>
      </c>
    </row>
    <row r="134" spans="2:7" ht="31.5">
      <c r="B134" s="7" t="s">
        <v>1298</v>
      </c>
      <c r="C134" s="13" t="s">
        <v>344</v>
      </c>
      <c r="E134" s="8"/>
      <c r="F134" s="360"/>
      <c r="G134" s="30">
        <f t="shared" si="1"/>
        <v>0</v>
      </c>
    </row>
    <row r="135" spans="4:7" ht="15.75">
      <c r="D135" s="12" t="s">
        <v>1152</v>
      </c>
      <c r="E135" s="8">
        <v>6</v>
      </c>
      <c r="F135" s="360">
        <v>0</v>
      </c>
      <c r="G135" s="30">
        <f aca="true" t="shared" si="2" ref="G135:G198">E135*F135</f>
        <v>0</v>
      </c>
    </row>
    <row r="136" spans="5:7" ht="15.75">
      <c r="E136" s="8"/>
      <c r="F136" s="360"/>
      <c r="G136" s="30">
        <f t="shared" si="2"/>
        <v>0</v>
      </c>
    </row>
    <row r="137" spans="2:7" ht="47.25">
      <c r="B137" s="7" t="s">
        <v>1299</v>
      </c>
      <c r="C137" s="13" t="s">
        <v>349</v>
      </c>
      <c r="E137" s="8"/>
      <c r="F137" s="360"/>
      <c r="G137" s="30">
        <f t="shared" si="2"/>
        <v>0</v>
      </c>
    </row>
    <row r="138" spans="4:7" ht="15.75">
      <c r="D138" s="12" t="s">
        <v>1150</v>
      </c>
      <c r="E138" s="8">
        <v>19</v>
      </c>
      <c r="F138" s="360">
        <v>0</v>
      </c>
      <c r="G138" s="30">
        <f t="shared" si="2"/>
        <v>0</v>
      </c>
    </row>
    <row r="139" spans="5:7" ht="15.75">
      <c r="E139" s="8"/>
      <c r="F139" s="360"/>
      <c r="G139" s="30">
        <f t="shared" si="2"/>
        <v>0</v>
      </c>
    </row>
    <row r="140" spans="2:7" ht="31.5">
      <c r="B140" s="7" t="s">
        <v>1300</v>
      </c>
      <c r="C140" s="13" t="s">
        <v>345</v>
      </c>
      <c r="E140" s="8"/>
      <c r="F140" s="360"/>
      <c r="G140" s="30">
        <f t="shared" si="2"/>
        <v>0</v>
      </c>
    </row>
    <row r="141" spans="4:7" ht="15.75">
      <c r="D141" s="12" t="s">
        <v>1151</v>
      </c>
      <c r="E141" s="8">
        <v>24</v>
      </c>
      <c r="F141" s="360">
        <v>0</v>
      </c>
      <c r="G141" s="30">
        <f t="shared" si="2"/>
        <v>0</v>
      </c>
    </row>
    <row r="142" spans="5:7" ht="15.75">
      <c r="E142" s="8"/>
      <c r="F142" s="360"/>
      <c r="G142" s="30">
        <f t="shared" si="2"/>
        <v>0</v>
      </c>
    </row>
    <row r="143" spans="2:7" ht="15.75">
      <c r="B143" s="7" t="s">
        <v>1301</v>
      </c>
      <c r="C143" s="13" t="s">
        <v>346</v>
      </c>
      <c r="E143" s="8"/>
      <c r="F143" s="360"/>
      <c r="G143" s="30">
        <f t="shared" si="2"/>
        <v>0</v>
      </c>
    </row>
    <row r="144" spans="4:7" ht="15.75">
      <c r="D144" s="12" t="s">
        <v>1151</v>
      </c>
      <c r="E144" s="8">
        <v>24</v>
      </c>
      <c r="F144" s="360">
        <v>0</v>
      </c>
      <c r="G144" s="30">
        <f t="shared" si="2"/>
        <v>0</v>
      </c>
    </row>
    <row r="145" spans="5:7" ht="15.75">
      <c r="E145" s="8"/>
      <c r="F145" s="360"/>
      <c r="G145" s="30">
        <f t="shared" si="2"/>
        <v>0</v>
      </c>
    </row>
    <row r="146" spans="2:7" ht="47.25">
      <c r="B146" s="7" t="s">
        <v>1302</v>
      </c>
      <c r="C146" s="13" t="s">
        <v>350</v>
      </c>
      <c r="E146" s="8"/>
      <c r="F146" s="360"/>
      <c r="G146" s="30">
        <f t="shared" si="2"/>
        <v>0</v>
      </c>
    </row>
    <row r="147" spans="3:7" ht="15.75">
      <c r="C147" s="10"/>
      <c r="D147" s="12" t="s">
        <v>1150</v>
      </c>
      <c r="E147" s="8">
        <v>16.5</v>
      </c>
      <c r="F147" s="360">
        <v>0</v>
      </c>
      <c r="G147" s="30">
        <f t="shared" si="2"/>
        <v>0</v>
      </c>
    </row>
    <row r="148" spans="3:7" ht="15.75">
      <c r="C148" s="10"/>
      <c r="E148" s="8"/>
      <c r="F148" s="360"/>
      <c r="G148" s="30">
        <f t="shared" si="2"/>
        <v>0</v>
      </c>
    </row>
    <row r="149" spans="2:7" ht="31.5">
      <c r="B149" s="7" t="s">
        <v>1303</v>
      </c>
      <c r="C149" s="13" t="s">
        <v>351</v>
      </c>
      <c r="E149" s="8"/>
      <c r="F149" s="360"/>
      <c r="G149" s="30">
        <f t="shared" si="2"/>
        <v>0</v>
      </c>
    </row>
    <row r="150" spans="3:7" ht="15.75">
      <c r="C150" s="10"/>
      <c r="D150" s="12" t="s">
        <v>1150</v>
      </c>
      <c r="E150" s="8">
        <v>5</v>
      </c>
      <c r="F150" s="360">
        <v>0</v>
      </c>
      <c r="G150" s="30">
        <f t="shared" si="2"/>
        <v>0</v>
      </c>
    </row>
    <row r="151" spans="3:7" ht="15.75">
      <c r="C151" s="10"/>
      <c r="E151" s="8"/>
      <c r="F151" s="360"/>
      <c r="G151" s="30">
        <f t="shared" si="2"/>
        <v>0</v>
      </c>
    </row>
    <row r="152" spans="2:7" ht="15.75">
      <c r="B152" s="7" t="s">
        <v>1304</v>
      </c>
      <c r="C152" s="13" t="s">
        <v>347</v>
      </c>
      <c r="E152" s="8"/>
      <c r="F152" s="360"/>
      <c r="G152" s="30">
        <f t="shared" si="2"/>
        <v>0</v>
      </c>
    </row>
    <row r="153" spans="4:7" ht="15.75">
      <c r="D153" s="12" t="s">
        <v>1150</v>
      </c>
      <c r="E153" s="8">
        <v>19</v>
      </c>
      <c r="F153" s="360">
        <v>0</v>
      </c>
      <c r="G153" s="30">
        <f t="shared" si="2"/>
        <v>0</v>
      </c>
    </row>
    <row r="154" spans="5:7" ht="15.75">
      <c r="E154" s="8"/>
      <c r="F154" s="360"/>
      <c r="G154" s="30">
        <f t="shared" si="2"/>
        <v>0</v>
      </c>
    </row>
    <row r="155" spans="2:7" ht="15.75">
      <c r="B155" s="7" t="s">
        <v>1305</v>
      </c>
      <c r="C155" s="13" t="s">
        <v>348</v>
      </c>
      <c r="E155" s="8"/>
      <c r="F155" s="360"/>
      <c r="G155" s="30">
        <f t="shared" si="2"/>
        <v>0</v>
      </c>
    </row>
    <row r="156" spans="4:7" ht="15.75">
      <c r="D156" s="12" t="s">
        <v>1150</v>
      </c>
      <c r="E156" s="8">
        <v>19</v>
      </c>
      <c r="F156" s="360">
        <v>0</v>
      </c>
      <c r="G156" s="30">
        <f t="shared" si="2"/>
        <v>0</v>
      </c>
    </row>
    <row r="157" spans="5:7" ht="15.75">
      <c r="E157" s="8"/>
      <c r="F157" s="360"/>
      <c r="G157" s="30">
        <f t="shared" si="2"/>
        <v>0</v>
      </c>
    </row>
    <row r="158" spans="2:7" ht="31.5">
      <c r="B158" s="7" t="s">
        <v>1306</v>
      </c>
      <c r="C158" s="13" t="s">
        <v>352</v>
      </c>
      <c r="E158" s="8"/>
      <c r="F158" s="360"/>
      <c r="G158" s="30">
        <f t="shared" si="2"/>
        <v>0</v>
      </c>
    </row>
    <row r="159" spans="4:7" ht="15.75">
      <c r="D159" s="12" t="s">
        <v>1150</v>
      </c>
      <c r="E159" s="8">
        <v>2.4</v>
      </c>
      <c r="F159" s="360">
        <v>0</v>
      </c>
      <c r="G159" s="30">
        <f t="shared" si="2"/>
        <v>0</v>
      </c>
    </row>
    <row r="160" spans="5:7" ht="15.75">
      <c r="E160" s="8"/>
      <c r="F160" s="360"/>
      <c r="G160" s="30">
        <f t="shared" si="2"/>
        <v>0</v>
      </c>
    </row>
    <row r="161" spans="2:7" ht="31.5">
      <c r="B161" s="7" t="s">
        <v>1307</v>
      </c>
      <c r="C161" s="13" t="s">
        <v>353</v>
      </c>
      <c r="E161" s="8"/>
      <c r="F161" s="360"/>
      <c r="G161" s="30">
        <f t="shared" si="2"/>
        <v>0</v>
      </c>
    </row>
    <row r="162" spans="4:7" ht="15.75">
      <c r="D162" s="12" t="s">
        <v>1150</v>
      </c>
      <c r="E162" s="8">
        <v>4.5</v>
      </c>
      <c r="F162" s="360">
        <v>0</v>
      </c>
      <c r="G162" s="30">
        <f t="shared" si="2"/>
        <v>0</v>
      </c>
    </row>
    <row r="163" spans="5:7" ht="15.75">
      <c r="E163" s="8"/>
      <c r="F163" s="360"/>
      <c r="G163" s="30">
        <f t="shared" si="2"/>
        <v>0</v>
      </c>
    </row>
    <row r="164" spans="2:7" ht="63">
      <c r="B164" s="7" t="s">
        <v>1308</v>
      </c>
      <c r="C164" s="13" t="s">
        <v>1179</v>
      </c>
      <c r="E164" s="8"/>
      <c r="F164" s="360"/>
      <c r="G164" s="30">
        <f t="shared" si="2"/>
        <v>0</v>
      </c>
    </row>
    <row r="165" spans="3:7" ht="15.75">
      <c r="C165" s="10"/>
      <c r="D165" s="12" t="s">
        <v>1150</v>
      </c>
      <c r="E165" s="8">
        <v>3.2</v>
      </c>
      <c r="F165" s="360">
        <v>0</v>
      </c>
      <c r="G165" s="30">
        <f t="shared" si="2"/>
        <v>0</v>
      </c>
    </row>
    <row r="166" spans="3:7" ht="15.75">
      <c r="C166" s="10"/>
      <c r="E166" s="8"/>
      <c r="F166" s="360"/>
      <c r="G166" s="30">
        <f t="shared" si="2"/>
        <v>0</v>
      </c>
    </row>
    <row r="167" spans="2:7" ht="63">
      <c r="B167" s="7" t="s">
        <v>1309</v>
      </c>
      <c r="C167" s="13" t="s">
        <v>1180</v>
      </c>
      <c r="E167" s="8"/>
      <c r="F167" s="360"/>
      <c r="G167" s="30">
        <f t="shared" si="2"/>
        <v>0</v>
      </c>
    </row>
    <row r="168" spans="3:7" ht="15.75">
      <c r="C168" s="10"/>
      <c r="D168" s="12" t="s">
        <v>1150</v>
      </c>
      <c r="E168" s="8">
        <v>3.8</v>
      </c>
      <c r="F168" s="360">
        <v>0</v>
      </c>
      <c r="G168" s="30">
        <f t="shared" si="2"/>
        <v>0</v>
      </c>
    </row>
    <row r="169" spans="3:7" ht="15.75">
      <c r="C169" s="10"/>
      <c r="E169" s="8"/>
      <c r="F169" s="360"/>
      <c r="G169" s="30">
        <f t="shared" si="2"/>
        <v>0</v>
      </c>
    </row>
    <row r="170" spans="2:7" ht="31.5">
      <c r="B170" s="7" t="s">
        <v>1310</v>
      </c>
      <c r="C170" s="13" t="s">
        <v>1181</v>
      </c>
      <c r="E170" s="8"/>
      <c r="F170" s="360"/>
      <c r="G170" s="30">
        <f t="shared" si="2"/>
        <v>0</v>
      </c>
    </row>
    <row r="171" spans="3:7" ht="15.75">
      <c r="C171" s="10"/>
      <c r="D171" s="12" t="s">
        <v>1151</v>
      </c>
      <c r="E171" s="8">
        <v>24</v>
      </c>
      <c r="F171" s="360">
        <v>0</v>
      </c>
      <c r="G171" s="30">
        <f t="shared" si="2"/>
        <v>0</v>
      </c>
    </row>
    <row r="172" spans="3:7" ht="15.75">
      <c r="C172" s="10"/>
      <c r="E172" s="8"/>
      <c r="F172" s="360"/>
      <c r="G172" s="30">
        <f t="shared" si="2"/>
        <v>0</v>
      </c>
    </row>
    <row r="173" spans="2:7" ht="31.5">
      <c r="B173" s="7" t="s">
        <v>1311</v>
      </c>
      <c r="C173" s="13" t="s">
        <v>1182</v>
      </c>
      <c r="E173" s="8"/>
      <c r="F173" s="360"/>
      <c r="G173" s="30">
        <f t="shared" si="2"/>
        <v>0</v>
      </c>
    </row>
    <row r="174" spans="3:7" ht="15.75">
      <c r="C174" s="10"/>
      <c r="D174" s="12" t="s">
        <v>1149</v>
      </c>
      <c r="E174" s="8">
        <v>22.6</v>
      </c>
      <c r="F174" s="360">
        <v>0</v>
      </c>
      <c r="G174" s="30">
        <f t="shared" si="2"/>
        <v>0</v>
      </c>
    </row>
    <row r="175" spans="3:7" ht="15.75">
      <c r="C175" s="10"/>
      <c r="E175" s="8"/>
      <c r="F175" s="360"/>
      <c r="G175" s="30">
        <f t="shared" si="2"/>
        <v>0</v>
      </c>
    </row>
    <row r="176" spans="2:7" ht="47.25">
      <c r="B176" s="7" t="s">
        <v>1312</v>
      </c>
      <c r="C176" s="13" t="s">
        <v>1183</v>
      </c>
      <c r="E176" s="8"/>
      <c r="F176" s="360"/>
      <c r="G176" s="30">
        <f t="shared" si="2"/>
        <v>0</v>
      </c>
    </row>
    <row r="177" spans="4:7" ht="15.75">
      <c r="D177" s="12" t="s">
        <v>1149</v>
      </c>
      <c r="E177" s="8">
        <v>22.6</v>
      </c>
      <c r="F177" s="360">
        <v>0</v>
      </c>
      <c r="G177" s="30">
        <f t="shared" si="2"/>
        <v>0</v>
      </c>
    </row>
    <row r="178" spans="5:7" ht="15.75">
      <c r="E178" s="8"/>
      <c r="F178" s="360"/>
      <c r="G178" s="30">
        <f t="shared" si="2"/>
        <v>0</v>
      </c>
    </row>
    <row r="179" spans="2:7" ht="31.5">
      <c r="B179" s="7" t="s">
        <v>1313</v>
      </c>
      <c r="C179" s="13" t="s">
        <v>986</v>
      </c>
      <c r="E179" s="8"/>
      <c r="F179" s="360"/>
      <c r="G179" s="30">
        <f t="shared" si="2"/>
        <v>0</v>
      </c>
    </row>
    <row r="180" spans="4:7" ht="15.75">
      <c r="D180" s="12" t="s">
        <v>1126</v>
      </c>
      <c r="E180" s="8">
        <v>1180</v>
      </c>
      <c r="F180" s="360">
        <v>0</v>
      </c>
      <c r="G180" s="30">
        <f t="shared" si="2"/>
        <v>0</v>
      </c>
    </row>
    <row r="181" spans="5:7" ht="15.75">
      <c r="E181" s="8"/>
      <c r="F181" s="360"/>
      <c r="G181" s="30">
        <f t="shared" si="2"/>
        <v>0</v>
      </c>
    </row>
    <row r="182" spans="2:7" ht="31.5">
      <c r="B182" s="7" t="s">
        <v>1314</v>
      </c>
      <c r="C182" s="13" t="s">
        <v>1184</v>
      </c>
      <c r="E182" s="8"/>
      <c r="F182" s="360"/>
      <c r="G182" s="30">
        <f t="shared" si="2"/>
        <v>0</v>
      </c>
    </row>
    <row r="183" spans="4:7" ht="15.75">
      <c r="D183" s="12" t="s">
        <v>1149</v>
      </c>
      <c r="E183" s="8">
        <v>24</v>
      </c>
      <c r="F183" s="360">
        <v>0</v>
      </c>
      <c r="G183" s="30">
        <f t="shared" si="2"/>
        <v>0</v>
      </c>
    </row>
    <row r="184" spans="5:7" ht="15.75">
      <c r="E184" s="8"/>
      <c r="F184" s="360"/>
      <c r="G184" s="30">
        <f t="shared" si="2"/>
        <v>0</v>
      </c>
    </row>
    <row r="185" spans="2:7" ht="31.5">
      <c r="B185" s="7" t="s">
        <v>1315</v>
      </c>
      <c r="C185" s="13" t="s">
        <v>1185</v>
      </c>
      <c r="E185" s="8"/>
      <c r="F185" s="360"/>
      <c r="G185" s="30">
        <f t="shared" si="2"/>
        <v>0</v>
      </c>
    </row>
    <row r="186" spans="4:7" ht="15.75">
      <c r="D186" s="12" t="s">
        <v>1151</v>
      </c>
      <c r="E186" s="8">
        <v>18</v>
      </c>
      <c r="F186" s="360">
        <v>0</v>
      </c>
      <c r="G186" s="30">
        <f t="shared" si="2"/>
        <v>0</v>
      </c>
    </row>
    <row r="187" spans="5:7" ht="30.75" customHeight="1">
      <c r="E187" s="8"/>
      <c r="F187" s="360"/>
      <c r="G187" s="30">
        <f t="shared" si="2"/>
        <v>0</v>
      </c>
    </row>
    <row r="188" spans="2:7" ht="47.25">
      <c r="B188" s="7" t="s">
        <v>1316</v>
      </c>
      <c r="C188" s="13" t="s">
        <v>1186</v>
      </c>
      <c r="E188" s="8"/>
      <c r="F188" s="360"/>
      <c r="G188" s="30">
        <f t="shared" si="2"/>
        <v>0</v>
      </c>
    </row>
    <row r="189" spans="4:7" ht="15.75">
      <c r="D189" s="12" t="s">
        <v>1151</v>
      </c>
      <c r="E189" s="8">
        <v>36</v>
      </c>
      <c r="F189" s="360">
        <v>0</v>
      </c>
      <c r="G189" s="30">
        <f t="shared" si="2"/>
        <v>0</v>
      </c>
    </row>
    <row r="190" spans="5:7" ht="15.75">
      <c r="E190" s="8"/>
      <c r="F190" s="360"/>
      <c r="G190" s="30">
        <f t="shared" si="2"/>
        <v>0</v>
      </c>
    </row>
    <row r="191" spans="2:7" ht="31.5">
      <c r="B191" s="7" t="s">
        <v>1317</v>
      </c>
      <c r="C191" s="13" t="s">
        <v>1187</v>
      </c>
      <c r="E191" s="8"/>
      <c r="F191" s="360"/>
      <c r="G191" s="30">
        <f t="shared" si="2"/>
        <v>0</v>
      </c>
    </row>
    <row r="192" spans="4:7" ht="15.75">
      <c r="D192" s="12" t="s">
        <v>1149</v>
      </c>
      <c r="E192" s="8">
        <v>36</v>
      </c>
      <c r="F192" s="360">
        <v>0</v>
      </c>
      <c r="G192" s="30">
        <f t="shared" si="2"/>
        <v>0</v>
      </c>
    </row>
    <row r="193" spans="5:7" ht="15.75">
      <c r="E193" s="8"/>
      <c r="F193" s="360"/>
      <c r="G193" s="30">
        <f t="shared" si="2"/>
        <v>0</v>
      </c>
    </row>
    <row r="194" spans="2:7" ht="63">
      <c r="B194" s="7" t="s">
        <v>1318</v>
      </c>
      <c r="C194" s="13" t="s">
        <v>1196</v>
      </c>
      <c r="E194" s="8"/>
      <c r="F194" s="360"/>
      <c r="G194" s="30">
        <f t="shared" si="2"/>
        <v>0</v>
      </c>
    </row>
    <row r="195" spans="4:7" ht="15.75">
      <c r="D195" s="12" t="s">
        <v>1151</v>
      </c>
      <c r="E195" s="8">
        <v>36</v>
      </c>
      <c r="F195" s="360">
        <v>0</v>
      </c>
      <c r="G195" s="30">
        <f t="shared" si="2"/>
        <v>0</v>
      </c>
    </row>
    <row r="196" spans="5:7" ht="15.75">
      <c r="E196" s="8"/>
      <c r="F196" s="360"/>
      <c r="G196" s="30">
        <f t="shared" si="2"/>
        <v>0</v>
      </c>
    </row>
    <row r="197" spans="2:7" ht="63">
      <c r="B197" s="7" t="s">
        <v>1319</v>
      </c>
      <c r="C197" s="13" t="s">
        <v>1197</v>
      </c>
      <c r="E197" s="8"/>
      <c r="F197" s="360"/>
      <c r="G197" s="30">
        <f t="shared" si="2"/>
        <v>0</v>
      </c>
    </row>
    <row r="198" spans="4:7" ht="15.75">
      <c r="D198" s="12" t="s">
        <v>1151</v>
      </c>
      <c r="E198" s="8">
        <v>19.2</v>
      </c>
      <c r="F198" s="360">
        <v>0</v>
      </c>
      <c r="G198" s="30">
        <f t="shared" si="2"/>
        <v>0</v>
      </c>
    </row>
    <row r="199" spans="6:7" ht="15.75">
      <c r="F199" s="537"/>
      <c r="G199" s="30">
        <f>E199*F199</f>
        <v>0</v>
      </c>
    </row>
    <row r="200" spans="2:7" ht="15.75">
      <c r="B200" s="7" t="s">
        <v>1320</v>
      </c>
      <c r="C200" s="13" t="s">
        <v>988</v>
      </c>
      <c r="F200" s="537"/>
      <c r="G200" s="30">
        <f>E200*F200</f>
        <v>0</v>
      </c>
    </row>
    <row r="201" spans="4:7" ht="15.75">
      <c r="D201" s="12" t="s">
        <v>1154</v>
      </c>
      <c r="E201" s="51">
        <v>0.1</v>
      </c>
      <c r="F201" s="542">
        <f>SUM(G5:G198)</f>
        <v>0</v>
      </c>
      <c r="G201" s="30">
        <f>E201*F201</f>
        <v>0</v>
      </c>
    </row>
    <row r="202" ht="15.75">
      <c r="F202" s="537"/>
    </row>
    <row r="203" spans="3:7" ht="16.5" thickBot="1">
      <c r="C203" s="17" t="s">
        <v>976</v>
      </c>
      <c r="D203" s="18"/>
      <c r="E203" s="53"/>
      <c r="F203" s="53"/>
      <c r="G203" s="19">
        <f>SUM(G6:G202)</f>
        <v>0</v>
      </c>
    </row>
    <row r="204" ht="16.5" thickTop="1"/>
  </sheetData>
  <sheetProtection password="CFDE" sheet="1"/>
  <mergeCells count="1">
    <mergeCell ref="C1:F1"/>
  </mergeCells>
  <printOptions/>
  <pageMargins left="0.9055118110236221" right="0.5118110236220472" top="0.7480314960629921" bottom="0.7480314960629921" header="0.31496062992125984" footer="0.31496062992125984"/>
  <pageSetup horizontalDpi="600" verticalDpi="600" orientation="portrait" paperSize="9" r:id="rId1"/>
  <headerFooter alignWithMargins="0">
    <oddHeader>&amp;C&amp;A</oddHeader>
    <oddFooter>&amp;CStran &amp;P od &amp;N</oddFooter>
  </headerFooter>
</worksheet>
</file>

<file path=xl/worksheets/sheet7.xml><?xml version="1.0" encoding="utf-8"?>
<worksheet xmlns="http://schemas.openxmlformats.org/spreadsheetml/2006/main" xmlns:r="http://schemas.openxmlformats.org/officeDocument/2006/relationships">
  <dimension ref="B1:H101"/>
  <sheetViews>
    <sheetView showZeros="0" workbookViewId="0" topLeftCell="B76">
      <selection activeCell="F99" sqref="F99"/>
    </sheetView>
  </sheetViews>
  <sheetFormatPr defaultColWidth="9.00390625" defaultRowHeight="12.75"/>
  <cols>
    <col min="1" max="1" width="2.00390625" style="6" hidden="1" customWidth="1"/>
    <col min="2" max="2" width="5.75390625" style="7" customWidth="1"/>
    <col min="3" max="3" width="46.875" style="13" customWidth="1"/>
    <col min="4" max="4" width="4.875" style="12" customWidth="1"/>
    <col min="5" max="5" width="7.125" style="8" customWidth="1"/>
    <col min="6" max="6" width="10.875" style="8" customWidth="1"/>
    <col min="7" max="7" width="12.875" style="8" customWidth="1"/>
    <col min="8" max="16384" width="9.125" style="6" customWidth="1"/>
  </cols>
  <sheetData>
    <row r="1" spans="2:7" ht="19.5">
      <c r="B1" s="21" t="s">
        <v>1114</v>
      </c>
      <c r="C1" s="585" t="s">
        <v>1327</v>
      </c>
      <c r="D1" s="585"/>
      <c r="E1" s="585"/>
      <c r="F1" s="585"/>
      <c r="G1" s="22"/>
    </row>
    <row r="3" spans="2:8" ht="12.75">
      <c r="B3" s="32" t="s">
        <v>1160</v>
      </c>
      <c r="C3" s="33" t="s">
        <v>1161</v>
      </c>
      <c r="D3" s="32" t="s">
        <v>1162</v>
      </c>
      <c r="E3" s="34" t="s">
        <v>1163</v>
      </c>
      <c r="F3" s="34" t="s">
        <v>1164</v>
      </c>
      <c r="G3" s="34" t="s">
        <v>1165</v>
      </c>
      <c r="H3" s="26"/>
    </row>
    <row r="4" spans="2:8" ht="15.75">
      <c r="B4" s="38"/>
      <c r="C4" s="45" t="s">
        <v>1223</v>
      </c>
      <c r="D4" s="38"/>
      <c r="E4" s="40"/>
      <c r="F4" s="525"/>
      <c r="G4" s="40"/>
      <c r="H4" s="26"/>
    </row>
    <row r="5" spans="2:8" ht="78.75">
      <c r="B5" s="7" t="s">
        <v>1140</v>
      </c>
      <c r="C5" s="25" t="s">
        <v>786</v>
      </c>
      <c r="D5" s="29"/>
      <c r="E5" s="29"/>
      <c r="F5" s="526"/>
      <c r="G5" s="29"/>
      <c r="H5" s="26"/>
    </row>
    <row r="6" spans="3:8" ht="15.75">
      <c r="C6" s="29"/>
      <c r="D6" s="30" t="s">
        <v>1151</v>
      </c>
      <c r="E6" s="30">
        <v>130.2</v>
      </c>
      <c r="F6" s="527">
        <v>0</v>
      </c>
      <c r="G6" s="30">
        <f>E6*F6</f>
        <v>0</v>
      </c>
      <c r="H6" s="26"/>
    </row>
    <row r="7" spans="3:8" ht="15.75">
      <c r="C7" s="29"/>
      <c r="D7" s="29"/>
      <c r="E7" s="29"/>
      <c r="F7" s="526"/>
      <c r="G7" s="30">
        <f aca="true" t="shared" si="0" ref="G7:G94">E7*F7</f>
        <v>0</v>
      </c>
      <c r="H7" s="26"/>
    </row>
    <row r="8" spans="2:8" ht="31.5">
      <c r="B8" s="7" t="s">
        <v>1141</v>
      </c>
      <c r="C8" s="25" t="s">
        <v>787</v>
      </c>
      <c r="D8" s="29"/>
      <c r="E8" s="29"/>
      <c r="F8" s="526"/>
      <c r="G8" s="30">
        <f t="shared" si="0"/>
        <v>0</v>
      </c>
      <c r="H8" s="26"/>
    </row>
    <row r="9" spans="3:8" ht="15.75">
      <c r="C9" s="29"/>
      <c r="D9" s="30" t="s">
        <v>1151</v>
      </c>
      <c r="E9" s="30">
        <v>339.9</v>
      </c>
      <c r="F9" s="527">
        <v>0</v>
      </c>
      <c r="G9" s="30">
        <f>E9*F9</f>
        <v>0</v>
      </c>
      <c r="H9" s="26"/>
    </row>
    <row r="10" spans="6:7" ht="15.75">
      <c r="F10" s="360"/>
      <c r="G10" s="30">
        <f t="shared" si="0"/>
        <v>0</v>
      </c>
    </row>
    <row r="11" spans="2:7" ht="31.5">
      <c r="B11" s="7" t="s">
        <v>1142</v>
      </c>
      <c r="C11" s="13" t="s">
        <v>788</v>
      </c>
      <c r="F11" s="360"/>
      <c r="G11" s="30">
        <f t="shared" si="0"/>
        <v>0</v>
      </c>
    </row>
    <row r="12" spans="4:7" ht="15.75">
      <c r="D12" s="12" t="s">
        <v>1151</v>
      </c>
      <c r="E12" s="8">
        <v>36.4</v>
      </c>
      <c r="F12" s="360">
        <v>0</v>
      </c>
      <c r="G12" s="30">
        <f t="shared" si="0"/>
        <v>0</v>
      </c>
    </row>
    <row r="13" spans="6:7" ht="15.75">
      <c r="F13" s="360"/>
      <c r="G13" s="30">
        <f t="shared" si="0"/>
        <v>0</v>
      </c>
    </row>
    <row r="14" spans="2:7" ht="78.75">
      <c r="B14" s="7" t="s">
        <v>1143</v>
      </c>
      <c r="C14" s="13" t="s">
        <v>755</v>
      </c>
      <c r="F14" s="360"/>
      <c r="G14" s="506">
        <f t="shared" si="0"/>
        <v>0</v>
      </c>
    </row>
    <row r="15" spans="4:7" ht="15.75">
      <c r="D15" s="12" t="s">
        <v>1151</v>
      </c>
      <c r="E15" s="8">
        <v>395.25</v>
      </c>
      <c r="F15" s="360">
        <v>0</v>
      </c>
      <c r="G15" s="506">
        <f t="shared" si="0"/>
        <v>0</v>
      </c>
    </row>
    <row r="16" spans="6:7" ht="15.75">
      <c r="F16" s="360"/>
      <c r="G16" s="30">
        <f t="shared" si="0"/>
        <v>0</v>
      </c>
    </row>
    <row r="17" spans="2:7" ht="15.75">
      <c r="B17" s="7" t="s">
        <v>1144</v>
      </c>
      <c r="C17" s="13" t="s">
        <v>1092</v>
      </c>
      <c r="F17" s="360"/>
      <c r="G17" s="30">
        <f t="shared" si="0"/>
        <v>0</v>
      </c>
    </row>
    <row r="18" spans="4:7" ht="15.75">
      <c r="D18" s="12" t="s">
        <v>1151</v>
      </c>
      <c r="E18" s="8">
        <v>46.45</v>
      </c>
      <c r="F18" s="360">
        <v>0</v>
      </c>
      <c r="G18" s="30">
        <f t="shared" si="0"/>
        <v>0</v>
      </c>
    </row>
    <row r="19" spans="6:7" ht="15.75">
      <c r="F19" s="360"/>
      <c r="G19" s="30">
        <f t="shared" si="0"/>
        <v>0</v>
      </c>
    </row>
    <row r="20" spans="2:7" ht="31.5">
      <c r="B20" s="7" t="s">
        <v>1145</v>
      </c>
      <c r="C20" s="13" t="s">
        <v>790</v>
      </c>
      <c r="F20" s="360"/>
      <c r="G20" s="30">
        <f t="shared" si="0"/>
        <v>0</v>
      </c>
    </row>
    <row r="21" spans="4:7" ht="15.75">
      <c r="D21" s="12" t="s">
        <v>1149</v>
      </c>
      <c r="E21" s="8">
        <v>293</v>
      </c>
      <c r="F21" s="360">
        <v>0</v>
      </c>
      <c r="G21" s="30">
        <f t="shared" si="0"/>
        <v>0</v>
      </c>
    </row>
    <row r="22" spans="6:7" ht="15.75">
      <c r="F22" s="360"/>
      <c r="G22" s="30">
        <f t="shared" si="0"/>
        <v>0</v>
      </c>
    </row>
    <row r="23" spans="2:7" ht="31.5">
      <c r="B23" s="7" t="s">
        <v>1146</v>
      </c>
      <c r="C23" s="13" t="s">
        <v>789</v>
      </c>
      <c r="F23" s="360"/>
      <c r="G23" s="30">
        <f t="shared" si="0"/>
        <v>0</v>
      </c>
    </row>
    <row r="24" spans="4:7" ht="15.75">
      <c r="D24" s="12" t="s">
        <v>1151</v>
      </c>
      <c r="E24" s="8">
        <v>35</v>
      </c>
      <c r="F24" s="360">
        <v>0</v>
      </c>
      <c r="G24" s="30">
        <f t="shared" si="0"/>
        <v>0</v>
      </c>
    </row>
    <row r="25" spans="6:7" ht="15.75">
      <c r="F25" s="360"/>
      <c r="G25" s="30">
        <f t="shared" si="0"/>
        <v>0</v>
      </c>
    </row>
    <row r="26" spans="2:7" ht="31.5">
      <c r="B26" s="7" t="s">
        <v>1147</v>
      </c>
      <c r="C26" s="13" t="s">
        <v>791</v>
      </c>
      <c r="F26" s="360"/>
      <c r="G26" s="30">
        <f t="shared" si="0"/>
        <v>0</v>
      </c>
    </row>
    <row r="27" spans="4:7" ht="15.75">
      <c r="D27" s="12" t="s">
        <v>1154</v>
      </c>
      <c r="E27" s="8">
        <v>300</v>
      </c>
      <c r="F27" s="360">
        <v>0</v>
      </c>
      <c r="G27" s="30">
        <f t="shared" si="0"/>
        <v>0</v>
      </c>
    </row>
    <row r="28" spans="3:7" ht="15.75">
      <c r="C28" s="44" t="s">
        <v>1241</v>
      </c>
      <c r="F28" s="360"/>
      <c r="G28" s="30">
        <f t="shared" si="0"/>
        <v>0</v>
      </c>
    </row>
    <row r="29" spans="2:7" ht="78.75">
      <c r="B29" s="7" t="s">
        <v>1148</v>
      </c>
      <c r="C29" s="25" t="s">
        <v>786</v>
      </c>
      <c r="D29" s="29"/>
      <c r="E29" s="29"/>
      <c r="F29" s="526"/>
      <c r="G29" s="30">
        <f t="shared" si="0"/>
        <v>0</v>
      </c>
    </row>
    <row r="30" spans="3:7" ht="15.75">
      <c r="C30" s="29"/>
      <c r="D30" s="30" t="s">
        <v>1151</v>
      </c>
      <c r="E30" s="30">
        <v>124.35</v>
      </c>
      <c r="F30" s="527">
        <v>0</v>
      </c>
      <c r="G30" s="30">
        <f t="shared" si="0"/>
        <v>0</v>
      </c>
    </row>
    <row r="31" spans="3:7" ht="15.75">
      <c r="C31" s="29"/>
      <c r="D31" s="29"/>
      <c r="E31" s="29"/>
      <c r="F31" s="526"/>
      <c r="G31" s="30">
        <f t="shared" si="0"/>
        <v>0</v>
      </c>
    </row>
    <row r="32" spans="2:7" ht="31.5">
      <c r="B32" s="7" t="s">
        <v>1128</v>
      </c>
      <c r="C32" s="25" t="s">
        <v>792</v>
      </c>
      <c r="D32" s="29"/>
      <c r="E32" s="29"/>
      <c r="F32" s="526"/>
      <c r="G32" s="30">
        <f t="shared" si="0"/>
        <v>0</v>
      </c>
    </row>
    <row r="33" spans="3:7" ht="15.75">
      <c r="C33" s="29"/>
      <c r="D33" s="30" t="s">
        <v>1151</v>
      </c>
      <c r="E33" s="30">
        <v>80.9</v>
      </c>
      <c r="F33" s="527">
        <v>0</v>
      </c>
      <c r="G33" s="30">
        <f t="shared" si="0"/>
        <v>0</v>
      </c>
    </row>
    <row r="34" spans="6:7" ht="15.75">
      <c r="F34" s="360"/>
      <c r="G34" s="30">
        <f t="shared" si="0"/>
        <v>0</v>
      </c>
    </row>
    <row r="35" spans="2:7" ht="31.5">
      <c r="B35" s="7" t="s">
        <v>1129</v>
      </c>
      <c r="C35" s="13" t="s">
        <v>788</v>
      </c>
      <c r="F35" s="360"/>
      <c r="G35" s="30">
        <f t="shared" si="0"/>
        <v>0</v>
      </c>
    </row>
    <row r="36" spans="4:7" ht="15.75">
      <c r="D36" s="12" t="s">
        <v>1151</v>
      </c>
      <c r="E36" s="8">
        <v>119.35</v>
      </c>
      <c r="F36" s="360">
        <v>0</v>
      </c>
      <c r="G36" s="30">
        <f t="shared" si="0"/>
        <v>0</v>
      </c>
    </row>
    <row r="37" spans="6:7" ht="15.75">
      <c r="F37" s="360"/>
      <c r="G37" s="30">
        <f t="shared" si="0"/>
        <v>0</v>
      </c>
    </row>
    <row r="38" spans="2:7" ht="78.75">
      <c r="B38" s="7" t="s">
        <v>1130</v>
      </c>
      <c r="C38" s="13" t="s">
        <v>755</v>
      </c>
      <c r="F38" s="360"/>
      <c r="G38" s="506">
        <f t="shared" si="0"/>
        <v>0</v>
      </c>
    </row>
    <row r="39" spans="4:7" ht="15.75">
      <c r="D39" s="12" t="s">
        <v>1151</v>
      </c>
      <c r="E39" s="8">
        <v>80.9</v>
      </c>
      <c r="F39" s="360">
        <v>0</v>
      </c>
      <c r="G39" s="506">
        <f t="shared" si="0"/>
        <v>0</v>
      </c>
    </row>
    <row r="40" spans="6:7" ht="15.75">
      <c r="F40" s="360"/>
      <c r="G40" s="30"/>
    </row>
    <row r="41" spans="2:7" ht="15.75">
      <c r="B41" s="7" t="s">
        <v>1131</v>
      </c>
      <c r="C41" s="13" t="s">
        <v>1092</v>
      </c>
      <c r="F41" s="360"/>
      <c r="G41" s="30">
        <f>E41*F41</f>
        <v>0</v>
      </c>
    </row>
    <row r="42" spans="4:7" ht="15.75">
      <c r="D42" s="12" t="s">
        <v>1151</v>
      </c>
      <c r="E42" s="8">
        <v>56.95</v>
      </c>
      <c r="F42" s="360">
        <v>0</v>
      </c>
      <c r="G42" s="30">
        <f>E42*F42</f>
        <v>0</v>
      </c>
    </row>
    <row r="43" spans="3:7" ht="15.75">
      <c r="C43" s="44"/>
      <c r="F43" s="360"/>
      <c r="G43" s="30">
        <f t="shared" si="0"/>
        <v>0</v>
      </c>
    </row>
    <row r="44" spans="2:7" ht="31.5">
      <c r="B44" s="7" t="s">
        <v>1132</v>
      </c>
      <c r="C44" s="13" t="s">
        <v>790</v>
      </c>
      <c r="F44" s="360"/>
      <c r="G44" s="30">
        <f t="shared" si="0"/>
        <v>0</v>
      </c>
    </row>
    <row r="45" spans="4:7" ht="15.75">
      <c r="D45" s="12" t="s">
        <v>1149</v>
      </c>
      <c r="E45" s="8">
        <v>107</v>
      </c>
      <c r="F45" s="360">
        <v>0</v>
      </c>
      <c r="G45" s="30">
        <f t="shared" si="0"/>
        <v>0</v>
      </c>
    </row>
    <row r="46" spans="3:7" ht="15.75">
      <c r="C46" s="44"/>
      <c r="F46" s="360"/>
      <c r="G46" s="30">
        <f t="shared" si="0"/>
        <v>0</v>
      </c>
    </row>
    <row r="47" spans="2:7" ht="31.5">
      <c r="B47" s="7" t="s">
        <v>1133</v>
      </c>
      <c r="C47" s="13" t="s">
        <v>793</v>
      </c>
      <c r="F47" s="360"/>
      <c r="G47" s="30">
        <f t="shared" si="0"/>
        <v>0</v>
      </c>
    </row>
    <row r="48" spans="4:7" ht="15.75">
      <c r="D48" s="12" t="s">
        <v>1154</v>
      </c>
      <c r="E48" s="8">
        <v>300</v>
      </c>
      <c r="F48" s="360">
        <v>0</v>
      </c>
      <c r="G48" s="30">
        <f t="shared" si="0"/>
        <v>0</v>
      </c>
    </row>
    <row r="49" spans="3:7" ht="15.75">
      <c r="C49" s="44"/>
      <c r="F49" s="360"/>
      <c r="G49" s="30">
        <f t="shared" si="0"/>
        <v>0</v>
      </c>
    </row>
    <row r="50" spans="2:7" ht="63">
      <c r="B50" s="7" t="s">
        <v>1134</v>
      </c>
      <c r="C50" s="13" t="s">
        <v>794</v>
      </c>
      <c r="F50" s="360"/>
      <c r="G50" s="30">
        <f t="shared" si="0"/>
        <v>0</v>
      </c>
    </row>
    <row r="51" spans="4:7" ht="15.75">
      <c r="D51" s="12" t="s">
        <v>1151</v>
      </c>
      <c r="E51" s="8">
        <v>286.05</v>
      </c>
      <c r="F51" s="360">
        <v>0</v>
      </c>
      <c r="G51" s="30">
        <f t="shared" si="0"/>
        <v>0</v>
      </c>
    </row>
    <row r="52" spans="6:7" ht="15.75">
      <c r="F52" s="360"/>
      <c r="G52" s="30"/>
    </row>
    <row r="53" spans="2:7" ht="47.25">
      <c r="B53" s="7" t="s">
        <v>1135</v>
      </c>
      <c r="C53" s="13" t="s">
        <v>607</v>
      </c>
      <c r="F53" s="360"/>
      <c r="G53" s="506"/>
    </row>
    <row r="54" spans="4:7" ht="15.75">
      <c r="D54" s="12" t="s">
        <v>1151</v>
      </c>
      <c r="E54" s="8">
        <v>5</v>
      </c>
      <c r="F54" s="360">
        <v>0</v>
      </c>
      <c r="G54" s="506">
        <f>E54*F54</f>
        <v>0</v>
      </c>
    </row>
    <row r="55" spans="6:7" ht="15.75">
      <c r="F55" s="360"/>
      <c r="G55" s="30"/>
    </row>
    <row r="56" spans="2:7" ht="78.75">
      <c r="B56" s="7" t="s">
        <v>1136</v>
      </c>
      <c r="C56" s="13" t="s">
        <v>596</v>
      </c>
      <c r="F56" s="360"/>
      <c r="G56" s="506">
        <f t="shared" si="0"/>
        <v>0</v>
      </c>
    </row>
    <row r="57" spans="4:7" ht="15.75">
      <c r="D57" s="12" t="s">
        <v>1152</v>
      </c>
      <c r="E57" s="8">
        <v>25</v>
      </c>
      <c r="F57" s="360">
        <v>0</v>
      </c>
      <c r="G57" s="506">
        <f t="shared" si="0"/>
        <v>0</v>
      </c>
    </row>
    <row r="58" spans="6:7" ht="15.75">
      <c r="F58" s="360"/>
      <c r="G58" s="30">
        <f t="shared" si="0"/>
        <v>0</v>
      </c>
    </row>
    <row r="59" spans="2:7" ht="31.5">
      <c r="B59" s="7" t="s">
        <v>1137</v>
      </c>
      <c r="C59" s="13" t="s">
        <v>796</v>
      </c>
      <c r="F59" s="360"/>
      <c r="G59" s="30">
        <f t="shared" si="0"/>
        <v>0</v>
      </c>
    </row>
    <row r="60" spans="4:7" ht="15.75">
      <c r="D60" s="12" t="s">
        <v>1151</v>
      </c>
      <c r="E60" s="8">
        <v>19.8</v>
      </c>
      <c r="F60" s="360">
        <v>0</v>
      </c>
      <c r="G60" s="30">
        <f t="shared" si="0"/>
        <v>0</v>
      </c>
    </row>
    <row r="61" spans="6:7" ht="15.75">
      <c r="F61" s="360">
        <v>0</v>
      </c>
      <c r="G61" s="30">
        <f t="shared" si="0"/>
        <v>0</v>
      </c>
    </row>
    <row r="62" spans="2:7" ht="31.5">
      <c r="B62" s="7" t="s">
        <v>1274</v>
      </c>
      <c r="C62" s="13" t="s">
        <v>797</v>
      </c>
      <c r="F62" s="360"/>
      <c r="G62" s="30">
        <f t="shared" si="0"/>
        <v>0</v>
      </c>
    </row>
    <row r="63" spans="4:7" ht="15.75">
      <c r="D63" s="12" t="s">
        <v>1151</v>
      </c>
      <c r="E63" s="8">
        <v>3.1</v>
      </c>
      <c r="F63" s="360">
        <v>0</v>
      </c>
      <c r="G63" s="30">
        <f t="shared" si="0"/>
        <v>0</v>
      </c>
    </row>
    <row r="64" spans="6:7" ht="30.75" customHeight="1">
      <c r="F64" s="360"/>
      <c r="G64" s="30">
        <f t="shared" si="0"/>
        <v>0</v>
      </c>
    </row>
    <row r="65" spans="2:7" ht="31.5">
      <c r="B65" s="7" t="s">
        <v>1275</v>
      </c>
      <c r="C65" s="13" t="s">
        <v>798</v>
      </c>
      <c r="F65" s="360"/>
      <c r="G65" s="30">
        <f t="shared" si="0"/>
        <v>0</v>
      </c>
    </row>
    <row r="66" spans="4:7" ht="15.75">
      <c r="D66" s="12" t="s">
        <v>1149</v>
      </c>
      <c r="E66" s="8">
        <v>14.2</v>
      </c>
      <c r="F66" s="360">
        <v>0</v>
      </c>
      <c r="G66" s="30">
        <f t="shared" si="0"/>
        <v>0</v>
      </c>
    </row>
    <row r="67" spans="3:7" ht="15.75">
      <c r="C67" s="44" t="s">
        <v>1260</v>
      </c>
      <c r="F67" s="360"/>
      <c r="G67" s="30">
        <f t="shared" si="0"/>
        <v>0</v>
      </c>
    </row>
    <row r="68" spans="2:7" ht="78.75">
      <c r="B68" s="7" t="s">
        <v>1276</v>
      </c>
      <c r="C68" s="25" t="s">
        <v>786</v>
      </c>
      <c r="D68" s="29"/>
      <c r="E68" s="29"/>
      <c r="F68" s="526"/>
      <c r="G68" s="30">
        <f t="shared" si="0"/>
        <v>0</v>
      </c>
    </row>
    <row r="69" spans="3:7" ht="15.75">
      <c r="C69" s="29"/>
      <c r="D69" s="30" t="s">
        <v>1151</v>
      </c>
      <c r="E69" s="30">
        <v>244.4</v>
      </c>
      <c r="F69" s="527">
        <v>0</v>
      </c>
      <c r="G69" s="30">
        <f t="shared" si="0"/>
        <v>0</v>
      </c>
    </row>
    <row r="70" spans="3:7" ht="15.75">
      <c r="C70" s="29"/>
      <c r="D70" s="29"/>
      <c r="E70" s="29"/>
      <c r="F70" s="526"/>
      <c r="G70" s="30">
        <f t="shared" si="0"/>
        <v>0</v>
      </c>
    </row>
    <row r="71" spans="2:7" ht="31.5">
      <c r="B71" s="7" t="s">
        <v>1277</v>
      </c>
      <c r="C71" s="25" t="s">
        <v>792</v>
      </c>
      <c r="D71" s="29"/>
      <c r="E71" s="29"/>
      <c r="F71" s="526"/>
      <c r="G71" s="30">
        <f t="shared" si="0"/>
        <v>0</v>
      </c>
    </row>
    <row r="72" spans="3:7" ht="15.75">
      <c r="C72" s="29"/>
      <c r="D72" s="30" t="s">
        <v>1151</v>
      </c>
      <c r="E72" s="30">
        <v>106</v>
      </c>
      <c r="F72" s="527">
        <v>0</v>
      </c>
      <c r="G72" s="30">
        <f t="shared" si="0"/>
        <v>0</v>
      </c>
    </row>
    <row r="73" spans="6:7" ht="15.75">
      <c r="F73" s="360"/>
      <c r="G73" s="30">
        <f t="shared" si="0"/>
        <v>0</v>
      </c>
    </row>
    <row r="74" spans="2:7" ht="31.5">
      <c r="B74" s="7" t="s">
        <v>1278</v>
      </c>
      <c r="C74" s="13" t="s">
        <v>788</v>
      </c>
      <c r="F74" s="360"/>
      <c r="G74" s="30">
        <f t="shared" si="0"/>
        <v>0</v>
      </c>
    </row>
    <row r="75" spans="4:7" ht="15.75">
      <c r="D75" s="12" t="s">
        <v>1151</v>
      </c>
      <c r="E75" s="8">
        <v>244.4</v>
      </c>
      <c r="F75" s="360">
        <v>0</v>
      </c>
      <c r="G75" s="30">
        <f t="shared" si="0"/>
        <v>0</v>
      </c>
    </row>
    <row r="76" spans="6:7" ht="15.75">
      <c r="F76" s="360"/>
      <c r="G76" s="30">
        <f t="shared" si="0"/>
        <v>0</v>
      </c>
    </row>
    <row r="77" spans="2:7" ht="78.75">
      <c r="B77" s="7" t="s">
        <v>1279</v>
      </c>
      <c r="C77" s="13" t="s">
        <v>755</v>
      </c>
      <c r="F77" s="360"/>
      <c r="G77" s="506">
        <f t="shared" si="0"/>
        <v>0</v>
      </c>
    </row>
    <row r="78" spans="4:7" ht="15.75">
      <c r="D78" s="12" t="s">
        <v>1151</v>
      </c>
      <c r="E78" s="8">
        <v>106</v>
      </c>
      <c r="F78" s="360">
        <v>0</v>
      </c>
      <c r="G78" s="506">
        <f t="shared" si="0"/>
        <v>0</v>
      </c>
    </row>
    <row r="79" spans="6:7" ht="15.75">
      <c r="F79" s="360"/>
      <c r="G79" s="30"/>
    </row>
    <row r="80" spans="2:7" ht="15.75">
      <c r="B80" s="7" t="s">
        <v>1280</v>
      </c>
      <c r="C80" s="13" t="s">
        <v>1092</v>
      </c>
      <c r="F80" s="360"/>
      <c r="G80" s="30">
        <f>E80*F80</f>
        <v>0</v>
      </c>
    </row>
    <row r="81" spans="4:7" ht="15.75">
      <c r="D81" s="12" t="s">
        <v>1151</v>
      </c>
      <c r="E81" s="8">
        <v>76.1</v>
      </c>
      <c r="F81" s="360">
        <v>0</v>
      </c>
      <c r="G81" s="30">
        <f>E81*F81</f>
        <v>0</v>
      </c>
    </row>
    <row r="82" spans="3:7" ht="15.75">
      <c r="C82" s="44"/>
      <c r="F82" s="360"/>
      <c r="G82" s="30">
        <f t="shared" si="0"/>
        <v>0</v>
      </c>
    </row>
    <row r="83" spans="2:7" ht="31.5">
      <c r="B83" s="7" t="s">
        <v>1281</v>
      </c>
      <c r="C83" s="13" t="s">
        <v>790</v>
      </c>
      <c r="F83" s="360"/>
      <c r="G83" s="30">
        <f t="shared" si="0"/>
        <v>0</v>
      </c>
    </row>
    <row r="84" spans="4:7" ht="15.75">
      <c r="D84" s="12" t="s">
        <v>1149</v>
      </c>
      <c r="E84" s="8">
        <v>161.6</v>
      </c>
      <c r="F84" s="360">
        <v>0</v>
      </c>
      <c r="G84" s="30">
        <f t="shared" si="0"/>
        <v>0</v>
      </c>
    </row>
    <row r="85" spans="3:7" ht="15.75">
      <c r="C85" s="44"/>
      <c r="F85" s="360"/>
      <c r="G85" s="30">
        <f t="shared" si="0"/>
        <v>0</v>
      </c>
    </row>
    <row r="86" spans="2:7" ht="31.5">
      <c r="B86" s="7" t="s">
        <v>1282</v>
      </c>
      <c r="C86" s="13" t="s">
        <v>793</v>
      </c>
      <c r="F86" s="360"/>
      <c r="G86" s="30">
        <f t="shared" si="0"/>
        <v>0</v>
      </c>
    </row>
    <row r="87" spans="4:7" ht="15.75">
      <c r="D87" s="12" t="s">
        <v>1154</v>
      </c>
      <c r="E87" s="8">
        <v>700</v>
      </c>
      <c r="F87" s="360">
        <v>0</v>
      </c>
      <c r="G87" s="30">
        <f t="shared" si="0"/>
        <v>0</v>
      </c>
    </row>
    <row r="88" spans="3:7" ht="15.75">
      <c r="C88" s="44"/>
      <c r="F88" s="360"/>
      <c r="G88" s="30">
        <f t="shared" si="0"/>
        <v>0</v>
      </c>
    </row>
    <row r="89" spans="2:7" ht="63">
      <c r="B89" s="7" t="s">
        <v>1283</v>
      </c>
      <c r="C89" s="13" t="s">
        <v>277</v>
      </c>
      <c r="F89" s="360"/>
      <c r="G89" s="30">
        <f t="shared" si="0"/>
        <v>0</v>
      </c>
    </row>
    <row r="90" spans="4:7" ht="15.75">
      <c r="D90" s="12" t="s">
        <v>1151</v>
      </c>
      <c r="E90" s="8">
        <v>661</v>
      </c>
      <c r="F90" s="360">
        <v>0</v>
      </c>
      <c r="G90" s="30">
        <f t="shared" si="0"/>
        <v>0</v>
      </c>
    </row>
    <row r="91" spans="6:7" ht="15.75">
      <c r="F91" s="360"/>
      <c r="G91" s="30"/>
    </row>
    <row r="92" spans="2:7" ht="47.25">
      <c r="B92" s="7" t="s">
        <v>1284</v>
      </c>
      <c r="C92" s="13" t="s">
        <v>608</v>
      </c>
      <c r="F92" s="360"/>
      <c r="G92" s="506"/>
    </row>
    <row r="93" spans="4:7" ht="15.75">
      <c r="D93" s="12" t="s">
        <v>1151</v>
      </c>
      <c r="E93" s="8">
        <v>10</v>
      </c>
      <c r="F93" s="360">
        <v>0</v>
      </c>
      <c r="G93" s="506">
        <f>E93*F93</f>
        <v>0</v>
      </c>
    </row>
    <row r="94" spans="6:7" ht="38.25" customHeight="1">
      <c r="F94" s="360"/>
      <c r="G94" s="30">
        <f t="shared" si="0"/>
        <v>0</v>
      </c>
    </row>
    <row r="95" spans="2:7" ht="78.75">
      <c r="B95" s="7" t="s">
        <v>1285</v>
      </c>
      <c r="C95" s="13" t="s">
        <v>596</v>
      </c>
      <c r="F95" s="360"/>
      <c r="G95" s="506">
        <f aca="true" t="shared" si="1" ref="G95:G100">E95*F95</f>
        <v>0</v>
      </c>
    </row>
    <row r="96" spans="4:7" ht="15.75">
      <c r="D96" s="12" t="s">
        <v>1152</v>
      </c>
      <c r="E96" s="8">
        <v>52</v>
      </c>
      <c r="F96" s="360">
        <v>0</v>
      </c>
      <c r="G96" s="506">
        <f t="shared" si="1"/>
        <v>0</v>
      </c>
    </row>
    <row r="97" spans="6:7" ht="15.75">
      <c r="F97" s="360"/>
      <c r="G97" s="30">
        <f t="shared" si="1"/>
        <v>0</v>
      </c>
    </row>
    <row r="98" spans="2:7" ht="15.75">
      <c r="B98" s="7" t="s">
        <v>1286</v>
      </c>
      <c r="C98" s="13" t="s">
        <v>1021</v>
      </c>
      <c r="F98" s="360"/>
      <c r="G98" s="30">
        <f t="shared" si="1"/>
        <v>0</v>
      </c>
    </row>
    <row r="99" spans="4:7" ht="15.75">
      <c r="D99" s="12" t="s">
        <v>1154</v>
      </c>
      <c r="E99" s="8">
        <v>0.05</v>
      </c>
      <c r="F99" s="360">
        <f>SUM(G4:G97)</f>
        <v>0</v>
      </c>
      <c r="G99" s="30">
        <f t="shared" si="1"/>
        <v>0</v>
      </c>
    </row>
    <row r="100" spans="6:7" ht="15.75">
      <c r="F100" s="360"/>
      <c r="G100" s="8">
        <f t="shared" si="1"/>
        <v>0</v>
      </c>
    </row>
    <row r="101" spans="3:7" ht="16.5" thickBot="1">
      <c r="C101" s="17" t="s">
        <v>795</v>
      </c>
      <c r="D101" s="18"/>
      <c r="E101" s="19"/>
      <c r="F101" s="19"/>
      <c r="G101" s="19">
        <f>SUM(G5:G100)</f>
        <v>0</v>
      </c>
    </row>
    <row r="102" ht="16.5" thickTop="1"/>
  </sheetData>
  <sheetProtection password="CFDE" sheet="1"/>
  <mergeCells count="1">
    <mergeCell ref="C1:F1"/>
  </mergeCells>
  <printOptions/>
  <pageMargins left="0.9055118110236221" right="0.5118110236220472" top="0.7480314960629921" bottom="0.7480314960629921" header="0.31496062992125984" footer="0.31496062992125984"/>
  <pageSetup horizontalDpi="600" verticalDpi="600" orientation="portrait" paperSize="9" r:id="rId1"/>
  <headerFooter alignWithMargins="0">
    <oddHeader>&amp;C&amp;A</oddHeader>
    <oddFooter>&amp;CStran &amp;P od &amp;N</oddFooter>
  </headerFooter>
</worksheet>
</file>

<file path=xl/worksheets/sheet8.xml><?xml version="1.0" encoding="utf-8"?>
<worksheet xmlns="http://schemas.openxmlformats.org/spreadsheetml/2006/main" xmlns:r="http://schemas.openxmlformats.org/officeDocument/2006/relationships">
  <dimension ref="B1:J47"/>
  <sheetViews>
    <sheetView showZeros="0" workbookViewId="0" topLeftCell="B22">
      <selection activeCell="G45" sqref="G45"/>
    </sheetView>
  </sheetViews>
  <sheetFormatPr defaultColWidth="9.00390625" defaultRowHeight="12.75"/>
  <cols>
    <col min="1" max="1" width="2.00390625" style="6" hidden="1" customWidth="1"/>
    <col min="2" max="2" width="3.875" style="7" customWidth="1"/>
    <col min="3" max="3" width="49.875" style="13" customWidth="1"/>
    <col min="4" max="4" width="4.875" style="12" customWidth="1"/>
    <col min="5" max="5" width="7.125" style="8" customWidth="1"/>
    <col min="6" max="6" width="10.875" style="8" customWidth="1"/>
    <col min="7" max="7" width="12.875" style="8" customWidth="1"/>
    <col min="8" max="16384" width="9.125" style="6" customWidth="1"/>
  </cols>
  <sheetData>
    <row r="1" spans="2:7" ht="19.5">
      <c r="B1" s="21" t="s">
        <v>1153</v>
      </c>
      <c r="C1" s="585" t="s">
        <v>804</v>
      </c>
      <c r="D1" s="585"/>
      <c r="E1" s="585"/>
      <c r="F1" s="585"/>
      <c r="G1" s="22"/>
    </row>
    <row r="3" spans="2:8" ht="12.75">
      <c r="B3" s="32" t="s">
        <v>1160</v>
      </c>
      <c r="C3" s="33" t="s">
        <v>1161</v>
      </c>
      <c r="D3" s="32" t="s">
        <v>1162</v>
      </c>
      <c r="E3" s="34" t="s">
        <v>1163</v>
      </c>
      <c r="F3" s="34" t="s">
        <v>1164</v>
      </c>
      <c r="G3" s="34" t="s">
        <v>1165</v>
      </c>
      <c r="H3" s="26"/>
    </row>
    <row r="4" spans="2:8" ht="15.75">
      <c r="B4" s="38"/>
      <c r="C4" s="45" t="s">
        <v>1223</v>
      </c>
      <c r="D4" s="38"/>
      <c r="E4" s="40"/>
      <c r="F4" s="525"/>
      <c r="G4" s="40"/>
      <c r="H4" s="26"/>
    </row>
    <row r="5" spans="2:8" ht="47.25">
      <c r="B5" s="7" t="s">
        <v>1140</v>
      </c>
      <c r="C5" s="13" t="s">
        <v>754</v>
      </c>
      <c r="D5" s="508"/>
      <c r="E5" s="508"/>
      <c r="F5" s="531"/>
      <c r="G5" s="508"/>
      <c r="H5" s="26"/>
    </row>
    <row r="6" spans="3:8" ht="15.75">
      <c r="C6" s="508"/>
      <c r="D6" s="506" t="s">
        <v>1151</v>
      </c>
      <c r="E6" s="506">
        <v>67.4</v>
      </c>
      <c r="F6" s="533">
        <v>0</v>
      </c>
      <c r="G6" s="506">
        <f>E6*F6</f>
        <v>0</v>
      </c>
      <c r="H6" s="26"/>
    </row>
    <row r="7" spans="3:8" ht="15.75">
      <c r="C7" s="29"/>
      <c r="D7" s="30"/>
      <c r="E7" s="30"/>
      <c r="F7" s="527"/>
      <c r="G7" s="30">
        <f>E7*F7</f>
        <v>0</v>
      </c>
      <c r="H7" s="26"/>
    </row>
    <row r="8" spans="2:8" ht="15.75">
      <c r="B8" s="7" t="s">
        <v>1141</v>
      </c>
      <c r="C8" s="25" t="s">
        <v>1062</v>
      </c>
      <c r="D8" s="30"/>
      <c r="E8" s="30"/>
      <c r="F8" s="527"/>
      <c r="G8" s="30">
        <f>E8*F8</f>
        <v>0</v>
      </c>
      <c r="H8" s="26"/>
    </row>
    <row r="9" spans="3:8" ht="15.75">
      <c r="C9" s="29"/>
      <c r="D9" s="30" t="s">
        <v>1149</v>
      </c>
      <c r="E9" s="30">
        <v>36.5</v>
      </c>
      <c r="F9" s="527">
        <v>0</v>
      </c>
      <c r="G9" s="30">
        <f>E9*F9</f>
        <v>0</v>
      </c>
      <c r="H9" s="26"/>
    </row>
    <row r="10" spans="3:8" ht="15.75">
      <c r="C10" s="29"/>
      <c r="D10" s="29"/>
      <c r="E10" s="29"/>
      <c r="F10" s="526"/>
      <c r="G10" s="30">
        <f aca="true" t="shared" si="0" ref="G10:G46">E10*F10</f>
        <v>0</v>
      </c>
      <c r="H10" s="26"/>
    </row>
    <row r="11" spans="2:8" ht="31.5">
      <c r="B11" s="7" t="s">
        <v>1142</v>
      </c>
      <c r="C11" s="25" t="s">
        <v>800</v>
      </c>
      <c r="D11" s="29"/>
      <c r="E11" s="29"/>
      <c r="F11" s="526"/>
      <c r="G11" s="30">
        <f t="shared" si="0"/>
        <v>0</v>
      </c>
      <c r="H11" s="26"/>
    </row>
    <row r="12" spans="3:8" ht="15.75">
      <c r="C12" s="29"/>
      <c r="D12" s="30" t="s">
        <v>1149</v>
      </c>
      <c r="E12" s="30">
        <v>36.5</v>
      </c>
      <c r="F12" s="527">
        <v>0</v>
      </c>
      <c r="G12" s="30">
        <f t="shared" si="0"/>
        <v>0</v>
      </c>
      <c r="H12" s="26"/>
    </row>
    <row r="13" spans="6:7" ht="15.75">
      <c r="F13" s="360">
        <v>0</v>
      </c>
      <c r="G13" s="30">
        <f t="shared" si="0"/>
        <v>0</v>
      </c>
    </row>
    <row r="14" spans="2:7" ht="31.5">
      <c r="B14" s="7" t="s">
        <v>1143</v>
      </c>
      <c r="C14" s="13" t="s">
        <v>801</v>
      </c>
      <c r="F14" s="360"/>
      <c r="G14" s="30">
        <f t="shared" si="0"/>
        <v>0</v>
      </c>
    </row>
    <row r="15" spans="4:7" ht="15.75">
      <c r="D15" s="12" t="s">
        <v>1149</v>
      </c>
      <c r="E15" s="8">
        <v>18.8</v>
      </c>
      <c r="F15" s="360">
        <v>0</v>
      </c>
      <c r="G15" s="30">
        <f t="shared" si="0"/>
        <v>0</v>
      </c>
    </row>
    <row r="16" spans="3:7" ht="15.75">
      <c r="C16" s="44" t="s">
        <v>1241</v>
      </c>
      <c r="F16" s="360"/>
      <c r="G16" s="30">
        <f t="shared" si="0"/>
        <v>0</v>
      </c>
    </row>
    <row r="17" spans="2:7" ht="47.25">
      <c r="B17" s="7" t="s">
        <v>1144</v>
      </c>
      <c r="C17" s="13" t="s">
        <v>754</v>
      </c>
      <c r="D17" s="508"/>
      <c r="E17" s="508"/>
      <c r="F17" s="531"/>
      <c r="G17" s="506">
        <f t="shared" si="0"/>
        <v>0</v>
      </c>
    </row>
    <row r="18" spans="3:7" ht="15.75">
      <c r="C18" s="508"/>
      <c r="D18" s="506" t="s">
        <v>1151</v>
      </c>
      <c r="E18" s="506">
        <v>218.2</v>
      </c>
      <c r="F18" s="533">
        <v>0</v>
      </c>
      <c r="G18" s="506">
        <f t="shared" si="0"/>
        <v>0</v>
      </c>
    </row>
    <row r="19" spans="3:7" ht="15.75">
      <c r="C19" s="29"/>
      <c r="D19" s="30"/>
      <c r="E19" s="30"/>
      <c r="F19" s="527"/>
      <c r="G19" s="30"/>
    </row>
    <row r="20" spans="2:7" ht="15.75">
      <c r="B20" s="7" t="s">
        <v>1145</v>
      </c>
      <c r="C20" s="25" t="s">
        <v>1062</v>
      </c>
      <c r="D20" s="30"/>
      <c r="E20" s="30"/>
      <c r="F20" s="527"/>
      <c r="G20" s="30">
        <f>E20*F20</f>
        <v>0</v>
      </c>
    </row>
    <row r="21" spans="3:7" ht="15.75">
      <c r="C21" s="29"/>
      <c r="D21" s="30" t="s">
        <v>1149</v>
      </c>
      <c r="E21" s="30">
        <v>93.8</v>
      </c>
      <c r="F21" s="527">
        <v>0</v>
      </c>
      <c r="G21" s="30">
        <f>E21*F21</f>
        <v>0</v>
      </c>
    </row>
    <row r="22" spans="3:7" ht="15.75">
      <c r="C22" s="29"/>
      <c r="D22" s="29"/>
      <c r="E22" s="29"/>
      <c r="F22" s="526"/>
      <c r="G22" s="30">
        <f t="shared" si="0"/>
        <v>0</v>
      </c>
    </row>
    <row r="23" spans="2:7" ht="31.5">
      <c r="B23" s="7" t="s">
        <v>1146</v>
      </c>
      <c r="C23" s="25" t="s">
        <v>800</v>
      </c>
      <c r="D23" s="29"/>
      <c r="E23" s="29"/>
      <c r="F23" s="526"/>
      <c r="G23" s="30">
        <f t="shared" si="0"/>
        <v>0</v>
      </c>
    </row>
    <row r="24" spans="3:7" ht="15.75">
      <c r="C24" s="29"/>
      <c r="D24" s="30" t="s">
        <v>1149</v>
      </c>
      <c r="E24" s="30">
        <v>93.8</v>
      </c>
      <c r="F24" s="527">
        <v>0</v>
      </c>
      <c r="G24" s="30">
        <f t="shared" si="0"/>
        <v>0</v>
      </c>
    </row>
    <row r="25" spans="3:7" ht="15.75">
      <c r="C25" s="29"/>
      <c r="D25" s="30"/>
      <c r="E25" s="30"/>
      <c r="F25" s="527"/>
      <c r="G25" s="30"/>
    </row>
    <row r="26" spans="2:7" ht="31.5">
      <c r="B26" s="7" t="s">
        <v>1147</v>
      </c>
      <c r="C26" s="13" t="s">
        <v>801</v>
      </c>
      <c r="F26" s="360"/>
      <c r="G26" s="30">
        <f t="shared" si="0"/>
        <v>0</v>
      </c>
    </row>
    <row r="27" spans="4:7" ht="15.75">
      <c r="D27" s="12" t="s">
        <v>1149</v>
      </c>
      <c r="E27" s="8">
        <v>79.6</v>
      </c>
      <c r="F27" s="360">
        <v>0</v>
      </c>
      <c r="G27" s="30">
        <f t="shared" si="0"/>
        <v>0</v>
      </c>
    </row>
    <row r="28" spans="6:7" ht="15.75">
      <c r="F28" s="360"/>
      <c r="G28" s="30">
        <f t="shared" si="0"/>
        <v>0</v>
      </c>
    </row>
    <row r="29" spans="2:7" ht="31.5">
      <c r="B29" s="7" t="s">
        <v>1148</v>
      </c>
      <c r="C29" s="13" t="s">
        <v>802</v>
      </c>
      <c r="F29" s="360"/>
      <c r="G29" s="30">
        <f t="shared" si="0"/>
        <v>0</v>
      </c>
    </row>
    <row r="30" spans="4:7" ht="15.75">
      <c r="D30" s="12" t="s">
        <v>1149</v>
      </c>
      <c r="E30" s="8">
        <v>30.8</v>
      </c>
      <c r="F30" s="360">
        <v>0</v>
      </c>
      <c r="G30" s="30">
        <f t="shared" si="0"/>
        <v>0</v>
      </c>
    </row>
    <row r="31" spans="3:10" ht="15.75">
      <c r="C31" s="44" t="s">
        <v>1260</v>
      </c>
      <c r="F31" s="360"/>
      <c r="G31" s="30">
        <f t="shared" si="0"/>
        <v>0</v>
      </c>
      <c r="J31" s="6" t="s">
        <v>99</v>
      </c>
    </row>
    <row r="32" spans="2:7" ht="47.25">
      <c r="B32" s="7" t="s">
        <v>1128</v>
      </c>
      <c r="C32" s="13" t="s">
        <v>754</v>
      </c>
      <c r="D32" s="508"/>
      <c r="E32" s="508"/>
      <c r="F32" s="531"/>
      <c r="G32" s="506">
        <f t="shared" si="0"/>
        <v>0</v>
      </c>
    </row>
    <row r="33" spans="3:7" ht="15.75">
      <c r="C33" s="508"/>
      <c r="D33" s="506" t="s">
        <v>1151</v>
      </c>
      <c r="E33" s="506">
        <v>422</v>
      </c>
      <c r="F33" s="533">
        <v>0</v>
      </c>
      <c r="G33" s="506">
        <f t="shared" si="0"/>
        <v>0</v>
      </c>
    </row>
    <row r="34" spans="3:7" ht="15.75">
      <c r="C34" s="29"/>
      <c r="D34" s="30"/>
      <c r="E34" s="30"/>
      <c r="F34" s="527"/>
      <c r="G34" s="30"/>
    </row>
    <row r="35" spans="2:7" ht="15.75">
      <c r="B35" s="7" t="s">
        <v>1129</v>
      </c>
      <c r="C35" s="25" t="s">
        <v>1062</v>
      </c>
      <c r="D35" s="30"/>
      <c r="E35" s="30"/>
      <c r="F35" s="527"/>
      <c r="G35" s="30">
        <f>E35*F35</f>
        <v>0</v>
      </c>
    </row>
    <row r="36" spans="3:7" ht="15.75">
      <c r="C36" s="29"/>
      <c r="D36" s="30" t="s">
        <v>1149</v>
      </c>
      <c r="E36" s="30">
        <v>144.6</v>
      </c>
      <c r="F36" s="527">
        <v>0</v>
      </c>
      <c r="G36" s="30">
        <f>E36*F36</f>
        <v>0</v>
      </c>
    </row>
    <row r="37" spans="3:7" ht="15.75">
      <c r="C37" s="29"/>
      <c r="D37" s="29"/>
      <c r="E37" s="29"/>
      <c r="F37" s="526"/>
      <c r="G37" s="30">
        <f t="shared" si="0"/>
        <v>0</v>
      </c>
    </row>
    <row r="38" spans="2:7" ht="31.5">
      <c r="B38" s="7" t="s">
        <v>1130</v>
      </c>
      <c r="C38" s="25" t="s">
        <v>800</v>
      </c>
      <c r="D38" s="29"/>
      <c r="E38" s="29"/>
      <c r="F38" s="526"/>
      <c r="G38" s="30">
        <f t="shared" si="0"/>
        <v>0</v>
      </c>
    </row>
    <row r="39" spans="3:7" ht="15.75">
      <c r="C39" s="29"/>
      <c r="D39" s="30" t="s">
        <v>1149</v>
      </c>
      <c r="E39" s="30">
        <v>144.6</v>
      </c>
      <c r="F39" s="527">
        <v>0</v>
      </c>
      <c r="G39" s="30">
        <f t="shared" si="0"/>
        <v>0</v>
      </c>
    </row>
    <row r="40" spans="6:7" ht="15.75">
      <c r="F40" s="360"/>
      <c r="G40" s="30">
        <f t="shared" si="0"/>
        <v>0</v>
      </c>
    </row>
    <row r="41" spans="2:7" ht="31.5">
      <c r="B41" s="7" t="s">
        <v>1131</v>
      </c>
      <c r="C41" s="13" t="s">
        <v>801</v>
      </c>
      <c r="F41" s="360"/>
      <c r="G41" s="30">
        <f t="shared" si="0"/>
        <v>0</v>
      </c>
    </row>
    <row r="42" spans="4:7" ht="15.75">
      <c r="D42" s="12" t="s">
        <v>1149</v>
      </c>
      <c r="E42" s="8">
        <v>149.2</v>
      </c>
      <c r="F42" s="360">
        <v>0</v>
      </c>
      <c r="G42" s="30">
        <f t="shared" si="0"/>
        <v>0</v>
      </c>
    </row>
    <row r="43" spans="6:7" ht="15.75">
      <c r="F43" s="360"/>
      <c r="G43" s="30">
        <f t="shared" si="0"/>
        <v>0</v>
      </c>
    </row>
    <row r="44" spans="2:7" ht="31.5">
      <c r="B44" s="7" t="s">
        <v>1132</v>
      </c>
      <c r="C44" s="13" t="s">
        <v>802</v>
      </c>
      <c r="F44" s="360"/>
      <c r="G44" s="30">
        <f t="shared" si="0"/>
        <v>0</v>
      </c>
    </row>
    <row r="45" spans="4:7" ht="15.75">
      <c r="D45" s="12" t="s">
        <v>1149</v>
      </c>
      <c r="E45" s="8">
        <v>75.6</v>
      </c>
      <c r="F45" s="360">
        <v>0</v>
      </c>
      <c r="G45" s="30">
        <f t="shared" si="0"/>
        <v>0</v>
      </c>
    </row>
    <row r="46" spans="3:7" ht="15.75">
      <c r="C46" s="44"/>
      <c r="F46" s="360"/>
      <c r="G46" s="30">
        <f t="shared" si="0"/>
        <v>0</v>
      </c>
    </row>
    <row r="47" spans="3:7" ht="16.5" thickBot="1">
      <c r="C47" s="17" t="s">
        <v>803</v>
      </c>
      <c r="D47" s="18"/>
      <c r="E47" s="19"/>
      <c r="F47" s="19"/>
      <c r="G47" s="19">
        <f>SUM(G4:G46)</f>
        <v>0</v>
      </c>
    </row>
    <row r="48" ht="16.5" thickTop="1"/>
  </sheetData>
  <sheetProtection password="CFDE" sheet="1"/>
  <mergeCells count="1">
    <mergeCell ref="C1:F1"/>
  </mergeCells>
  <printOptions/>
  <pageMargins left="0.7" right="0.7" top="0.75" bottom="0.75" header="0.3" footer="0.3"/>
  <pageSetup horizontalDpi="600" verticalDpi="600" orientation="portrait" paperSize="9" r:id="rId1"/>
  <headerFooter alignWithMargins="0">
    <oddHeader>&amp;C&amp;A</oddHeader>
    <oddFooter>&amp;CStran &amp;P od &amp;N</oddFooter>
  </headerFooter>
</worksheet>
</file>

<file path=xl/worksheets/sheet9.xml><?xml version="1.0" encoding="utf-8"?>
<worksheet xmlns="http://schemas.openxmlformats.org/spreadsheetml/2006/main" xmlns:r="http://schemas.openxmlformats.org/officeDocument/2006/relationships">
  <dimension ref="B1:H53"/>
  <sheetViews>
    <sheetView showZeros="0" workbookViewId="0" topLeftCell="B46">
      <selection activeCell="L79" sqref="L79"/>
    </sheetView>
  </sheetViews>
  <sheetFormatPr defaultColWidth="9.00390625" defaultRowHeight="12.75"/>
  <cols>
    <col min="1" max="1" width="2.00390625" style="6" hidden="1" customWidth="1"/>
    <col min="2" max="2" width="3.875" style="7" customWidth="1"/>
    <col min="3" max="3" width="47.375" style="13" customWidth="1"/>
    <col min="4" max="4" width="4.875" style="12" customWidth="1"/>
    <col min="5" max="5" width="7.125" style="8" customWidth="1"/>
    <col min="6" max="6" width="10.875" style="8" customWidth="1"/>
    <col min="7" max="7" width="12.875" style="8" customWidth="1"/>
    <col min="8" max="16384" width="9.125" style="6" customWidth="1"/>
  </cols>
  <sheetData>
    <row r="1" spans="2:7" ht="19.5">
      <c r="B1" s="21" t="s">
        <v>1115</v>
      </c>
      <c r="C1" s="585" t="s">
        <v>817</v>
      </c>
      <c r="D1" s="585"/>
      <c r="E1" s="585"/>
      <c r="F1" s="585"/>
      <c r="G1" s="22"/>
    </row>
    <row r="3" spans="2:8" ht="12.75">
      <c r="B3" s="32" t="s">
        <v>1160</v>
      </c>
      <c r="C3" s="33" t="s">
        <v>1161</v>
      </c>
      <c r="D3" s="32" t="s">
        <v>1162</v>
      </c>
      <c r="E3" s="34" t="s">
        <v>1163</v>
      </c>
      <c r="F3" s="34" t="s">
        <v>1164</v>
      </c>
      <c r="G3" s="34" t="s">
        <v>1165</v>
      </c>
      <c r="H3" s="26"/>
    </row>
    <row r="4" spans="2:8" ht="15.75">
      <c r="B4" s="38"/>
      <c r="C4" s="45" t="s">
        <v>1223</v>
      </c>
      <c r="D4" s="38"/>
      <c r="E4" s="40"/>
      <c r="F4" s="525"/>
      <c r="G4" s="40"/>
      <c r="H4" s="26"/>
    </row>
    <row r="5" spans="2:8" ht="94.5">
      <c r="B5" s="7" t="s">
        <v>1140</v>
      </c>
      <c r="C5" s="13" t="s">
        <v>597</v>
      </c>
      <c r="D5" s="508"/>
      <c r="E5" s="508"/>
      <c r="F5" s="531"/>
      <c r="G5" s="508"/>
      <c r="H5" s="26"/>
    </row>
    <row r="6" spans="3:8" ht="15.75">
      <c r="C6" s="508"/>
      <c r="D6" s="506" t="s">
        <v>1151</v>
      </c>
      <c r="E6" s="506">
        <v>342.4</v>
      </c>
      <c r="F6" s="533">
        <v>0</v>
      </c>
      <c r="G6" s="506">
        <f>E6*F6</f>
        <v>0</v>
      </c>
      <c r="H6" s="26"/>
    </row>
    <row r="7" spans="3:8" ht="15.75">
      <c r="C7" s="29"/>
      <c r="D7" s="29"/>
      <c r="E7" s="29"/>
      <c r="F7" s="526"/>
      <c r="G7" s="30">
        <f aca="true" t="shared" si="0" ref="G7:G51">E7*F7</f>
        <v>0</v>
      </c>
      <c r="H7" s="26"/>
    </row>
    <row r="8" spans="2:8" ht="78.75">
      <c r="B8" s="7" t="s">
        <v>1141</v>
      </c>
      <c r="C8" s="25" t="s">
        <v>1018</v>
      </c>
      <c r="D8" s="29"/>
      <c r="E8" s="29"/>
      <c r="F8" s="526"/>
      <c r="G8" s="30">
        <f t="shared" si="0"/>
        <v>0</v>
      </c>
      <c r="H8" s="26"/>
    </row>
    <row r="9" spans="3:8" ht="15.75">
      <c r="C9" s="29"/>
      <c r="D9" s="30" t="s">
        <v>1151</v>
      </c>
      <c r="E9" s="30">
        <v>258.2</v>
      </c>
      <c r="F9" s="527">
        <v>0</v>
      </c>
      <c r="G9" s="30">
        <f t="shared" si="0"/>
        <v>0</v>
      </c>
      <c r="H9" s="26"/>
    </row>
    <row r="10" spans="6:7" ht="15.75">
      <c r="F10" s="360"/>
      <c r="G10" s="30">
        <f t="shared" si="0"/>
        <v>0</v>
      </c>
    </row>
    <row r="11" spans="2:7" ht="63">
      <c r="B11" s="7" t="s">
        <v>1142</v>
      </c>
      <c r="C11" s="13" t="s">
        <v>1019</v>
      </c>
      <c r="F11" s="360"/>
      <c r="G11" s="30">
        <f t="shared" si="0"/>
        <v>0</v>
      </c>
    </row>
    <row r="12" spans="4:7" ht="15.75">
      <c r="D12" s="12" t="s">
        <v>1152</v>
      </c>
      <c r="E12" s="8">
        <v>68</v>
      </c>
      <c r="F12" s="360">
        <v>0</v>
      </c>
      <c r="G12" s="30">
        <f t="shared" si="0"/>
        <v>0</v>
      </c>
    </row>
    <row r="13" spans="6:7" ht="15.75">
      <c r="F13" s="360"/>
      <c r="G13" s="30">
        <f t="shared" si="0"/>
        <v>0</v>
      </c>
    </row>
    <row r="14" spans="2:7" ht="31.5">
      <c r="B14" s="7" t="s">
        <v>1143</v>
      </c>
      <c r="C14" s="13" t="s">
        <v>805</v>
      </c>
      <c r="F14" s="360"/>
      <c r="G14" s="30">
        <f t="shared" si="0"/>
        <v>0</v>
      </c>
    </row>
    <row r="15" spans="4:7" ht="15.75">
      <c r="D15" s="12" t="s">
        <v>1152</v>
      </c>
      <c r="E15" s="8">
        <v>2</v>
      </c>
      <c r="F15" s="360">
        <v>0</v>
      </c>
      <c r="G15" s="30">
        <f t="shared" si="0"/>
        <v>0</v>
      </c>
    </row>
    <row r="16" spans="3:7" ht="15.75">
      <c r="C16" s="44" t="s">
        <v>1241</v>
      </c>
      <c r="F16" s="360"/>
      <c r="G16" s="30">
        <f t="shared" si="0"/>
        <v>0</v>
      </c>
    </row>
    <row r="17" spans="2:7" ht="31.5">
      <c r="B17" s="7" t="s">
        <v>1144</v>
      </c>
      <c r="C17" s="13" t="s">
        <v>805</v>
      </c>
      <c r="F17" s="360"/>
      <c r="G17" s="30">
        <f t="shared" si="0"/>
        <v>0</v>
      </c>
    </row>
    <row r="18" spans="4:7" ht="15.75">
      <c r="D18" s="12" t="s">
        <v>1152</v>
      </c>
      <c r="E18" s="8">
        <v>22</v>
      </c>
      <c r="F18" s="360">
        <v>0</v>
      </c>
      <c r="G18" s="30">
        <f t="shared" si="0"/>
        <v>0</v>
      </c>
    </row>
    <row r="19" spans="3:7" ht="15.75">
      <c r="C19" s="44"/>
      <c r="F19" s="360"/>
      <c r="G19" s="30">
        <f t="shared" si="0"/>
        <v>0</v>
      </c>
    </row>
    <row r="20" spans="2:7" ht="78.75">
      <c r="B20" s="7" t="s">
        <v>1145</v>
      </c>
      <c r="C20" s="25" t="s">
        <v>806</v>
      </c>
      <c r="D20" s="29"/>
      <c r="E20" s="29"/>
      <c r="F20" s="526"/>
      <c r="G20" s="30">
        <f t="shared" si="0"/>
        <v>0</v>
      </c>
    </row>
    <row r="21" spans="3:7" ht="15.75">
      <c r="C21" s="29"/>
      <c r="D21" s="30" t="s">
        <v>1151</v>
      </c>
      <c r="E21" s="30">
        <v>99</v>
      </c>
      <c r="F21" s="527">
        <v>0</v>
      </c>
      <c r="G21" s="30">
        <f t="shared" si="0"/>
        <v>0</v>
      </c>
    </row>
    <row r="22" spans="3:7" ht="15.75">
      <c r="C22" s="29"/>
      <c r="D22" s="29"/>
      <c r="E22" s="29"/>
      <c r="F22" s="526"/>
      <c r="G22" s="30">
        <f t="shared" si="0"/>
        <v>0</v>
      </c>
    </row>
    <row r="23" spans="2:7" ht="47.25">
      <c r="B23" s="7" t="s">
        <v>1146</v>
      </c>
      <c r="C23" s="13" t="s">
        <v>811</v>
      </c>
      <c r="F23" s="360"/>
      <c r="G23" s="30">
        <f t="shared" si="0"/>
        <v>0</v>
      </c>
    </row>
    <row r="24" spans="4:7" ht="15.75">
      <c r="D24" s="12" t="s">
        <v>1149</v>
      </c>
      <c r="E24" s="8">
        <v>88</v>
      </c>
      <c r="F24" s="360">
        <v>0</v>
      </c>
      <c r="G24" s="30">
        <f t="shared" si="0"/>
        <v>0</v>
      </c>
    </row>
    <row r="25" spans="6:7" ht="15.75">
      <c r="F25" s="360"/>
      <c r="G25" s="30">
        <f t="shared" si="0"/>
        <v>0</v>
      </c>
    </row>
    <row r="26" spans="2:7" ht="94.5">
      <c r="B26" s="7" t="s">
        <v>1147</v>
      </c>
      <c r="C26" s="13" t="s">
        <v>816</v>
      </c>
      <c r="F26" s="360"/>
      <c r="G26" s="30">
        <f t="shared" si="0"/>
        <v>0</v>
      </c>
    </row>
    <row r="27" spans="3:7" ht="15.75">
      <c r="C27" s="44"/>
      <c r="D27" s="12" t="s">
        <v>1152</v>
      </c>
      <c r="E27" s="8">
        <v>5</v>
      </c>
      <c r="F27" s="360">
        <v>0</v>
      </c>
      <c r="G27" s="30">
        <f t="shared" si="0"/>
        <v>0</v>
      </c>
    </row>
    <row r="28" spans="3:7" ht="15.75">
      <c r="C28" s="44"/>
      <c r="F28" s="360"/>
      <c r="G28" s="30">
        <f t="shared" si="0"/>
        <v>0</v>
      </c>
    </row>
    <row r="29" spans="2:7" ht="110.25">
      <c r="B29" s="7" t="s">
        <v>1148</v>
      </c>
      <c r="C29" s="13" t="s">
        <v>815</v>
      </c>
      <c r="F29" s="360"/>
      <c r="G29" s="30">
        <f t="shared" si="0"/>
        <v>0</v>
      </c>
    </row>
    <row r="30" spans="3:7" ht="15.75">
      <c r="C30" s="44"/>
      <c r="D30" s="12" t="s">
        <v>1152</v>
      </c>
      <c r="E30" s="8">
        <v>1</v>
      </c>
      <c r="F30" s="360">
        <v>0</v>
      </c>
      <c r="G30" s="30">
        <f t="shared" si="0"/>
        <v>0</v>
      </c>
    </row>
    <row r="31" spans="3:7" ht="15.75">
      <c r="C31" s="44" t="s">
        <v>1260</v>
      </c>
      <c r="F31" s="360"/>
      <c r="G31" s="30">
        <f t="shared" si="0"/>
        <v>0</v>
      </c>
    </row>
    <row r="32" spans="2:7" ht="31.5">
      <c r="B32" s="7" t="s">
        <v>1128</v>
      </c>
      <c r="C32" s="13" t="s">
        <v>805</v>
      </c>
      <c r="F32" s="360"/>
      <c r="G32" s="30">
        <f t="shared" si="0"/>
        <v>0</v>
      </c>
    </row>
    <row r="33" spans="4:7" ht="15.75">
      <c r="D33" s="12" t="s">
        <v>1152</v>
      </c>
      <c r="E33" s="8">
        <v>50</v>
      </c>
      <c r="F33" s="360">
        <v>0</v>
      </c>
      <c r="G33" s="30">
        <f t="shared" si="0"/>
        <v>0</v>
      </c>
    </row>
    <row r="34" spans="3:7" ht="15.75">
      <c r="C34" s="44"/>
      <c r="F34" s="360"/>
      <c r="G34" s="30">
        <f t="shared" si="0"/>
        <v>0</v>
      </c>
    </row>
    <row r="35" spans="2:7" ht="78.75">
      <c r="B35" s="7" t="s">
        <v>1129</v>
      </c>
      <c r="C35" s="25" t="s">
        <v>806</v>
      </c>
      <c r="D35" s="29"/>
      <c r="E35" s="29"/>
      <c r="F35" s="526"/>
      <c r="G35" s="30">
        <f t="shared" si="0"/>
        <v>0</v>
      </c>
    </row>
    <row r="36" spans="3:7" ht="15.75">
      <c r="C36" s="29"/>
      <c r="D36" s="30" t="s">
        <v>1151</v>
      </c>
      <c r="E36" s="30">
        <v>476</v>
      </c>
      <c r="F36" s="527">
        <v>0</v>
      </c>
      <c r="G36" s="30">
        <f t="shared" si="0"/>
        <v>0</v>
      </c>
    </row>
    <row r="37" spans="3:7" ht="15.75">
      <c r="C37" s="29"/>
      <c r="D37" s="29"/>
      <c r="E37" s="29"/>
      <c r="F37" s="526"/>
      <c r="G37" s="30">
        <f t="shared" si="0"/>
        <v>0</v>
      </c>
    </row>
    <row r="38" spans="2:7" ht="47.25">
      <c r="B38" s="7" t="s">
        <v>1130</v>
      </c>
      <c r="C38" s="13" t="s">
        <v>811</v>
      </c>
      <c r="F38" s="360"/>
      <c r="G38" s="30">
        <f t="shared" si="0"/>
        <v>0</v>
      </c>
    </row>
    <row r="39" spans="4:7" ht="15.75">
      <c r="D39" s="12" t="s">
        <v>1149</v>
      </c>
      <c r="E39" s="8">
        <v>192</v>
      </c>
      <c r="F39" s="360">
        <v>0</v>
      </c>
      <c r="G39" s="30">
        <f t="shared" si="0"/>
        <v>0</v>
      </c>
    </row>
    <row r="40" spans="3:7" ht="15.75">
      <c r="C40" s="44"/>
      <c r="F40" s="360"/>
      <c r="G40" s="30">
        <f t="shared" si="0"/>
        <v>0</v>
      </c>
    </row>
    <row r="41" spans="2:7" ht="94.5">
      <c r="B41" s="7" t="s">
        <v>1131</v>
      </c>
      <c r="C41" s="13" t="s">
        <v>813</v>
      </c>
      <c r="F41" s="360"/>
      <c r="G41" s="30">
        <f t="shared" si="0"/>
        <v>0</v>
      </c>
    </row>
    <row r="42" spans="4:7" ht="15.75">
      <c r="D42" s="12" t="s">
        <v>1152</v>
      </c>
      <c r="E42" s="8">
        <v>8</v>
      </c>
      <c r="F42" s="360">
        <v>0</v>
      </c>
      <c r="G42" s="30">
        <f t="shared" si="0"/>
        <v>0</v>
      </c>
    </row>
    <row r="43" spans="3:7" ht="15.75">
      <c r="C43" s="44"/>
      <c r="F43" s="360"/>
      <c r="G43" s="30">
        <f t="shared" si="0"/>
        <v>0</v>
      </c>
    </row>
    <row r="44" spans="2:7" ht="94.5">
      <c r="B44" s="7" t="s">
        <v>1132</v>
      </c>
      <c r="C44" s="13" t="s">
        <v>814</v>
      </c>
      <c r="F44" s="360"/>
      <c r="G44" s="30">
        <f t="shared" si="0"/>
        <v>0</v>
      </c>
    </row>
    <row r="45" spans="3:7" ht="15.75">
      <c r="C45" s="44"/>
      <c r="D45" s="12" t="s">
        <v>1152</v>
      </c>
      <c r="E45" s="8">
        <v>12</v>
      </c>
      <c r="F45" s="360">
        <v>0</v>
      </c>
      <c r="G45" s="30">
        <f t="shared" si="0"/>
        <v>0</v>
      </c>
    </row>
    <row r="46" spans="3:7" ht="15.75">
      <c r="C46" s="44"/>
      <c r="F46" s="360"/>
      <c r="G46" s="30">
        <f t="shared" si="0"/>
        <v>0</v>
      </c>
    </row>
    <row r="47" spans="2:7" ht="110.25">
      <c r="B47" s="7" t="s">
        <v>1133</v>
      </c>
      <c r="C47" s="13" t="s">
        <v>815</v>
      </c>
      <c r="F47" s="360"/>
      <c r="G47" s="30">
        <f t="shared" si="0"/>
        <v>0</v>
      </c>
    </row>
    <row r="48" spans="3:7" ht="15.75">
      <c r="C48" s="44"/>
      <c r="D48" s="12" t="s">
        <v>1152</v>
      </c>
      <c r="E48" s="8">
        <v>2</v>
      </c>
      <c r="F48" s="360">
        <v>0</v>
      </c>
      <c r="G48" s="30">
        <f t="shared" si="0"/>
        <v>0</v>
      </c>
    </row>
    <row r="49" spans="3:7" ht="15.75">
      <c r="C49" s="44"/>
      <c r="F49" s="360"/>
      <c r="G49" s="30">
        <f t="shared" si="0"/>
        <v>0</v>
      </c>
    </row>
    <row r="50" spans="2:7" ht="110.25">
      <c r="B50" s="7" t="s">
        <v>1134</v>
      </c>
      <c r="C50" s="13" t="s">
        <v>279</v>
      </c>
      <c r="F50" s="360"/>
      <c r="G50" s="30">
        <f t="shared" si="0"/>
        <v>0</v>
      </c>
    </row>
    <row r="51" spans="3:7" ht="15.75">
      <c r="C51" s="44"/>
      <c r="D51" s="12" t="s">
        <v>1152</v>
      </c>
      <c r="E51" s="8">
        <v>4</v>
      </c>
      <c r="F51" s="360">
        <v>0</v>
      </c>
      <c r="G51" s="30">
        <f t="shared" si="0"/>
        <v>0</v>
      </c>
    </row>
    <row r="52" spans="3:7" ht="15.75">
      <c r="C52" s="44"/>
      <c r="F52" s="360"/>
      <c r="G52" s="30">
        <f>E52*F52</f>
        <v>0</v>
      </c>
    </row>
    <row r="53" spans="3:7" ht="16.5" thickBot="1">
      <c r="C53" s="17" t="s">
        <v>812</v>
      </c>
      <c r="D53" s="18"/>
      <c r="E53" s="19"/>
      <c r="F53" s="19"/>
      <c r="G53" s="19">
        <f>SUM(G4:G52)</f>
        <v>0</v>
      </c>
    </row>
    <row r="54" ht="16.5" thickTop="1"/>
  </sheetData>
  <sheetProtection password="CFDE" sheet="1"/>
  <mergeCells count="1">
    <mergeCell ref="C1:F1"/>
  </mergeCells>
  <printOptions/>
  <pageMargins left="0.9055118110236221" right="0.5118110236220472" top="0.7480314960629921" bottom="0.7480314960629921" header="0.31496062992125984" footer="0.31496062992125984"/>
  <pageSetup horizontalDpi="600" verticalDpi="600" orientation="portrait" paperSize="9" r:id="rId1"/>
  <headerFooter alignWithMargins="0">
    <oddHeader>&amp;C&amp;A</oddHeader>
    <oddFooter>&amp;CStran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dc:creator>
  <cp:keywords/>
  <dc:description/>
  <cp:lastModifiedBy>Alenka</cp:lastModifiedBy>
  <cp:lastPrinted>2016-07-03T21:44:29Z</cp:lastPrinted>
  <dcterms:created xsi:type="dcterms:W3CDTF">1997-01-22T20:17:15Z</dcterms:created>
  <dcterms:modified xsi:type="dcterms:W3CDTF">2016-07-05T11:16:36Z</dcterms:modified>
  <cp:category/>
  <cp:version/>
  <cp:contentType/>
  <cp:contentStatus/>
</cp:coreProperties>
</file>