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65" yWindow="1575" windowWidth="10740" windowHeight="6435" tabRatio="717" activeTab="0"/>
  </bookViews>
  <sheets>
    <sheet name="sanacija most" sheetId="1" r:id="rId1"/>
    <sheet name="rekapitulacija MOST" sheetId="2" r:id="rId2"/>
    <sheet name="popis cesta" sheetId="3" r:id="rId3"/>
    <sheet name="rek cesta" sheetId="4" r:id="rId4"/>
    <sheet name="rek skupna" sheetId="5" r:id="rId5"/>
  </sheets>
  <definedNames>
    <definedName name="_Toc116357471" localSheetId="2">'popis cesta'!#REF!</definedName>
    <definedName name="_Toc116357580" localSheetId="2">'popis cesta'!#REF!</definedName>
    <definedName name="_Toc117475165" localSheetId="2">'popis cesta'!$B$34</definedName>
    <definedName name="_xlnm.Print_Area" localSheetId="2">'popis cesta'!$A$1:$F$244</definedName>
    <definedName name="_xlnm.Print_Area" localSheetId="3">'rek cesta'!$A$1:$F$15</definedName>
    <definedName name="_xlnm.Print_Titles" localSheetId="2">'popis cesta'!$1:$4</definedName>
    <definedName name="_xlnm.Print_Titles" localSheetId="1">'rekapitulacija MOST'!$1:$5</definedName>
    <definedName name="_xlnm.Print_Titles" localSheetId="0">'sanacija most'!$1:$2</definedName>
  </definedNames>
  <calcPr fullCalcOnLoad="1"/>
</workbook>
</file>

<file path=xl/sharedStrings.xml><?xml version="1.0" encoding="utf-8"?>
<sst xmlns="http://schemas.openxmlformats.org/spreadsheetml/2006/main" count="619" uniqueCount="432">
  <si>
    <t>1.6.2</t>
  </si>
  <si>
    <t>1.6.3</t>
  </si>
  <si>
    <t>1.6.4</t>
  </si>
  <si>
    <t>1.6.5</t>
  </si>
  <si>
    <t>1.6.6</t>
  </si>
  <si>
    <t>1.6.7</t>
  </si>
  <si>
    <t>1.6.8</t>
  </si>
  <si>
    <t>1.6.9</t>
  </si>
  <si>
    <t>1.6.10</t>
  </si>
  <si>
    <t>1.7</t>
  </si>
  <si>
    <t>1.7.1</t>
  </si>
  <si>
    <t>Izvedba afaltne dilatacij "TORMA - JOINT", širine  š = 30 cm, vključno z dobavo materiala in pomožnimi deli.</t>
  </si>
  <si>
    <t>Projektantski nadzor</t>
  </si>
  <si>
    <t>Izdelava projektne dokumentacije za projekt izvedenih del</t>
  </si>
  <si>
    <t>1.7.2</t>
  </si>
  <si>
    <t>1.7.3</t>
  </si>
  <si>
    <t>1.7.4</t>
  </si>
  <si>
    <t>1.7.5</t>
  </si>
  <si>
    <t>1.7.6</t>
  </si>
  <si>
    <t>1.7.7</t>
  </si>
  <si>
    <t>1.7.8</t>
  </si>
  <si>
    <t>1.7.9</t>
  </si>
  <si>
    <t>1.7.10</t>
  </si>
  <si>
    <t>Razna nepredvidena dela, katera je potrebno izvesti za dokončanje del, določena v teku izvajanja del. Ocena 10% od vrednosti predvidenih del tekoče kontrole</t>
  </si>
  <si>
    <t>PRESKUSI, NADZOR IN TEHNIČNA DOKUMENTACIJA</t>
  </si>
  <si>
    <r>
      <t xml:space="preserve">SANACIJA </t>
    </r>
    <r>
      <rPr>
        <b/>
        <sz val="10"/>
        <rFont val="Arial"/>
        <family val="2"/>
      </rPr>
      <t>VMESNIH STENASTIH AB PODPORNIKOV IN  KRAJNIH PODPORNIKOV</t>
    </r>
  </si>
  <si>
    <r>
      <t xml:space="preserve">SANACIJA </t>
    </r>
    <r>
      <rPr>
        <b/>
        <sz val="10"/>
        <color indexed="8"/>
        <rFont val="Arial"/>
        <family val="2"/>
      </rPr>
      <t>MOSTNE KONSTRUKCIJE NA SPODNJI STRANI (AB plošča + AB nosilci)</t>
    </r>
  </si>
  <si>
    <t xml:space="preserve"> SKUPAJ 1.1:</t>
  </si>
  <si>
    <t>SKUPAJ 1.2</t>
  </si>
  <si>
    <t>SKUPAJ 1.3</t>
  </si>
  <si>
    <t>SKUPAJ 1.4</t>
  </si>
  <si>
    <t>SKUPAJ 1.5:</t>
  </si>
  <si>
    <t>SKUPAJ 1.6:</t>
  </si>
  <si>
    <t>SKUPAJ 1.7:</t>
  </si>
  <si>
    <t xml:space="preserve">Obiski na gradbišču in betonarni in meritve konsistence s posedom po metodi, poseda stožca, kontrola vsebnosti zraka v svežem betonu </t>
  </si>
  <si>
    <t xml:space="preserve">MESTNA OBČINA LJUBLJANA, Mestni trg 1, 1000 Ljubljana </t>
  </si>
  <si>
    <t>Most čez Ižico na Ižanski cesti (J04 037)</t>
  </si>
  <si>
    <t>02 - 127 - 09 / IL</t>
  </si>
  <si>
    <t>november 2010</t>
  </si>
  <si>
    <t>Strojno-ročno odbijanje površinsko poškodovanih mest betona  (globina do 3 cm) na spodnji strani AB plošče in na AB nosilcih (ocena 20% betonskih površin).</t>
  </si>
  <si>
    <t>Reparacija betonskih površin s sanacijsko malto s kontroliranim krčenjem, v debelini do 3 cm
Ocenjena količina.</t>
  </si>
  <si>
    <t>Reparacija betonskih površin s sanacijsko malto s kontroliranim krčenjem, v debelini do 3 cm. Ocenjena količina.</t>
  </si>
  <si>
    <t>Reparacija poškodb s s hitrovezočo sanacijsko malto s kontroliranim krčenjem v debelini do 3cm. Ocenjena količina</t>
  </si>
  <si>
    <t>Reparacija poškodb s sanacijsko malto s kontroliranim krčenjem v debelini do 3 cm. Ocenjena količina</t>
  </si>
  <si>
    <t>Injektiranje razpok  z epoksidno injekcijsko maso, vključno s predhodnim izrezom v liniji razpok, vgradnjo injekcijskih nastavkov in tesnitvijo razpok z epoksidno malto.</t>
  </si>
  <si>
    <t>Zaščita očiščene armature z visokopolimeriziranim cementnim premazom, ki bo preprečeval nastajanje korozije. Uporabi naj se dvo- ali enokomponentni premaz (npr. MAPEI MAPEFER ali MAPEFER 1K ali enakovredno). Ocenjena količina.</t>
  </si>
  <si>
    <t>Priprava (egalizacija) horizontalnih betonskih površin za vgraditev nove hidroizolacije : popravilo vdolbin, g &gt; 10 mm s polimerizirano cement. malto, odbijanje morebitnih štrlečih delcev betona in bresprašno brušenje površin z diamantno brusilko. ocena : cca. 30 % celotne  horizontalne površine.</t>
  </si>
  <si>
    <t>Sestavi betona se definirajo tako, da se zagotovi kvaliteta betona (nosilnost, vgradljivost, preprečitev pojava razpok zaradi reoloških pojavov, , dodatne zahtevane karakteristike,…).</t>
  </si>
  <si>
    <t>1.3</t>
  </si>
  <si>
    <t>1.4</t>
  </si>
  <si>
    <t>1.5</t>
  </si>
  <si>
    <t>Strojni odkop plodnih tal (humusa) oz. glinastega materiala, povprečne deb.d=cca 20 cm, z odrivom na začasno deponijo na gradbišču (obračun v raščenem stanju).</t>
  </si>
  <si>
    <t>Izdelava opaža monolitnega AB robnega venca skupaj z hodnikom. Ravni gladki opaž skupaj z opaži zakjučkov robnega venca in notranje strani hodnika. Spodnja in zgornja ploskev v nagibu 1% . Prosti robovi robnega venca in hodnika zaključeni s trikotno letvico (3/3cm). Letvica za odkapni utor.</t>
  </si>
  <si>
    <t>Sanacija lokalnih korozijskih žarišč na spodnji strani AB plošče in na AB nosilcih. Obračun na m1.</t>
  </si>
  <si>
    <t>Sanacija korozijskih žarišč na spodnji strani AB plošče in na AB nosilcih. Obračun na m2.</t>
  </si>
  <si>
    <t>1.1</t>
  </si>
  <si>
    <t>m3</t>
  </si>
  <si>
    <t xml:space="preserve">Dobava in mehansko vgrajevanje tamponskega materiala 0/32 mm, skupaj s komprimiranjem in planiranjem  (obračun v zbitem stanju) </t>
  </si>
  <si>
    <t>Za vse betone je potrebno pred izvedbo del izdelati projekt betona, ki ga pregleda in potrdi projektant in nadzor. Projekt definira betonsko mešanico, potrebne dodatke, način transporta in vgrajevanja betona, nego betona.</t>
  </si>
  <si>
    <t>V projektu betona se predvidijo s predpisi potrebne preiskave in kontrole (načini, število, mesto in čas preiskave, izvajalec preiskave), ki jih predpisujejo veljavni standardi.</t>
  </si>
  <si>
    <t>V postavkah je zajeta izdelava vse potrebne tehnološke dokumentacije pred izvedbo in vsa dokazilna dokumentacija, atesti, rezultati preiskav, preikzusov, meritev za vgrajene materiale, za vgradnjo in za dokaz kvalitete vgrajenih materialov, opravljenih del, in izvedenih konstrukcijskih elementov, ki jih zahteva veljavna zakonodaja.</t>
  </si>
  <si>
    <t xml:space="preserve">ZAMENJAVA HODNIKOV </t>
  </si>
  <si>
    <t>kg</t>
  </si>
  <si>
    <t>Dobava, razrez, krivljenje in polaganje armature: konstrukcijsko jeklo BSt 500 B,  fi12. Z distančniki. Skupaj z drugimi potrebnimi deli, materiali in transporti. (ocena)</t>
  </si>
  <si>
    <t>Tehnološki projekt opažne konstrukcije izdela izvajalec, projekt pa da pred pričetkom del v potrditev projektantu in nadzornemu organu. V ceni vseh opažev je zajeta izdelava, mazanje, razopaženje, čiščenje opaža in vsa potrebna pomožna dela in transporti.</t>
  </si>
  <si>
    <t>Dobava, montaža in demontaža težkih nepremičnih odrov višine do 5 m, širine 11 m, za dostop do spodnjih površin mostne konstrukcije in stenastih AB podpornikov. Odranje obsega dobavo in vgraditev ustreznega materiala, postavitev, odstranitev, čiščenje in skladiščenje.  Načrte za odre in opaže z dokazom nosilnosti in stabilnosti si mora pridobiti izvajalec sam.</t>
  </si>
  <si>
    <t>Injektiranje razpok v  z epoksidno injekcijsko maso, vključno s predhodnim izrezom v liniji razpok, vgradnjo injekcijskih nastavkov in tesnitvijo razpok z epoksidno malto.</t>
  </si>
  <si>
    <t>Injektiranje razpok v AB plošči in AB nosilcih z epoksidno injekcijsko maso, vključno s predhodnim izrezom v liniji razpok, vgradnjo injekcijskih nastavkov in tesnitvijo razpok z epoksidno malto.</t>
  </si>
  <si>
    <t>Mehansko čiščenje korodirane armature, da se odstranijo umazanija, prah, maščobe in rja. Poškodovana armatura mora biti očiščena do zdravega jedra (kovinskega sijaja Sa 2). Ocenjena količina</t>
  </si>
  <si>
    <t>Sanacija globinsko poroznih in segregiranih mest betona na spodnji strani AB plošče in na AB nosilcih</t>
  </si>
  <si>
    <t xml:space="preserve">Odstranitev razpokanih in slabo sprijetih krovnih plasti betona nad korodirano armaturo, vključno z varnostnimi območji do zdravega betona.  Ocenjena količina </t>
  </si>
  <si>
    <t>V ceni so zajeta vsa potrebna pomožna dela, odri, dostopi, transporti in transportne naprave za vgradnjo betona.</t>
  </si>
  <si>
    <t>Ročna zagladitev zgornje površine hodnikov  in metličenje. Nega betona v trajanju min. 7 dni (zaščita s PES filcem in PVC folijo in stalno močenje površin)</t>
  </si>
  <si>
    <t>Preskus tlačne trdnosti po SIST EN 12390-3 in prostorninske mase strjenega betona po SIST EN 12390-7 pri starosti MAB 28 dni (za izračun karakteristične tlačne trdnosti). Odvzamejo se kocke z robom 15 cm na betonarni in na gradbišču</t>
  </si>
  <si>
    <t>Preskus odpornosti površine betona proti zmrzovanju/tajanju ob prisotnosti soli za tajanje do 25 ciklov po SIST 1026/2008, dodatek 5, pri starosti betona najmanj 28 dni. Odvzamejo se kocke z robom 15 cm na gradbišču.</t>
  </si>
  <si>
    <t xml:space="preserve">Sanacija površinsko poškodovanih mest in področij betona </t>
  </si>
  <si>
    <t>Postav.</t>
  </si>
  <si>
    <t>Opis</t>
  </si>
  <si>
    <t>Enota</t>
  </si>
  <si>
    <t>Količina</t>
  </si>
  <si>
    <t xml:space="preserve">Cena na </t>
  </si>
  <si>
    <t>skupaj</t>
  </si>
  <si>
    <t>mere</t>
  </si>
  <si>
    <t>enoto</t>
  </si>
  <si>
    <t>1.</t>
  </si>
  <si>
    <t>DN.:</t>
  </si>
  <si>
    <t xml:space="preserve">     REKAPITULACIJA</t>
  </si>
  <si>
    <t>Objekt:</t>
  </si>
  <si>
    <t>Datum:</t>
  </si>
  <si>
    <t>m2</t>
  </si>
  <si>
    <t>m1</t>
  </si>
  <si>
    <t>NAROČNIK:</t>
  </si>
  <si>
    <t>SANACIJA  SKUPAJ</t>
  </si>
  <si>
    <t>kom</t>
  </si>
  <si>
    <t>kpl</t>
  </si>
  <si>
    <t>PRIPRAVLJALNA DELA</t>
  </si>
  <si>
    <t xml:space="preserve">Odvzem vzorcev sanacijske malte in preskus tlačne in upogibne trdnosti </t>
  </si>
  <si>
    <t>Merjenje površinske natezne trdnosti pripravljene površine- pull off metoda</t>
  </si>
  <si>
    <t>Določitev odtržne sile pull off z vrtanjem preko vseh nanešenih slojev na saniranih in zaščitenih betonskih parapetih</t>
  </si>
  <si>
    <t>Obiski tehnologa pooblaščene inštitucije na gradbišču</t>
  </si>
  <si>
    <t>ur</t>
  </si>
  <si>
    <t>1.2</t>
  </si>
  <si>
    <t>Penetriranje razpok v AB ploščah iz zgornje strani z epoksidno injekcijsko maso , vključno z izvedbo utora 1,0 x 1,0 cm v liniji razpoke, tesnitevijo utora z epoksidno malto in  finalnim kvarčnim posipom. Ocenjena količina</t>
  </si>
  <si>
    <t>Sanacija globinsko poroznih in segregiranih mest betona</t>
  </si>
  <si>
    <t>Vrtanje in vgradnja injektirnih nastavkov na mestih poroznih in segregiranih betonov. Ocenjena količina</t>
  </si>
  <si>
    <t>Injektiranje  poroznih mest v ab konstrukciji z epoksidno injekcijsko maso. Ocenjena količina</t>
  </si>
  <si>
    <t xml:space="preserve">Sanacija korozijskih žarišč </t>
  </si>
  <si>
    <t>Zaščita očiščene armature z visokopolimeriziranim cementnim premazom, ki bo preprečeval nastajanje korozije. Uporabi naj se dvo- ali enokomponentni premaz (npr. MAPEI MAPEFER ali MAPEFER 1K ali enakovredno). Ocenjena količina</t>
  </si>
  <si>
    <t>Mehansko čiščenje korodirane armature, da se odstranijo umazanija, prah, maščobe in rja in barva. Poškodovana armatura mora biti očiščena do zdravega jedra (kovinskega sijaja Sa 2). Ocenjena količina</t>
  </si>
  <si>
    <t>Reparacija poškodb s s hitrovezočo sanacijsko malto s kontroliranim krčenjem v debelini 3-5cm. Ocenjena količina</t>
  </si>
  <si>
    <t>Razna nepredvidena dela, katera je potrebno izvesti za dokončanje del, določena v teku izvajanja del. Ocena 10% od vrednosti pripravljalnih del</t>
  </si>
  <si>
    <t>Razna nepredvidena dela, katera je potrebno izvesti za dokončanje del, določena v teku izvajanja del. Ocena 10% od vrednosti sanacije AB stenastih podpornikov in krajnih podpornikov.</t>
  </si>
  <si>
    <t>Razna nepredvidena dela, katera je potrebno izvesti za dokončanje del, določena v teku izvajanja del. Ocena 10% od vrednosti sanacije AB konstrukcije na spodnji strani</t>
  </si>
  <si>
    <t>Razna nepredvidena dela, katera je potrebno izvesti za dokončanje del, določena v teku izvajanja del. Ocena 10% od vrednosti hidroizolacije cestišča.</t>
  </si>
  <si>
    <t>Dobava in vgraditev hidroizolacije (zaključki hidroizol.) na robne vertikalne površine hodnikov in vsega potrebnega dodatnega 
materiala: 
 - Grace Servidek (vogalni  in vertikalni premaz v višini cca. 10 cm)
 - Grace Servipak - d = 6 mm v višini cca. 6 cm</t>
  </si>
  <si>
    <t xml:space="preserve">Dobava in polaganje texabit traku 1 x 4 cm na vseh stikih asfalta s hodniki. </t>
  </si>
  <si>
    <t>1.1.1</t>
  </si>
  <si>
    <t>1.1.2</t>
  </si>
  <si>
    <t>1.1.3</t>
  </si>
  <si>
    <t>1.1.4</t>
  </si>
  <si>
    <t>1.1.5</t>
  </si>
  <si>
    <t>1.2.1</t>
  </si>
  <si>
    <t>1.2.2</t>
  </si>
  <si>
    <t>1.2.3</t>
  </si>
  <si>
    <t>1.2.4</t>
  </si>
  <si>
    <t>1.2.5</t>
  </si>
  <si>
    <t>1.2.6</t>
  </si>
  <si>
    <t>1.2.7</t>
  </si>
  <si>
    <t>1.2.8</t>
  </si>
  <si>
    <t>Dobava, transport in vgrajevanje betona C 30/37 z upoštevanimi stopnjami izpostavljenosti XC4, XD3, XF4, prereza od 0,20 do 0,30 m3/m2. Hodnik z robni venci skladno s prikazom v načrtih. Širina hodnika š = 1,50m.</t>
  </si>
  <si>
    <t xml:space="preserve">Rušenje hodnika za pešče na obstoječem mostu  (varna odstranitev betonov na obstoječih hodnikih do mej, ki so označene v načrtu). Čiščenje in zaščita tistih obstoječih armaturnih palic, ki so v dobrem stanju in odstranitev korozijsko uničenih armaturnih palic. Hodnika na gorvodni in dolvodni strani mostu, dolžine cca l = 100 m, širine  š = 1,15 m in povprečne debeline cca d = 17 cm . Skupaj z vsemi deli in transporti. Odvoz odpadnega materiala na deponijo do 15km. Skupaj s plačilom vseh pristojbin za trajno deponiranje materiala. </t>
  </si>
  <si>
    <t>Razna nepredvidena dela, katera je potrebno izvesti za dokončanje del,, določena v teku izvajanja del. Ocena 10% od vrednosti zamenjave hodnikov.</t>
  </si>
  <si>
    <t>1.3.1</t>
  </si>
  <si>
    <t>1.3.2</t>
  </si>
  <si>
    <t>1.3.2.1</t>
  </si>
  <si>
    <t>1.3.2.2</t>
  </si>
  <si>
    <t>1.3.3</t>
  </si>
  <si>
    <t>1.3.3.1</t>
  </si>
  <si>
    <t>1.3.3.2</t>
  </si>
  <si>
    <t>1.3.4</t>
  </si>
  <si>
    <t>1.3.4.1</t>
  </si>
  <si>
    <t>1.3.4.2</t>
  </si>
  <si>
    <t>1.3.4.3</t>
  </si>
  <si>
    <t>1.3.4.4</t>
  </si>
  <si>
    <t>1.3.5</t>
  </si>
  <si>
    <t>1.3.6</t>
  </si>
  <si>
    <t>1.4.1</t>
  </si>
  <si>
    <t>1.4.2</t>
  </si>
  <si>
    <t>1.4.2.1</t>
  </si>
  <si>
    <t>1.4.2.2</t>
  </si>
  <si>
    <t>1.4.3</t>
  </si>
  <si>
    <t>1.4.3.1</t>
  </si>
  <si>
    <t>1.4.3.2</t>
  </si>
  <si>
    <t>1.4.4</t>
  </si>
  <si>
    <t>1.4.4.1</t>
  </si>
  <si>
    <t>1.4.4.2</t>
  </si>
  <si>
    <t>1.4.4.3</t>
  </si>
  <si>
    <t>1.4.4.4</t>
  </si>
  <si>
    <t>1.4.5</t>
  </si>
  <si>
    <t>1.4.5.1</t>
  </si>
  <si>
    <t>1.4.5.2</t>
  </si>
  <si>
    <t>1.4.5.3</t>
  </si>
  <si>
    <t>1.4.5.4</t>
  </si>
  <si>
    <t>1.4.6</t>
  </si>
  <si>
    <t>1.4.7</t>
  </si>
  <si>
    <t>SANACIJA  AB ELEMENTOV PALIČJA LEVEGA IN DESNEGA POLJA MOSTU</t>
  </si>
  <si>
    <t>1.5.1</t>
  </si>
  <si>
    <t>Sanacija korozijskih žarišč na AB paličju</t>
  </si>
  <si>
    <t>Očiščenje obstoječih  vidnih betonskih površin elementov ab paličja  z vodnim curkom pod pritiskom do 600 bar.</t>
  </si>
  <si>
    <t>1.5.2</t>
  </si>
  <si>
    <t>1.5.2.1</t>
  </si>
  <si>
    <t>1.5.2.2</t>
  </si>
  <si>
    <t>1.5.2.3</t>
  </si>
  <si>
    <t>1.5.2.4</t>
  </si>
  <si>
    <t>1.5.3</t>
  </si>
  <si>
    <t>1.5.4</t>
  </si>
  <si>
    <t>Razna nepredvidena dela, katera je potrebno izvesti za dokončanje del, določena v teku izvajanja del. Ocena 10% od vrednosti sanacije elementov AB paličja</t>
  </si>
  <si>
    <t xml:space="preserve">Odstranitev obstoječe bitumenske hidroizolacije vgrajene na horizontalnih površinah. Odvoz odpadnega materiala na deponijo do 15 km. Skupaj s plačilom vseh pristojbin za trajno deponiranje materiala. </t>
  </si>
  <si>
    <t>ZAMENJAVA  HIDROIZOLACIJE  NA CESTIŠČU</t>
  </si>
  <si>
    <t>Pred pričetkom del je potrebno vse opise, mere, količine in obdelave kontrolirati po zadnjeveljavnih načrtih, detajlih in opisih.</t>
  </si>
  <si>
    <t>V projektu betona se določi razporeditev dilatacij na hodnikih.</t>
  </si>
  <si>
    <t>Vgradja jeklenih sider fi 12/15 v vzdolžne AB prekladne nosilce skladno s prikazom v načrtih. Sidra se vgradijo v prej izvrtane luknje cca. fi 18 mm do globine  40 cm s pomočjo epoksidne malte. Dobava  armature je zajeta v postavki 1.2.3</t>
  </si>
  <si>
    <r>
      <t xml:space="preserve">Očiščenje obstoječih  vidnih betonskih površin podpornikov z vodnim curkom pod pritiskom do </t>
    </r>
    <r>
      <rPr>
        <sz val="10"/>
        <rFont val="Arial CE"/>
        <family val="0"/>
      </rPr>
      <t>600</t>
    </r>
    <r>
      <rPr>
        <sz val="10"/>
        <rFont val="Arial CE"/>
        <family val="2"/>
      </rPr>
      <t xml:space="preserve"> bar.</t>
    </r>
  </si>
  <si>
    <t>Očiščenje obstoječih  vidnih betonskih površin betonskih  (spodnja površine AB plošče in AB nosilci) z vodnim curkom pod pritiskom do 600 bar.</t>
  </si>
  <si>
    <t>1.6</t>
  </si>
  <si>
    <t>1.6.1</t>
  </si>
  <si>
    <t>Priprava (egalizacija) vertikalnih betonskih površin hodnikov na notranji strani za vgraditev hidroizolacije (Grace Servidek in Grace Servipak - d = 6 mm, na robnih zaključkih - pas širine 10 cm) :brušenje površin z diamantno brusilko.</t>
  </si>
  <si>
    <t xml:space="preserve">Dobava in vgraditev hidroizolacije po sistemu: Servidek / Servipak po celotni površ. cestišča, na predhodno očiščeno in pripravljeno betonsko površino , vključno s priključitvijo hidroizolacije na prirobnice odtočnikov:
 - Grace Servidek - 3 kg/m2,
 - Grace Servipak - d = 6 mm,
 - Grace Armourtape
 - nahrapavljenje prirobnic 
 - čiščenje prirobnic  s trikloretilenom
/ upoštevana je izključno horizontalna površina /                                   </t>
  </si>
  <si>
    <t xml:space="preserve">Dobava in vgraditev mostovnih izlivnikov s stranskim odtokom in cevnimi priključki npr. Umimat art. 426 ali enakovredno, vključno izvedbo preboja preko AB plošče in vsemi pomožnimi deli. Preboji se izvedejo s kronskim vrtanjem skozi AB ploščo. </t>
  </si>
  <si>
    <t>SANACIJA GRADBENIH KONSTRUKCIJ</t>
  </si>
  <si>
    <t>Strojno-ročno odbijanje površinsko poškodovanih mest betona  (globina do 3 cm) na spodnji strani AB plošče (ocena 20% betonskih površin).</t>
  </si>
  <si>
    <t xml:space="preserve">Čiščenje betonskih površin  in odstranitev ostankov ibitola z vodnim curkom pritiska nad 500 barov. </t>
  </si>
  <si>
    <t xml:space="preserve">Odstranitev razpokanih in slabo sprijetih krovnih plasti betona nad korodirano armaturo (paličje 20x20cm), vključno z varnostnimi območji do zdravega betona. Ocenjena količina </t>
  </si>
  <si>
    <t>Reparacija poškodb paličja s s hitrovezočo sanacijsko malto s kontroliranim krčenjem v debelini 3-5cm. V ceni je vključen opaž na robovih. Ocenjena količina</t>
  </si>
  <si>
    <t>DDV 20%</t>
  </si>
  <si>
    <t>SKUPAJ</t>
  </si>
  <si>
    <t xml:space="preserve">Objekt: </t>
  </si>
  <si>
    <t>Ižanska cesta v Ljubljani</t>
  </si>
  <si>
    <t>Del objekta: most čez Ižico - CESTNI PRIKLJUČKI</t>
  </si>
  <si>
    <t>Šifra</t>
  </si>
  <si>
    <t>Opis dela</t>
  </si>
  <si>
    <t>Cena na enoto mere</t>
  </si>
  <si>
    <t>Znesek EUR</t>
  </si>
  <si>
    <t>PREDDELA:</t>
  </si>
  <si>
    <t>GEODETSKA DELA</t>
  </si>
  <si>
    <t>11 121</t>
  </si>
  <si>
    <t>km</t>
  </si>
  <si>
    <t>Obnova in zavarovanje zakoličbe osi trase ostale javne ceste v ravninskem terenu</t>
  </si>
  <si>
    <t>11 131</t>
  </si>
  <si>
    <t>Obnova in zavarovanje zakoličbe  trase komunalnih vodov v ravninskem terenu - JR</t>
  </si>
  <si>
    <t>Obnova in zavarovanje zakoličbe  trase komunalnih vodov v ravninskem terenu - TK vod</t>
  </si>
  <si>
    <t>Obnova in zavarovanje zakoličbe  trase komunalnih vodov v ravninskem terenu - vodovod</t>
  </si>
  <si>
    <t>Obnova in zavarovanje zakoličbe  trase komunalnih vodov v ravninskem terenu - elektrika NN</t>
  </si>
  <si>
    <t>11 221</t>
  </si>
  <si>
    <t>kos</t>
  </si>
  <si>
    <t>Postavitev in zavarovanje prečnega profila ostale javne ceste v ravninskem terenu</t>
  </si>
  <si>
    <t>GEODETSKA DELA -  SKUPAJ</t>
  </si>
  <si>
    <t>ČIŠČENJE TERENA</t>
  </si>
  <si>
    <t>Odstranitev grmovja, dreves, vej in panjev</t>
  </si>
  <si>
    <t>12 122</t>
  </si>
  <si>
    <t>Odstranitev grmovja na gosto porasli površini (živa meja) - strojno</t>
  </si>
  <si>
    <t>12 1__</t>
  </si>
  <si>
    <t>Odstranitev organskih odpadkov pod mostom in odvoz na trajno deponijo, vključno s s stroški deponije (listje, vejevje, trava)</t>
  </si>
  <si>
    <t>Odstranitev avtomobilskih pnevmatik pod mostom, vključno z odvozom in stroški stalne deponije (cca 500 kom)</t>
  </si>
  <si>
    <t xml:space="preserve">Porušitev in odstranitev voziščnih konstrukcij </t>
  </si>
  <si>
    <t>12 321</t>
  </si>
  <si>
    <t xml:space="preserve">Porušitev in odstranitev asfaltne plasti v debelini do 5 cm (hodnik) </t>
  </si>
  <si>
    <t>12 322</t>
  </si>
  <si>
    <t xml:space="preserve">Porušitev in odstranitev asfaltne plasti v debelini 6 do 10 cm (vozišče) </t>
  </si>
  <si>
    <t>12 372</t>
  </si>
  <si>
    <t>Rezkanje asfaltne krovne plasti v debelini do 4 cm</t>
  </si>
  <si>
    <t>12 381</t>
  </si>
  <si>
    <t>Rezanje asfaltne plasti s talno diamantno žago, debele do 5 cm in premaz stika z dilaplast namazom</t>
  </si>
  <si>
    <t>12 391</t>
  </si>
  <si>
    <t>Porušitev in odstranitev robnika iz cementnega betona</t>
  </si>
  <si>
    <t>12 393</t>
  </si>
  <si>
    <t>Porušitev in odstranitev robnika iz kamnitih kock</t>
  </si>
  <si>
    <t>ČIŠČENJE TERENA - SKUPAJ</t>
  </si>
  <si>
    <t>OSTALA PREDDELA</t>
  </si>
  <si>
    <t>Omejitve prometa</t>
  </si>
  <si>
    <t>13 ---</t>
  </si>
  <si>
    <t>dan</t>
  </si>
  <si>
    <t>Zavarovanje gradbišča v času gradnje - UPOŠTEVANO V POSEBNEM NAČRTU</t>
  </si>
  <si>
    <t>OSTALA PREDDELA - SKUPAJ</t>
  </si>
  <si>
    <t>PREDDELA - SKUPAJ</t>
  </si>
  <si>
    <t>2.</t>
  </si>
  <si>
    <t>ZEMELJSKA DELA:</t>
  </si>
  <si>
    <t>2.1</t>
  </si>
  <si>
    <t>IZKOPI</t>
  </si>
  <si>
    <t>21 112</t>
  </si>
  <si>
    <t>Površinski izkop plodne zemljine – 1. kategorije – material med paličjem, 60% ročno, 40% strojno</t>
  </si>
  <si>
    <t>21 114</t>
  </si>
  <si>
    <t>Površinski izkop plodne zemljine – 1. kategorije – strojno z nakladanjem</t>
  </si>
  <si>
    <t>21 224</t>
  </si>
  <si>
    <t>Široki izkop vezljive zemljine – 3. kategorije – strojno z nakladanjem</t>
  </si>
  <si>
    <t>21 324</t>
  </si>
  <si>
    <t>Izkop vezljive zemljine/zrnate kamnine – 3. kategorije za temelje, kanalske rove, prepuste, jaške in drenaže, širine do 1,0 m in globine 1,1 do 2,0 m – strojno, planiranje dna ročno (izkop za zid)</t>
  </si>
  <si>
    <t>IZKOPI - SKUPAJ</t>
  </si>
  <si>
    <t>2.2</t>
  </si>
  <si>
    <t>PLANUM TEMELJNIIH TAL</t>
  </si>
  <si>
    <t>22 112</t>
  </si>
  <si>
    <t>Ureditev planuma temeljnih tal vezljive zemljine – 3. kategorije</t>
  </si>
  <si>
    <t>PLANUM TEMELJNIH TAL - SKUPAJ</t>
  </si>
  <si>
    <t>2.4</t>
  </si>
  <si>
    <t>NASIPI, ZASIPI, POSTELJICA IN GLINASTI NABOJ</t>
  </si>
  <si>
    <t>24 117</t>
  </si>
  <si>
    <t>Izdelava nasipa iz zrnate kamnine – 3. kategorije z dobavo iz kamnoloma s transportom 10 km</t>
  </si>
  <si>
    <t>24 218</t>
  </si>
  <si>
    <t>Zasip z zrnato kamnino - 3. kategorije z dobavo iz kamnoloma s transportom 10 km (zasip za ograjnim zidom)</t>
  </si>
  <si>
    <t>24 475</t>
  </si>
  <si>
    <t>Izdelava posteljice iz drobljenih kamenitih zrn v debelini 35 cm (hodnik za pešce)</t>
  </si>
  <si>
    <t>NASIPI, ZASIPI, POSTELJICA IN GLINASTI NABOJ - SKUPAJ</t>
  </si>
  <si>
    <t>2.5</t>
  </si>
  <si>
    <t>BREŽINE IN ZELENICE</t>
  </si>
  <si>
    <t>25 117</t>
  </si>
  <si>
    <t xml:space="preserve">Humuziranje brežine brez valjanja, v debelini do 20 cm - strojno </t>
  </si>
  <si>
    <t>25 151</t>
  </si>
  <si>
    <t>Doplačilo za zatravitev s semenom</t>
  </si>
  <si>
    <t>25 188</t>
  </si>
  <si>
    <t>Zasaditev raznih drevesnih in grmovnih vrst na zelenici, visokih 80 do 120 cm - živa meja</t>
  </si>
  <si>
    <t>BREŽINE IN ZELENICE - SKUPAJ</t>
  </si>
  <si>
    <t>2.9</t>
  </si>
  <si>
    <t>PREVOZI, RAZPROSTIRANJE IN UREDITEV DEPONIJ MATERIALA</t>
  </si>
  <si>
    <t>29 118</t>
  </si>
  <si>
    <t>t</t>
  </si>
  <si>
    <t>Prevoz materiala na razdaljo nad 7000 do 10000 m (3. kategorije)</t>
  </si>
  <si>
    <t>Prevoz materiala na razdaljo nad 7000 do 10000 m (gradbeni odpadki)</t>
  </si>
  <si>
    <t>29 134</t>
  </si>
  <si>
    <t>Razprostiranje odvečne zrnate kamnine – 3. kategorije, upoštevano v postavki 29 152</t>
  </si>
  <si>
    <t>29 152</t>
  </si>
  <si>
    <t>Odlaganje odpadne zmesi zemljine in kamnine. Upoštevati je potrebno stroške odlaganja odvečnega materiala na urejenih deponijah z upoštevanjem plačila deponijske takse.</t>
  </si>
  <si>
    <t>29 153</t>
  </si>
  <si>
    <t>Odlaganje odpadnega asfalta na komunalno deponijo. Upoštevati je potrebno stroške odlaganja odvečnega materiala na urejenih deponijah z upoštevanjem plačila deponijske takse.</t>
  </si>
  <si>
    <t>Odlaganje odpadnega cementnega betona na komunalno deponijo. Upoštevati je potrebno stroške odlaganja odvečnega materiala na urejenih deponijah z upoštevanjem plačila deponijske takse.</t>
  </si>
  <si>
    <t>PREVOZI, RAZPROSTIRANJE IN UREDITEV DEPONIJ MATERIALA - SKUPAJ</t>
  </si>
  <si>
    <t>ZEMELJSKA DELA - SKUPAJ</t>
  </si>
  <si>
    <t>3.</t>
  </si>
  <si>
    <t>VOZIŠČNE KONSTRUKCIJE:</t>
  </si>
  <si>
    <t>3.1</t>
  </si>
  <si>
    <t>NOSILNE PLASTI</t>
  </si>
  <si>
    <t>3.1.1</t>
  </si>
  <si>
    <t>Nevezane nosilne plasti</t>
  </si>
  <si>
    <t>31 131</t>
  </si>
  <si>
    <t>Izdelava nevezane nosilne plasti enakomerno zrnatega drobljenca iz kamnine v debelini do 20 cm (hodnik za pešce)</t>
  </si>
  <si>
    <t>31 132</t>
  </si>
  <si>
    <t>Izdelava nevezane nosilne plasti enakomerno zrnatega drobljenca iz kamnine v povprečni debelini 25 cm (vozišče)</t>
  </si>
  <si>
    <t>3.1.3</t>
  </si>
  <si>
    <t>Vezane zgornje nosilne in nosilnoobrabne plasti z bitumenskimi vezivi</t>
  </si>
  <si>
    <t>31 345</t>
  </si>
  <si>
    <t>Izdelava zgornje nosilne plasti bituminiziranega drobljenca zrnavosti 0/22  v debelini 9 cm (vozišče)</t>
  </si>
  <si>
    <t>NOSILNE PLASTI - SKUPAJ</t>
  </si>
  <si>
    <t>3.2</t>
  </si>
  <si>
    <t>OBRABNE PLASTI</t>
  </si>
  <si>
    <t>3.2.2</t>
  </si>
  <si>
    <t>Vezane asfaltne obrabne in zaporne plasti – bitumenski betoni</t>
  </si>
  <si>
    <t>32 234</t>
  </si>
  <si>
    <t>Izdelava obrabne in zaporne plasti bitumenskega betona BB 8k iz zmesi zrn iz karbonatnih kamnin in cestogradbenega bitumna v debelini 40 mm (hodnik)</t>
  </si>
  <si>
    <t>32 281</t>
  </si>
  <si>
    <t>Izdelava obrabne in zaporne plasti bitumenskega betona BB 11s iz zmesi zrn iz silikatnih kamnin in cestogradbenega bitumna v debelini 30 mm (vozišče na mostu)</t>
  </si>
  <si>
    <t>32 283</t>
  </si>
  <si>
    <t>Izdelava obrabne in zaporne plasti bitumenskega betona BB 11s iz zmesi zrn iz silikatnih kamnin in cestogradbenega bitumna v debelini 40 mm (vozišče)</t>
  </si>
  <si>
    <t>Izdelava obrabne in zaporne plasti bitumenskega betona BB 11s iz zmesi zrn iz silikatnih kamnin in cestogradbenega bitumna v debelini 40 mm (vozišče na mostu)</t>
  </si>
  <si>
    <t>32 497</t>
  </si>
  <si>
    <t>3.2.6</t>
  </si>
  <si>
    <t xml:space="preserve">Vezane obrabne in zaporne plasti – drobir z bitumenskim mastiksom </t>
  </si>
  <si>
    <t>32 613</t>
  </si>
  <si>
    <t>AC 8 surf B50/B70 ali Ma 11 B20/30 v debelini 3 cm.</t>
  </si>
  <si>
    <t>OBRABNE PLASTI - SKUPAJ</t>
  </si>
  <si>
    <t>3.5</t>
  </si>
  <si>
    <t>ROBNI ELEMENTI VOZIŠČ</t>
  </si>
  <si>
    <t>3.5.2</t>
  </si>
  <si>
    <t>Robniki</t>
  </si>
  <si>
    <t>35 214</t>
  </si>
  <si>
    <t>Dobava in vgraditev predfabriciranega dvignjenega robnika iz cementnega betona  s prerezom 15/25 cm</t>
  </si>
  <si>
    <t>35 235</t>
  </si>
  <si>
    <t>Dobava in vgraditev predfabriciranega pogreznjenega robnika iz cementnega betona  s prerezom 15/25 cm</t>
  </si>
  <si>
    <t>35 297</t>
  </si>
  <si>
    <t xml:space="preserve">Dobava in vgraditev predfabriciranega zavojnega robnika iz cementnega betona, z izmerami 15/25/50 cm </t>
  </si>
  <si>
    <t>35 29-</t>
  </si>
  <si>
    <t xml:space="preserve">Dobava in vgraditev predfabriciranega pogreznjenega zavojnega robnika iz cementnega betona, z izmerami 15/25/50 cm </t>
  </si>
  <si>
    <t>3.5.3</t>
  </si>
  <si>
    <t>Obrobe</t>
  </si>
  <si>
    <t>35 313</t>
  </si>
  <si>
    <t>Izdelava obrobe iz malih tlakovcev iz naravnega kamna velikosti 10 cm/10 cm/10 cm</t>
  </si>
  <si>
    <t>ROBNI ELEMENTI VOZIŠČ - SKUPAJ</t>
  </si>
  <si>
    <t>VOZIŠČNE KONSTRUKCIJE - SKUPAJ</t>
  </si>
  <si>
    <t>4.</t>
  </si>
  <si>
    <t>ODVODNJAVANJE:</t>
  </si>
  <si>
    <t>4.4</t>
  </si>
  <si>
    <t>JAŠKI</t>
  </si>
  <si>
    <t>44 992</t>
  </si>
  <si>
    <t>Dvig (do 50 cm) obstoječega jaška iz cementnega betona, krožnega prereza s premerom 60 do 80 cm ali kvadratnega prereza do 60/60 cm</t>
  </si>
  <si>
    <t>JAŠKI - SKUPAJ</t>
  </si>
  <si>
    <t>ODVODNJAVANJE - SKUPAJ</t>
  </si>
  <si>
    <t>5.</t>
  </si>
  <si>
    <t>GRADBENA IN OBRTNIŠKA DELA:</t>
  </si>
  <si>
    <t>Izdelava ograjnega betonskega zidu. V postavki je potrebno upoštevati zemeljska dela, betonsko konstrukcijo ojačano z mrežno armaturo Q309, opaženje konstrukcije in jekleno vroče cinkano ograjo višine 1,20 m, dolžine 14,0 m.</t>
  </si>
  <si>
    <t>Izvedba in odstranitev začasne jeklene ali lesene zagatne stene globine do 3m za čas sanacije paličja</t>
  </si>
  <si>
    <t>GRADBENA IN OBRTNIŠKA DELA - SKUPAJ</t>
  </si>
  <si>
    <t>6.</t>
  </si>
  <si>
    <t>OPREMA CEST:</t>
  </si>
  <si>
    <t>6.1</t>
  </si>
  <si>
    <t>POKONČNA OPREMA CEST</t>
  </si>
  <si>
    <t>61 122</t>
  </si>
  <si>
    <t>Izdelava temelja iz cementnega betona C 12/15, globine 80 cm, premera 30 cm</t>
  </si>
  <si>
    <t>61 215</t>
  </si>
  <si>
    <t>Dobava in vgraditev stebrička za prometni znak iz vroče cinkane jeklene cevi s premerom 64 mm, dolge 2400 mm</t>
  </si>
  <si>
    <t>61 217</t>
  </si>
  <si>
    <t>Dobava in vgraditev stebrička za prometni znak iz vroče cinkane jeklene cevi s premerom 64 mm, dolge 3650 mm</t>
  </si>
  <si>
    <t>61 652</t>
  </si>
  <si>
    <t>Dobava in pritrditev okroglega prometnega znaka, podloga iz aluminijaste pločevine, znak z odsevno folijo 2. vrste, premera 600 mm</t>
  </si>
  <si>
    <t>61 723</t>
  </si>
  <si>
    <t>61 724</t>
  </si>
  <si>
    <t>61 922</t>
  </si>
  <si>
    <t>Prestavitev stebrička z enim prometnim znakom</t>
  </si>
  <si>
    <t>POKONČNA OPREMA CEST - SKUPAJ</t>
  </si>
  <si>
    <t>6.2</t>
  </si>
  <si>
    <t>OZNAČBE NA VOZIŠČIH</t>
  </si>
  <si>
    <t>62 416</t>
  </si>
  <si>
    <t>62 432</t>
  </si>
  <si>
    <t>62 423</t>
  </si>
  <si>
    <t>62 236</t>
  </si>
  <si>
    <t>Doplačilo za ročno izdelavo vzdolžnih označb na vozišču, širina črte 30 cm</t>
  </si>
  <si>
    <t>62 252</t>
  </si>
  <si>
    <t>Doplačilo za izdelavo prekinjenih vzdolžnih označb na vozišču, širina črte 12 cm</t>
  </si>
  <si>
    <t>OZNAČBE NA VOZIŠČIH - SKUPAJ</t>
  </si>
  <si>
    <t>OPREMA CEST - SKUPAJ</t>
  </si>
  <si>
    <t>7.</t>
  </si>
  <si>
    <t>TUJE STORITVE:</t>
  </si>
  <si>
    <t>7.9</t>
  </si>
  <si>
    <t>79 311</t>
  </si>
  <si>
    <t>79 351</t>
  </si>
  <si>
    <t>Geotehnični nadzor</t>
  </si>
  <si>
    <t>79 361</t>
  </si>
  <si>
    <t>Zunanja kontrola kakovosti</t>
  </si>
  <si>
    <t>79 514</t>
  </si>
  <si>
    <t>79 ---</t>
  </si>
  <si>
    <t>Izdelava posnetka izvedenih del</t>
  </si>
  <si>
    <t>PRESKUSI, NADZOR IN TEHNIČNA DOKUMENTACIJA - SKUPAJ</t>
  </si>
  <si>
    <t xml:space="preserve">7. </t>
  </si>
  <si>
    <t>TUJE STORITVE - SKUPAJ</t>
  </si>
  <si>
    <r>
      <t>m</t>
    </r>
    <r>
      <rPr>
        <vertAlign val="superscript"/>
        <sz val="8"/>
        <rFont val="Arial"/>
        <family val="2"/>
      </rPr>
      <t>2</t>
    </r>
  </si>
  <si>
    <r>
      <t>m</t>
    </r>
    <r>
      <rPr>
        <vertAlign val="superscript"/>
        <sz val="8"/>
        <rFont val="Arial"/>
        <family val="2"/>
      </rPr>
      <t>1</t>
    </r>
  </si>
  <si>
    <r>
      <t>m</t>
    </r>
    <r>
      <rPr>
        <vertAlign val="superscript"/>
        <sz val="8"/>
        <rFont val="Arial"/>
        <family val="2"/>
      </rPr>
      <t>3</t>
    </r>
  </si>
  <si>
    <r>
      <t>Pobrizg s polimerno bitumensko emulzijo 0,31 do 0,50 kg/m</t>
    </r>
    <r>
      <rPr>
        <vertAlign val="superscript"/>
        <sz val="10"/>
        <rFont val="Arial"/>
        <family val="2"/>
      </rPr>
      <t>2</t>
    </r>
  </si>
  <si>
    <r>
      <t>Dobava in pritrditev prometnega znaka, podloga iz aluminijaste pločevine, znak z odsevno barvo-folijo 2. vrste, velikost od 0,21 do 0,40 m</t>
    </r>
    <r>
      <rPr>
        <vertAlign val="superscript"/>
        <sz val="10"/>
        <rFont val="Arial"/>
        <family val="2"/>
      </rPr>
      <t>2</t>
    </r>
  </si>
  <si>
    <r>
      <t>Dobava in pritrditev prometnega znaka, podloga iz aluminijaste pločevine, znak z odsevno barvo-folijo 1. vrste, velikost od 0,41 do 0,70 m</t>
    </r>
    <r>
      <rPr>
        <vertAlign val="superscript"/>
        <sz val="10"/>
        <rFont val="Arial"/>
        <family val="2"/>
      </rPr>
      <t>2</t>
    </r>
  </si>
  <si>
    <r>
      <t>Izdelava debeloslojne vzdolžne označbe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strojno, debelina plasti 3 mm, širina črte  30 cm (kratka široka črta V-5)</t>
    </r>
  </si>
  <si>
    <r>
      <t>Izdelava debeloslojne vzdolžne označbe na vozišču z vročo plastiko z vmešanimi drobci / kroglicami stekla, vključno 200 g/m</t>
    </r>
    <r>
      <rPr>
        <vertAlign val="superscript"/>
        <sz val="8"/>
        <rFont val="Arial"/>
        <family val="2"/>
      </rPr>
      <t>2</t>
    </r>
    <r>
      <rPr>
        <sz val="8"/>
        <rFont val="Arial"/>
        <family val="2"/>
      </rPr>
      <t xml:space="preserve"> dodatnega posipa z drobci stekla, strojno, debelina plasti 3 mm, širina črte 12 cm</t>
    </r>
  </si>
  <si>
    <r>
      <t>Izdelava debeloslojne prečne in ostalih označb na vozišču z večkomponentno hladno plastiko z vmešanimi drobci / kroglicami stekla, vključno 200 g/m</t>
    </r>
    <r>
      <rPr>
        <vertAlign val="superscript"/>
        <sz val="8"/>
        <rFont val="Arial"/>
        <family val="2"/>
      </rPr>
      <t>2</t>
    </r>
    <r>
      <rPr>
        <sz val="8"/>
        <rFont val="Arial"/>
        <family val="2"/>
      </rPr>
      <t xml:space="preserve"> dodatnega posipa z drobci stekla, ročno, debelina plasti 3 mm, širina črte 50 cm (prehod za pešce V-16)</t>
    </r>
  </si>
  <si>
    <t>Znesek SIT</t>
  </si>
  <si>
    <t>PREDDELA</t>
  </si>
  <si>
    <t>ZEMELJSKA DELA</t>
  </si>
  <si>
    <t>VOZIŠČNE KONSTRUKCIJE</t>
  </si>
  <si>
    <t>ODVODNJAVANJE</t>
  </si>
  <si>
    <t>GRADBENA IN OBRTNIŠKA DELA</t>
  </si>
  <si>
    <t>OPREMA CEST</t>
  </si>
  <si>
    <t>TUJE STORITVE</t>
  </si>
  <si>
    <t xml:space="preserve"> cesta</t>
  </si>
  <si>
    <t>1.2.9</t>
  </si>
  <si>
    <t>Dobava in vgraditev ograje za pešce iz jeklenih pravokotnih profilov z vertikalnimi in horizontalnimi polnili, visoke 120 cm, po detajlu</t>
  </si>
  <si>
    <t>REKAPITULACIJA</t>
  </si>
  <si>
    <t>2. Priključne ceste</t>
  </si>
  <si>
    <t>1. Sanacija mostne konstrukcije</t>
  </si>
  <si>
    <t>NEPREDVIDENA DELA 10 %</t>
  </si>
  <si>
    <t>8.</t>
  </si>
  <si>
    <t>1.1.1A</t>
  </si>
  <si>
    <t>Pridobitev dovoljenja za delno zaporo pločnika in cestišča ter izdelava projekta prometne ureditve v času izvajanja del</t>
  </si>
  <si>
    <t>Postavitev in vzdrževanje prometne signalizacije za čas gradnje, skladno z elaboratom zapore.</t>
  </si>
  <si>
    <t>1.1.1B</t>
  </si>
  <si>
    <t>Organizacija delovišča skladno z
Uredbo o zagotav ljanju varnosti in
zdravja pri delu na začasnih in
pomičnih gradbiščih:
a. Ograditev in označitev gradbišča s panoji in PVC mrežo.
b. Opozorilne, obvestilne table, table za prepoved, izdelava varnostnega načrta
c. Priprava gradbišča in odstranitev (pribor, orodje, priključki elektrike in vode). 
Pavšal</t>
  </si>
  <si>
    <t>SKUPAJ Z DDV</t>
  </si>
</sst>
</file>

<file path=xl/styles.xml><?xml version="1.0" encoding="utf-8"?>
<styleSheet xmlns="http://schemas.openxmlformats.org/spreadsheetml/2006/main">
  <numFmts count="47">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quot;SIT&quot;;\-#,##0&quot;SIT&quot;"/>
    <numFmt numFmtId="183" formatCode="#,##0&quot;SIT&quot;;[Red]\-#,##0&quot;SIT&quot;"/>
    <numFmt numFmtId="184" formatCode="#,##0.00&quot;SIT&quot;;\-#,##0.00&quot;SIT&quot;"/>
    <numFmt numFmtId="185" formatCode="#,##0.00&quot;SIT&quot;;[Red]\-#,##0.00&quot;SIT&quot;"/>
    <numFmt numFmtId="186" formatCode="_-* #,##0&quot;SIT&quot;_-;\-* #,##0&quot;SIT&quot;_-;_-* &quot;-&quot;&quot;SIT&quot;_-;_-@_-"/>
    <numFmt numFmtId="187" formatCode="_-* #,##0_S_I_T_-;\-* #,##0_S_I_T_-;_-* &quot;-&quot;_S_I_T_-;_-@_-"/>
    <numFmt numFmtId="188" formatCode="_-* #,##0.00&quot;SIT&quot;_-;\-* #,##0.00&quot;SIT&quot;_-;_-* &quot;-&quot;??&quot;SIT&quot;_-;_-@_-"/>
    <numFmt numFmtId="189" formatCode="_-* #,##0.00_S_I_T_-;\-* #,##0.00_S_I_T_-;_-* &quot;-&quot;??_S_I_T_-;_-@_-"/>
    <numFmt numFmtId="190" formatCode="0.0"/>
    <numFmt numFmtId="191" formatCode="#,##0.00;#,##0.00;&quot;&quot;"/>
    <numFmt numFmtId="192" formatCode="#,##0.00\ &quot;SIT&quot;"/>
    <numFmt numFmtId="193" formatCode="&quot;True&quot;;&quot;True&quot;;&quot;False&quot;"/>
    <numFmt numFmtId="194" formatCode="&quot;On&quot;;&quot;On&quot;;&quot;Off&quot;"/>
    <numFmt numFmtId="195" formatCode="0000"/>
    <numFmt numFmtId="196" formatCode="&quot;Yes&quot;;&quot;Yes&quot;;&quot;No&quot;"/>
    <numFmt numFmtId="197" formatCode="[$€-2]\ #,##0.00_);[Red]\([$€-2]\ #,##0.00\)"/>
    <numFmt numFmtId="198" formatCode="#,##0.00\ [$EUR]"/>
    <numFmt numFmtId="199" formatCode="#,##0.00\ [$€-1]"/>
    <numFmt numFmtId="200" formatCode="&quot;SIT&quot;#,##0_);\(&quot;SIT&quot;#,##0\)"/>
    <numFmt numFmtId="201" formatCode="mmmm\ d\,\ yyyy"/>
    <numFmt numFmtId="202" formatCode="0.000"/>
  </numFmts>
  <fonts count="91">
    <font>
      <sz val="10"/>
      <name val="Times New Roman"/>
      <family val="1"/>
    </font>
    <font>
      <b/>
      <sz val="10"/>
      <name val="Geneva"/>
      <family val="0"/>
    </font>
    <font>
      <i/>
      <sz val="10"/>
      <name val="Geneva"/>
      <family val="0"/>
    </font>
    <font>
      <b/>
      <i/>
      <sz val="10"/>
      <name val="Geneva"/>
      <family val="0"/>
    </font>
    <font>
      <sz val="10"/>
      <name val="Geneva"/>
      <family val="0"/>
    </font>
    <font>
      <sz val="10"/>
      <name val="Helv"/>
      <family val="0"/>
    </font>
    <font>
      <sz val="9"/>
      <name val="Arial CE"/>
      <family val="2"/>
    </font>
    <font>
      <sz val="10"/>
      <name val="Arial CE"/>
      <family val="2"/>
    </font>
    <font>
      <b/>
      <sz val="10"/>
      <name val="Arial CE"/>
      <family val="2"/>
    </font>
    <font>
      <sz val="10"/>
      <name val="Arial"/>
      <family val="2"/>
    </font>
    <font>
      <b/>
      <sz val="14"/>
      <name val="Arial CE"/>
      <family val="2"/>
    </font>
    <font>
      <u val="single"/>
      <sz val="10"/>
      <color indexed="12"/>
      <name val="Times New Roman"/>
      <family val="1"/>
    </font>
    <font>
      <u val="single"/>
      <sz val="10"/>
      <color indexed="36"/>
      <name val="Times New Roman"/>
      <family val="1"/>
    </font>
    <font>
      <sz val="14"/>
      <name val="Arial CE"/>
      <family val="2"/>
    </font>
    <font>
      <b/>
      <sz val="10"/>
      <name val="Arial"/>
      <family val="2"/>
    </font>
    <font>
      <sz val="10"/>
      <color indexed="8"/>
      <name val="Arial CE"/>
      <family val="2"/>
    </font>
    <font>
      <sz val="8"/>
      <name val="Times New Roman"/>
      <family val="1"/>
    </font>
    <font>
      <b/>
      <sz val="10"/>
      <name val="Times New Roman"/>
      <family val="1"/>
    </font>
    <font>
      <sz val="10"/>
      <color indexed="10"/>
      <name val="Arial CE"/>
      <family val="2"/>
    </font>
    <font>
      <b/>
      <sz val="10"/>
      <color indexed="12"/>
      <name val="Times New Roman"/>
      <family val="1"/>
    </font>
    <font>
      <sz val="10"/>
      <color indexed="12"/>
      <name val="Arial CE"/>
      <family val="2"/>
    </font>
    <font>
      <b/>
      <sz val="10"/>
      <color indexed="12"/>
      <name val="Arial CE"/>
      <family val="2"/>
    </font>
    <font>
      <sz val="7"/>
      <name val="Arial CE"/>
      <family val="2"/>
    </font>
    <font>
      <sz val="8"/>
      <name val="Arial CE"/>
      <family val="2"/>
    </font>
    <font>
      <b/>
      <sz val="10"/>
      <color indexed="10"/>
      <name val="Arial CE"/>
      <family val="2"/>
    </font>
    <font>
      <sz val="10"/>
      <color indexed="8"/>
      <name val="Times New Roman"/>
      <family val="1"/>
    </font>
    <font>
      <b/>
      <sz val="10"/>
      <color indexed="8"/>
      <name val="Arial"/>
      <family val="2"/>
    </font>
    <font>
      <b/>
      <sz val="10"/>
      <color indexed="8"/>
      <name val="Times New Roman"/>
      <family val="1"/>
    </font>
    <font>
      <b/>
      <sz val="10"/>
      <color indexed="8"/>
      <name val="Arial CE"/>
      <family val="2"/>
    </font>
    <font>
      <b/>
      <sz val="11"/>
      <name val="Arial CE"/>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2"/>
      <name val="Arial"/>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9"/>
      <name val="SLO Arial"/>
      <family val="2"/>
    </font>
    <font>
      <b/>
      <sz val="9"/>
      <name val="Arial CE"/>
      <family val="2"/>
    </font>
    <font>
      <sz val="9"/>
      <name val="Arial"/>
      <family val="2"/>
    </font>
    <font>
      <sz val="8"/>
      <name val="SLO Arial"/>
      <family val="2"/>
    </font>
    <font>
      <b/>
      <sz val="10"/>
      <color indexed="57"/>
      <name val="Arial CE"/>
      <family val="2"/>
    </font>
    <font>
      <b/>
      <sz val="8"/>
      <name val="SLO Arial"/>
      <family val="0"/>
    </font>
    <font>
      <b/>
      <sz val="8"/>
      <name val="Arial CE"/>
      <family val="2"/>
    </font>
    <font>
      <i/>
      <sz val="9"/>
      <color indexed="57"/>
      <name val="Arial CE"/>
      <family val="2"/>
    </font>
    <font>
      <sz val="8"/>
      <name val="Arial"/>
      <family val="2"/>
    </font>
    <font>
      <i/>
      <sz val="8"/>
      <name val="Arial CE"/>
      <family val="2"/>
    </font>
    <font>
      <i/>
      <sz val="8"/>
      <name val="SLO Arial"/>
      <family val="0"/>
    </font>
    <font>
      <vertAlign val="superscript"/>
      <sz val="8"/>
      <name val="Arial"/>
      <family val="2"/>
    </font>
    <font>
      <b/>
      <sz val="8"/>
      <color indexed="57"/>
      <name val="Arial CE"/>
      <family val="2"/>
    </font>
    <font>
      <vertAlign val="superscript"/>
      <sz val="10"/>
      <name val="Arial"/>
      <family val="2"/>
    </font>
    <font>
      <b/>
      <sz val="10"/>
      <color indexed="52"/>
      <name val="Arial CE"/>
      <family val="2"/>
    </font>
    <font>
      <sz val="10"/>
      <color indexed="52"/>
      <name val="Arial"/>
      <family val="2"/>
    </font>
    <font>
      <sz val="8"/>
      <color indexed="52"/>
      <name val="Arial"/>
      <family val="2"/>
    </font>
    <font>
      <sz val="8"/>
      <color indexed="8"/>
      <name val="Arial CE"/>
      <family val="2"/>
    </font>
    <font>
      <sz val="14"/>
      <name val="Times New Roman"/>
      <family val="1"/>
    </font>
    <font>
      <b/>
      <sz val="12"/>
      <name val="Times New Roman"/>
      <family val="1"/>
    </font>
    <font>
      <b/>
      <sz val="14"/>
      <name val="Times New Roman"/>
      <family val="1"/>
    </font>
    <font>
      <sz val="16"/>
      <name val="Times New Roman"/>
      <family val="1"/>
    </font>
    <font>
      <b/>
      <sz val="12"/>
      <name val="Arial CE"/>
      <family val="0"/>
    </font>
    <font>
      <sz val="10"/>
      <color indexed="8"/>
      <name val="Arial"/>
      <family val="2"/>
    </font>
    <font>
      <b/>
      <sz val="15"/>
      <color indexed="62"/>
      <name val="Calibri"/>
      <family val="2"/>
    </font>
    <font>
      <b/>
      <sz val="13"/>
      <color indexed="62"/>
      <name val="Calibri"/>
      <family val="2"/>
    </font>
    <font>
      <b/>
      <sz val="11"/>
      <color indexed="8"/>
      <name val="Calibri"/>
      <family val="2"/>
    </font>
    <font>
      <sz val="10"/>
      <color indexed="8"/>
      <name val="Helv"/>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27"/>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hair"/>
    </border>
    <border>
      <left>
        <color indexed="63"/>
      </left>
      <right>
        <color indexed="63"/>
      </right>
      <top style="dashed"/>
      <bottom style="hair"/>
    </border>
    <border>
      <left style="dashed"/>
      <right>
        <color indexed="63"/>
      </right>
      <top style="hair"/>
      <bottom style="hair"/>
    </border>
    <border>
      <left>
        <color indexed="63"/>
      </left>
      <right>
        <color indexed="63"/>
      </right>
      <top style="hair"/>
      <bottom style="hair"/>
    </border>
    <border>
      <left style="dashed"/>
      <right>
        <color indexed="63"/>
      </right>
      <top style="hair"/>
      <bottom style="thin"/>
    </border>
    <border>
      <left>
        <color indexed="63"/>
      </left>
      <right>
        <color indexed="63"/>
      </right>
      <top style="hair"/>
      <bottom style="thin"/>
    </border>
    <border>
      <left style="dashed"/>
      <right style="dashed"/>
      <top style="dashed"/>
      <bottom style="hair"/>
    </border>
    <border>
      <left style="dashed"/>
      <right style="dashed"/>
      <top style="hair"/>
      <bottom style="hair"/>
    </border>
    <border>
      <left style="dashed"/>
      <right style="dashed"/>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double"/>
      <bottom style="thin"/>
    </border>
    <border>
      <left>
        <color indexed="63"/>
      </left>
      <right>
        <color indexed="63"/>
      </right>
      <top style="double"/>
      <bottom style="thin"/>
    </border>
    <border>
      <left style="medium"/>
      <right style="thin"/>
      <top style="medium"/>
      <bottom>
        <color indexed="63"/>
      </bottom>
    </border>
    <border>
      <left style="thin"/>
      <right>
        <color indexed="63"/>
      </right>
      <top>
        <color indexed="63"/>
      </top>
      <bottom style="mediu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32" fillId="1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0"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29"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3" fillId="33" borderId="0" applyNumberFormat="0" applyBorder="0" applyAlignment="0" applyProtection="0"/>
    <xf numFmtId="0" fontId="34" fillId="34" borderId="1" applyNumberFormat="0" applyAlignment="0" applyProtection="0"/>
    <xf numFmtId="0" fontId="35" fillId="35" borderId="2" applyNumberFormat="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200" fontId="9" fillId="0" borderId="0" applyFill="0" applyBorder="0" applyAlignment="0" applyProtection="0"/>
    <xf numFmtId="200" fontId="9" fillId="0" borderId="0" applyFill="0" applyBorder="0" applyAlignment="0" applyProtection="0"/>
    <xf numFmtId="200" fontId="9" fillId="0" borderId="0" applyFill="0" applyBorder="0" applyAlignment="0" applyProtection="0"/>
    <xf numFmtId="201" fontId="9" fillId="0" borderId="0" applyFill="0" applyBorder="0" applyAlignment="0" applyProtection="0"/>
    <xf numFmtId="201" fontId="9" fillId="0" borderId="0" applyFill="0" applyBorder="0" applyAlignment="0" applyProtection="0"/>
    <xf numFmtId="201" fontId="9" fillId="0" borderId="0" applyFill="0" applyBorder="0" applyAlignment="0" applyProtection="0"/>
    <xf numFmtId="0" fontId="76" fillId="36" borderId="0" applyNumberFormat="0" applyBorder="0" applyAlignment="0" applyProtection="0"/>
    <xf numFmtId="0" fontId="36" fillId="0" borderId="0" applyNumberFormat="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37" fillId="12"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19" borderId="1" applyNumberFormat="0" applyAlignment="0" applyProtection="0"/>
    <xf numFmtId="0" fontId="77" fillId="37" borderId="4" applyNumberFormat="0" applyAlignment="0" applyProtection="0"/>
    <xf numFmtId="0" fontId="42"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9" fillId="0" borderId="0">
      <alignment/>
      <protection/>
    </xf>
    <xf numFmtId="0" fontId="43" fillId="19" borderId="0" applyNumberFormat="0" applyBorder="0" applyAlignment="0" applyProtection="0"/>
    <xf numFmtId="0" fontId="82" fillId="38" borderId="0" applyNumberFormat="0" applyBorder="0" applyAlignment="0" applyProtection="0"/>
    <xf numFmtId="0" fontId="9" fillId="0" borderId="0">
      <alignment/>
      <protection/>
    </xf>
    <xf numFmtId="0" fontId="5" fillId="0" borderId="0">
      <alignment/>
      <protection locked="0"/>
    </xf>
    <xf numFmtId="1" fontId="5" fillId="0" borderId="0">
      <alignment/>
      <protection/>
    </xf>
    <xf numFmtId="0" fontId="9" fillId="0" borderId="0">
      <alignment/>
      <protection/>
    </xf>
    <xf numFmtId="0" fontId="9" fillId="10" borderId="9" applyNumberFormat="0" applyFont="0" applyAlignment="0" applyProtection="0"/>
    <xf numFmtId="0" fontId="12" fillId="0" borderId="0" applyNumberFormat="0" applyFill="0" applyBorder="0" applyAlignment="0" applyProtection="0"/>
    <xf numFmtId="9" fontId="4" fillId="0" borderId="0" applyFont="0" applyFill="0" applyBorder="0" applyAlignment="0" applyProtection="0"/>
    <xf numFmtId="0" fontId="0" fillId="39" borderId="10" applyNumberFormat="0" applyFont="0" applyAlignment="0" applyProtection="0"/>
    <xf numFmtId="0" fontId="83" fillId="0" borderId="0" applyNumberFormat="0" applyFill="0" applyBorder="0" applyAlignment="0" applyProtection="0"/>
    <xf numFmtId="0" fontId="44" fillId="34" borderId="11" applyNumberFormat="0" applyAlignment="0" applyProtection="0"/>
    <xf numFmtId="0" fontId="84" fillId="0" borderId="0" applyNumberFormat="0" applyFill="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85" fillId="0" borderId="12" applyNumberFormat="0" applyFill="0" applyAlignment="0" applyProtection="0"/>
    <xf numFmtId="0" fontId="86" fillId="46" borderId="13" applyNumberFormat="0" applyAlignment="0" applyProtection="0"/>
    <xf numFmtId="0" fontId="87" fillId="37" borderId="14" applyNumberFormat="0" applyAlignment="0" applyProtection="0"/>
    <xf numFmtId="0" fontId="88" fillId="47" borderId="0" applyNumberFormat="0" applyBorder="0" applyAlignment="0" applyProtection="0"/>
    <xf numFmtId="0" fontId="45" fillId="0" borderId="0" applyNumberFormat="0" applyFill="0" applyBorder="0" applyAlignment="0" applyProtection="0"/>
    <xf numFmtId="0" fontId="9" fillId="0" borderId="15" applyNumberFormat="0" applyFill="0" applyAlignment="0" applyProtection="0"/>
    <xf numFmtId="0" fontId="9" fillId="0" borderId="15" applyNumberFormat="0" applyFill="0" applyAlignment="0" applyProtection="0"/>
    <xf numFmtId="175" fontId="4" fillId="0" borderId="0" applyFont="0" applyFill="0" applyBorder="0" applyAlignment="0" applyProtection="0"/>
    <xf numFmtId="173"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89" fillId="48" borderId="14" applyNumberFormat="0" applyAlignment="0" applyProtection="0"/>
    <xf numFmtId="0" fontId="90" fillId="0" borderId="16" applyNumberFormat="0" applyFill="0" applyAlignment="0" applyProtection="0"/>
    <xf numFmtId="0" fontId="42" fillId="0" borderId="0" applyNumberFormat="0" applyFill="0" applyBorder="0" applyAlignment="0" applyProtection="0"/>
  </cellStyleXfs>
  <cellXfs count="447">
    <xf numFmtId="0" fontId="0" fillId="0" borderId="0" xfId="0" applyAlignment="1">
      <alignment/>
    </xf>
    <xf numFmtId="0" fontId="7" fillId="0" borderId="0" xfId="0" applyFont="1" applyAlignment="1">
      <alignment/>
    </xf>
    <xf numFmtId="4" fontId="7" fillId="0" borderId="0" xfId="0" applyNumberFormat="1" applyFont="1" applyAlignment="1">
      <alignment/>
    </xf>
    <xf numFmtId="0" fontId="7" fillId="0" borderId="0" xfId="0" applyFont="1" applyBorder="1" applyAlignment="1">
      <alignment horizontal="left" vertical="top" wrapText="1"/>
    </xf>
    <xf numFmtId="0" fontId="7" fillId="0" borderId="0" xfId="0" applyFont="1" applyBorder="1" applyAlignment="1">
      <alignment/>
    </xf>
    <xf numFmtId="4" fontId="7" fillId="0" borderId="0" xfId="0" applyNumberFormat="1" applyFont="1" applyBorder="1" applyAlignment="1">
      <alignment/>
    </xf>
    <xf numFmtId="0" fontId="7" fillId="0" borderId="17" xfId="0" applyFont="1" applyBorder="1" applyAlignment="1">
      <alignment/>
    </xf>
    <xf numFmtId="4" fontId="7" fillId="0" borderId="17" xfId="0" applyNumberFormat="1" applyFont="1" applyBorder="1" applyAlignment="1">
      <alignment/>
    </xf>
    <xf numFmtId="0" fontId="7" fillId="0" borderId="0" xfId="0" applyFont="1" applyBorder="1" applyAlignment="1">
      <alignment horizontal="left"/>
    </xf>
    <xf numFmtId="0" fontId="6" fillId="0" borderId="0" xfId="0" applyFont="1" applyAlignment="1">
      <alignment/>
    </xf>
    <xf numFmtId="0" fontId="8" fillId="0" borderId="0" xfId="0" applyFont="1" applyAlignment="1">
      <alignment/>
    </xf>
    <xf numFmtId="0" fontId="7" fillId="0" borderId="0" xfId="94" applyFont="1" applyBorder="1">
      <alignment/>
      <protection locked="0"/>
    </xf>
    <xf numFmtId="1" fontId="7" fillId="0" borderId="0" xfId="95" applyFont="1" applyBorder="1">
      <alignment/>
      <protection/>
    </xf>
    <xf numFmtId="1" fontId="8" fillId="0" borderId="0" xfId="95" applyFont="1" applyBorder="1" applyAlignment="1">
      <alignment horizontal="left" vertical="top"/>
      <protection/>
    </xf>
    <xf numFmtId="1" fontId="7" fillId="0" borderId="0" xfId="95" applyFont="1" applyBorder="1" applyAlignment="1">
      <alignment horizontal="left"/>
      <protection/>
    </xf>
    <xf numFmtId="0" fontId="7" fillId="0" borderId="0" xfId="94" applyFont="1" applyBorder="1" applyAlignment="1">
      <alignment horizontal="left"/>
      <protection locked="0"/>
    </xf>
    <xf numFmtId="192" fontId="7" fillId="0" borderId="0" xfId="0" applyNumberFormat="1" applyFont="1" applyAlignment="1">
      <alignment/>
    </xf>
    <xf numFmtId="192" fontId="7" fillId="0" borderId="17" xfId="0" applyNumberFormat="1" applyFont="1" applyBorder="1" applyAlignment="1">
      <alignment/>
    </xf>
    <xf numFmtId="0" fontId="10" fillId="0" borderId="0" xfId="0" applyFont="1" applyAlignment="1">
      <alignment/>
    </xf>
    <xf numFmtId="192" fontId="7" fillId="0" borderId="0" xfId="0" applyNumberFormat="1" applyFont="1" applyAlignment="1">
      <alignment horizontal="right"/>
    </xf>
    <xf numFmtId="0" fontId="7" fillId="0" borderId="0" xfId="0" applyNumberFormat="1" applyFont="1" applyBorder="1" applyAlignment="1">
      <alignment horizontal="left" vertical="top" wrapText="1"/>
    </xf>
    <xf numFmtId="0" fontId="7" fillId="0" borderId="0" xfId="0" applyFont="1" applyBorder="1" applyAlignment="1">
      <alignment horizontal="left" vertical="top"/>
    </xf>
    <xf numFmtId="0" fontId="7" fillId="0" borderId="0" xfId="0" applyFont="1" applyBorder="1" applyAlignment="1">
      <alignment vertical="top"/>
    </xf>
    <xf numFmtId="1" fontId="7" fillId="0" borderId="0" xfId="95" applyFont="1" applyBorder="1" applyAlignment="1">
      <alignment vertical="top" wrapText="1"/>
      <protection/>
    </xf>
    <xf numFmtId="1" fontId="8" fillId="0" borderId="0" xfId="95" applyFont="1" applyBorder="1" applyAlignment="1">
      <alignment horizontal="left"/>
      <protection/>
    </xf>
    <xf numFmtId="0" fontId="8" fillId="0" borderId="0" xfId="0" applyFont="1" applyBorder="1" applyAlignment="1">
      <alignment vertical="top"/>
    </xf>
    <xf numFmtId="4" fontId="7" fillId="0" borderId="0" xfId="95" applyNumberFormat="1" applyFont="1" applyFill="1" applyBorder="1">
      <alignment/>
      <protection/>
    </xf>
    <xf numFmtId="4" fontId="8" fillId="0" borderId="0" xfId="95" applyNumberFormat="1" applyFont="1" applyFill="1" applyBorder="1">
      <alignment/>
      <protection/>
    </xf>
    <xf numFmtId="4" fontId="7" fillId="0" borderId="0" xfId="94" applyNumberFormat="1" applyFont="1" applyBorder="1">
      <alignment/>
      <protection locked="0"/>
    </xf>
    <xf numFmtId="0" fontId="8" fillId="0" borderId="0" xfId="0" applyFont="1" applyBorder="1" applyAlignment="1">
      <alignment/>
    </xf>
    <xf numFmtId="0" fontId="8" fillId="0" borderId="0" xfId="0" applyFont="1" applyAlignment="1">
      <alignment horizontal="right"/>
    </xf>
    <xf numFmtId="4" fontId="8" fillId="0" borderId="0" xfId="0" applyNumberFormat="1" applyFont="1" applyAlignment="1">
      <alignment/>
    </xf>
    <xf numFmtId="1" fontId="8" fillId="0" borderId="17" xfId="95" applyFont="1" applyBorder="1" applyAlignment="1">
      <alignment horizontal="left"/>
      <protection/>
    </xf>
    <xf numFmtId="4" fontId="8" fillId="0" borderId="17" xfId="95" applyNumberFormat="1" applyFont="1" applyFill="1" applyBorder="1">
      <alignment/>
      <protection/>
    </xf>
    <xf numFmtId="49" fontId="7" fillId="0" borderId="0" xfId="0" applyNumberFormat="1" applyFont="1" applyAlignment="1">
      <alignment horizontal="left"/>
    </xf>
    <xf numFmtId="1" fontId="14" fillId="0" borderId="17" xfId="95" applyFont="1" applyBorder="1" applyAlignment="1">
      <alignment horizontal="left" wrapText="1"/>
      <protection/>
    </xf>
    <xf numFmtId="0" fontId="9" fillId="0" borderId="18" xfId="0" applyFont="1" applyBorder="1" applyAlignment="1">
      <alignment horizontal="left" vertical="top" wrapText="1"/>
    </xf>
    <xf numFmtId="1" fontId="7" fillId="0" borderId="18" xfId="95" applyFont="1" applyBorder="1" applyAlignment="1">
      <alignment horizontal="left"/>
      <protection/>
    </xf>
    <xf numFmtId="1" fontId="7" fillId="0" borderId="18" xfId="95" applyFont="1" applyBorder="1" applyAlignment="1">
      <alignment vertical="top" wrapText="1"/>
      <protection/>
    </xf>
    <xf numFmtId="0" fontId="15" fillId="0" borderId="0" xfId="0" applyFont="1" applyBorder="1" applyAlignment="1">
      <alignment/>
    </xf>
    <xf numFmtId="0" fontId="15" fillId="0" borderId="0" xfId="0" applyFont="1" applyBorder="1" applyAlignment="1">
      <alignment horizontal="left" vertical="top"/>
    </xf>
    <xf numFmtId="1" fontId="15" fillId="0" borderId="18" xfId="95" applyFont="1" applyBorder="1" applyAlignment="1">
      <alignment horizontal="left"/>
      <protection/>
    </xf>
    <xf numFmtId="1" fontId="15" fillId="0" borderId="0" xfId="95" applyFont="1" applyBorder="1" applyAlignment="1">
      <alignment vertical="top" wrapText="1"/>
      <protection/>
    </xf>
    <xf numFmtId="1" fontId="15" fillId="0" borderId="0" xfId="95" applyFont="1" applyBorder="1" applyAlignment="1">
      <alignment horizontal="left"/>
      <protection/>
    </xf>
    <xf numFmtId="1" fontId="14" fillId="0" borderId="0" xfId="95" applyFont="1" applyBorder="1" applyAlignment="1">
      <alignment horizontal="left" wrapText="1"/>
      <protection/>
    </xf>
    <xf numFmtId="0" fontId="6" fillId="0" borderId="0" xfId="0" applyFont="1" applyAlignment="1">
      <alignment vertical="top"/>
    </xf>
    <xf numFmtId="1" fontId="8" fillId="0" borderId="0" xfId="95" applyFont="1" applyBorder="1" applyAlignment="1">
      <alignment horizontal="left" wrapText="1"/>
      <protection/>
    </xf>
    <xf numFmtId="0" fontId="0" fillId="0" borderId="0" xfId="0" applyAlignment="1">
      <alignment wrapText="1"/>
    </xf>
    <xf numFmtId="49" fontId="7" fillId="0" borderId="18" xfId="0" applyNumberFormat="1" applyFont="1" applyBorder="1" applyAlignment="1">
      <alignment horizontal="left" vertical="top"/>
    </xf>
    <xf numFmtId="1" fontId="7" fillId="0" borderId="18" xfId="95" applyFont="1" applyBorder="1" applyAlignment="1">
      <alignment vertical="top" wrapText="1"/>
      <protection/>
    </xf>
    <xf numFmtId="1" fontId="15" fillId="0" borderId="18" xfId="95" applyFont="1" applyBorder="1" applyAlignment="1">
      <alignment vertical="top" wrapText="1"/>
      <protection/>
    </xf>
    <xf numFmtId="1" fontId="8" fillId="0" borderId="0" xfId="0" applyNumberFormat="1" applyFont="1" applyBorder="1" applyAlignment="1">
      <alignment wrapText="1"/>
    </xf>
    <xf numFmtId="0" fontId="8" fillId="0" borderId="19" xfId="0" applyFont="1" applyBorder="1" applyAlignment="1">
      <alignment vertical="top"/>
    </xf>
    <xf numFmtId="1" fontId="14" fillId="0" borderId="19" xfId="95" applyFont="1" applyBorder="1" applyAlignment="1">
      <alignment horizontal="left" wrapText="1"/>
      <protection/>
    </xf>
    <xf numFmtId="1" fontId="8" fillId="0" borderId="19" xfId="95" applyFont="1" applyBorder="1" applyAlignment="1">
      <alignment horizontal="left"/>
      <protection/>
    </xf>
    <xf numFmtId="0" fontId="8" fillId="0" borderId="17" xfId="0" applyFont="1" applyBorder="1" applyAlignment="1">
      <alignment vertical="top"/>
    </xf>
    <xf numFmtId="0" fontId="8" fillId="0" borderId="0" xfId="0" applyFont="1" applyBorder="1" applyAlignment="1">
      <alignment horizontal="left" vertical="top" wrapText="1"/>
    </xf>
    <xf numFmtId="0" fontId="17" fillId="0" borderId="0" xfId="0" applyFont="1" applyAlignment="1">
      <alignment horizontal="left" wrapText="1"/>
    </xf>
    <xf numFmtId="1" fontId="14" fillId="0" borderId="0" xfId="95" applyFont="1" applyBorder="1" applyAlignment="1">
      <alignment horizontal="left" vertical="top" wrapText="1"/>
      <protection/>
    </xf>
    <xf numFmtId="0" fontId="19" fillId="0" borderId="0" xfId="0" applyFont="1" applyAlignment="1">
      <alignment horizontal="left" wrapText="1"/>
    </xf>
    <xf numFmtId="4" fontId="20" fillId="0" borderId="0" xfId="94" applyNumberFormat="1" applyFont="1" applyBorder="1">
      <alignment/>
      <protection locked="0"/>
    </xf>
    <xf numFmtId="4" fontId="21" fillId="0" borderId="17" xfId="95" applyNumberFormat="1" applyFont="1" applyFill="1" applyBorder="1">
      <alignment/>
      <protection/>
    </xf>
    <xf numFmtId="4" fontId="20" fillId="0" borderId="0" xfId="95" applyNumberFormat="1" applyFont="1" applyBorder="1">
      <alignment/>
      <protection/>
    </xf>
    <xf numFmtId="0" fontId="20" fillId="0" borderId="0" xfId="0" applyFont="1" applyBorder="1" applyAlignment="1">
      <alignment/>
    </xf>
    <xf numFmtId="4" fontId="21" fillId="0" borderId="0" xfId="95" applyNumberFormat="1" applyFont="1" applyFill="1" applyBorder="1">
      <alignment/>
      <protection/>
    </xf>
    <xf numFmtId="4" fontId="21" fillId="0" borderId="19" xfId="95" applyNumberFormat="1" applyFont="1" applyFill="1" applyBorder="1">
      <alignment/>
      <protection/>
    </xf>
    <xf numFmtId="4" fontId="20" fillId="0" borderId="0" xfId="0" applyNumberFormat="1" applyFont="1" applyBorder="1" applyAlignment="1">
      <alignment/>
    </xf>
    <xf numFmtId="1" fontId="20" fillId="0" borderId="18" xfId="95" applyFont="1" applyBorder="1" applyAlignment="1">
      <alignment horizontal="left"/>
      <protection/>
    </xf>
    <xf numFmtId="4" fontId="20" fillId="0" borderId="18" xfId="95" applyNumberFormat="1" applyFont="1" applyFill="1" applyBorder="1">
      <alignment/>
      <protection/>
    </xf>
    <xf numFmtId="1" fontId="21" fillId="0" borderId="0" xfId="95" applyFont="1" applyBorder="1" applyAlignment="1">
      <alignment horizontal="left" vertical="top"/>
      <protection/>
    </xf>
    <xf numFmtId="0" fontId="20" fillId="0" borderId="0" xfId="94" applyFont="1" applyBorder="1" applyAlignment="1">
      <alignment horizontal="left"/>
      <protection locked="0"/>
    </xf>
    <xf numFmtId="0" fontId="20" fillId="0" borderId="0" xfId="94" applyFont="1" applyBorder="1">
      <alignment/>
      <protection locked="0"/>
    </xf>
    <xf numFmtId="4" fontId="7" fillId="0" borderId="0" xfId="95" applyNumberFormat="1" applyFont="1" applyBorder="1">
      <alignment/>
      <protection/>
    </xf>
    <xf numFmtId="49" fontId="8" fillId="0" borderId="0" xfId="0" applyNumberFormat="1" applyFont="1" applyBorder="1" applyAlignment="1">
      <alignment vertical="top"/>
    </xf>
    <xf numFmtId="0" fontId="8" fillId="0" borderId="0" xfId="0" applyFont="1" applyBorder="1" applyAlignment="1">
      <alignment horizontal="left" vertical="top"/>
    </xf>
    <xf numFmtId="0" fontId="18" fillId="0" borderId="0" xfId="0" applyFont="1" applyBorder="1" applyAlignment="1">
      <alignment/>
    </xf>
    <xf numFmtId="0" fontId="24" fillId="0" borderId="0" xfId="0" applyFont="1" applyBorder="1" applyAlignment="1">
      <alignment vertical="top"/>
    </xf>
    <xf numFmtId="1" fontId="24" fillId="0" borderId="0" xfId="95" applyFont="1" applyBorder="1" applyAlignment="1">
      <alignment horizontal="left" vertical="top"/>
      <protection/>
    </xf>
    <xf numFmtId="0" fontId="18" fillId="0" borderId="0" xfId="94" applyFont="1" applyBorder="1" applyAlignment="1">
      <alignment horizontal="left"/>
      <protection locked="0"/>
    </xf>
    <xf numFmtId="4" fontId="18" fillId="0" borderId="0" xfId="94" applyNumberFormat="1" applyFont="1" applyBorder="1">
      <alignment/>
      <protection locked="0"/>
    </xf>
    <xf numFmtId="0" fontId="18" fillId="0" borderId="0" xfId="94" applyFont="1" applyBorder="1">
      <alignment/>
      <protection locked="0"/>
    </xf>
    <xf numFmtId="0" fontId="18" fillId="0" borderId="19" xfId="0" applyFont="1" applyBorder="1" applyAlignment="1">
      <alignment horizontal="left" vertical="top"/>
    </xf>
    <xf numFmtId="0" fontId="18" fillId="0" borderId="19" xfId="0" applyNumberFormat="1" applyFont="1" applyBorder="1" applyAlignment="1">
      <alignment horizontal="left" vertical="top" wrapText="1"/>
    </xf>
    <xf numFmtId="1" fontId="18" fillId="0" borderId="19" xfId="95" applyFont="1" applyBorder="1" applyAlignment="1">
      <alignment horizontal="left"/>
      <protection/>
    </xf>
    <xf numFmtId="4" fontId="18" fillId="0" borderId="19" xfId="95" applyNumberFormat="1" applyFont="1" applyFill="1" applyBorder="1">
      <alignment/>
      <protection/>
    </xf>
    <xf numFmtId="1" fontId="14" fillId="0" borderId="19" xfId="95" applyFont="1" applyBorder="1" applyAlignment="1">
      <alignment horizontal="left" vertical="top" wrapText="1"/>
      <protection/>
    </xf>
    <xf numFmtId="1" fontId="9" fillId="0" borderId="19" xfId="95" applyFont="1" applyBorder="1" applyAlignment="1">
      <alignment horizontal="left" vertical="top" wrapText="1"/>
      <protection/>
    </xf>
    <xf numFmtId="1" fontId="9" fillId="0" borderId="18" xfId="95" applyFont="1" applyBorder="1" applyAlignment="1">
      <alignment horizontal="left" vertical="top" wrapText="1"/>
      <protection/>
    </xf>
    <xf numFmtId="1" fontId="7" fillId="0" borderId="18" xfId="95" applyFont="1" applyBorder="1" applyAlignment="1">
      <alignment horizontal="left" vertical="top" wrapText="1"/>
      <protection/>
    </xf>
    <xf numFmtId="0" fontId="20" fillId="0" borderId="0" xfId="0" applyFont="1" applyBorder="1" applyAlignment="1">
      <alignment horizontal="left" vertical="top"/>
    </xf>
    <xf numFmtId="1" fontId="20" fillId="0" borderId="0" xfId="95" applyFont="1" applyBorder="1">
      <alignment/>
      <protection/>
    </xf>
    <xf numFmtId="1" fontId="8" fillId="0" borderId="19" xfId="95" applyFont="1" applyBorder="1" applyAlignment="1">
      <alignment horizontal="left" wrapText="1"/>
      <protection/>
    </xf>
    <xf numFmtId="49" fontId="8" fillId="0" borderId="0" xfId="0" applyNumberFormat="1" applyFont="1" applyBorder="1" applyAlignment="1">
      <alignment horizontal="left" vertical="top"/>
    </xf>
    <xf numFmtId="1" fontId="8" fillId="0" borderId="0" xfId="95" applyFont="1" applyBorder="1" applyAlignment="1">
      <alignment horizontal="left" vertical="top"/>
      <protection/>
    </xf>
    <xf numFmtId="0" fontId="8" fillId="0" borderId="0" xfId="94" applyFont="1" applyBorder="1" applyAlignment="1">
      <alignment horizontal="left"/>
      <protection locked="0"/>
    </xf>
    <xf numFmtId="4" fontId="8" fillId="0" borderId="0" xfId="94" applyNumberFormat="1" applyFont="1" applyBorder="1">
      <alignment/>
      <protection locked="0"/>
    </xf>
    <xf numFmtId="0" fontId="8" fillId="0" borderId="0" xfId="94" applyFont="1" applyBorder="1">
      <alignment/>
      <protection locked="0"/>
    </xf>
    <xf numFmtId="49" fontId="8" fillId="0" borderId="0" xfId="0" applyNumberFormat="1" applyFont="1" applyBorder="1" applyAlignment="1">
      <alignment horizontal="left" vertical="top"/>
    </xf>
    <xf numFmtId="0" fontId="8" fillId="0" borderId="0" xfId="94" applyFont="1" applyBorder="1">
      <alignment/>
      <protection locked="0"/>
    </xf>
    <xf numFmtId="0" fontId="28" fillId="0" borderId="0" xfId="94" applyFont="1" applyBorder="1">
      <alignment/>
      <protection locked="0"/>
    </xf>
    <xf numFmtId="199" fontId="7" fillId="0" borderId="17" xfId="0" applyNumberFormat="1" applyFont="1" applyBorder="1" applyAlignment="1">
      <alignment/>
    </xf>
    <xf numFmtId="199" fontId="7" fillId="0" borderId="0" xfId="0" applyNumberFormat="1" applyFont="1" applyBorder="1" applyAlignment="1">
      <alignment/>
    </xf>
    <xf numFmtId="199" fontId="8" fillId="0" borderId="0" xfId="0" applyNumberFormat="1" applyFont="1" applyBorder="1" applyAlignment="1">
      <alignment horizontal="right"/>
    </xf>
    <xf numFmtId="0" fontId="25" fillId="0" borderId="0" xfId="0" applyFont="1" applyAlignment="1">
      <alignment wrapText="1"/>
    </xf>
    <xf numFmtId="199" fontId="7" fillId="0" borderId="18" xfId="95" applyNumberFormat="1" applyFont="1" applyFill="1" applyBorder="1">
      <alignment/>
      <protection/>
    </xf>
    <xf numFmtId="199" fontId="8" fillId="0" borderId="17" xfId="95" applyNumberFormat="1" applyFont="1" applyFill="1" applyBorder="1">
      <alignment/>
      <protection/>
    </xf>
    <xf numFmtId="199" fontId="7" fillId="0" borderId="0" xfId="95" applyNumberFormat="1" applyFont="1" applyFill="1" applyBorder="1">
      <alignment/>
      <protection/>
    </xf>
    <xf numFmtId="199" fontId="8" fillId="0" borderId="19" xfId="95" applyNumberFormat="1" applyFont="1" applyFill="1" applyBorder="1">
      <alignment/>
      <protection/>
    </xf>
    <xf numFmtId="199" fontId="20" fillId="0" borderId="0" xfId="94" applyNumberFormat="1" applyFont="1" applyBorder="1">
      <alignment/>
      <protection locked="0"/>
    </xf>
    <xf numFmtId="0" fontId="8" fillId="0" borderId="20" xfId="0" applyFont="1" applyBorder="1" applyAlignment="1">
      <alignment/>
    </xf>
    <xf numFmtId="4" fontId="8" fillId="0" borderId="20" xfId="0" applyNumberFormat="1" applyFont="1" applyBorder="1" applyAlignment="1">
      <alignment/>
    </xf>
    <xf numFmtId="199" fontId="8" fillId="0" borderId="20" xfId="0" applyNumberFormat="1" applyFont="1" applyBorder="1" applyAlignment="1">
      <alignment/>
    </xf>
    <xf numFmtId="0" fontId="14" fillId="0" borderId="17" xfId="0" applyFont="1" applyBorder="1" applyAlignment="1">
      <alignment wrapText="1"/>
    </xf>
    <xf numFmtId="4" fontId="14" fillId="0" borderId="17" xfId="0" applyNumberFormat="1" applyFont="1" applyBorder="1" applyAlignment="1">
      <alignment/>
    </xf>
    <xf numFmtId="199" fontId="14" fillId="0" borderId="17" xfId="0" applyNumberFormat="1" applyFont="1" applyBorder="1" applyAlignment="1">
      <alignment horizontal="right"/>
    </xf>
    <xf numFmtId="0" fontId="9" fillId="0" borderId="0" xfId="90" applyAlignment="1">
      <alignment/>
      <protection/>
    </xf>
    <xf numFmtId="2" fontId="9" fillId="0" borderId="0" xfId="90" applyNumberFormat="1" applyAlignment="1">
      <alignment horizontal="center"/>
      <protection/>
    </xf>
    <xf numFmtId="0" fontId="9" fillId="0" borderId="0" xfId="90" applyFont="1">
      <alignment/>
      <protection/>
    </xf>
    <xf numFmtId="0" fontId="9" fillId="0" borderId="0" xfId="96">
      <alignment/>
      <protection/>
    </xf>
    <xf numFmtId="0" fontId="9" fillId="0" borderId="0" xfId="90">
      <alignment/>
      <protection/>
    </xf>
    <xf numFmtId="49" fontId="49" fillId="0" borderId="21" xfId="96" applyNumberFormat="1" applyFont="1" applyBorder="1" applyAlignment="1">
      <alignment horizontal="center" vertical="center"/>
      <protection/>
    </xf>
    <xf numFmtId="0" fontId="23" fillId="0" borderId="21" xfId="96" applyFont="1" applyBorder="1" applyAlignment="1">
      <alignment horizontal="left" vertical="center" wrapText="1"/>
      <protection/>
    </xf>
    <xf numFmtId="0" fontId="23" fillId="0" borderId="21" xfId="96" applyFont="1" applyBorder="1" applyAlignment="1">
      <alignment horizontal="center" vertical="center"/>
      <protection/>
    </xf>
    <xf numFmtId="2" fontId="49" fillId="0" borderId="21" xfId="96" applyNumberFormat="1" applyFont="1" applyBorder="1" applyAlignment="1">
      <alignment horizontal="center" vertical="center"/>
      <protection/>
    </xf>
    <xf numFmtId="0" fontId="9" fillId="0" borderId="22" xfId="96" applyBorder="1">
      <alignment/>
      <protection/>
    </xf>
    <xf numFmtId="49" fontId="50" fillId="11" borderId="21" xfId="96" applyNumberFormat="1" applyFont="1" applyFill="1" applyBorder="1" applyAlignment="1">
      <alignment horizontal="center" vertical="center"/>
      <protection/>
    </xf>
    <xf numFmtId="2" fontId="51" fillId="0" borderId="21" xfId="96" applyNumberFormat="1" applyFont="1" applyBorder="1" applyAlignment="1">
      <alignment horizontal="center" vertical="center" wrapText="1"/>
      <protection/>
    </xf>
    <xf numFmtId="0" fontId="9" fillId="0" borderId="23" xfId="96" applyBorder="1">
      <alignment/>
      <protection/>
    </xf>
    <xf numFmtId="49" fontId="6" fillId="0" borderId="21" xfId="96" applyNumberFormat="1" applyFont="1" applyBorder="1" applyAlignment="1">
      <alignment horizontal="center" vertical="center"/>
      <protection/>
    </xf>
    <xf numFmtId="0" fontId="47" fillId="0" borderId="23" xfId="96" applyFont="1" applyBorder="1" applyAlignment="1">
      <alignment horizontal="left" vertical="center" wrapText="1"/>
      <protection/>
    </xf>
    <xf numFmtId="0" fontId="52" fillId="0" borderId="24" xfId="96" applyFont="1" applyBorder="1" applyAlignment="1">
      <alignment horizontal="center" vertical="center"/>
      <protection/>
    </xf>
    <xf numFmtId="2" fontId="51" fillId="0" borderId="21" xfId="96" applyNumberFormat="1" applyFont="1" applyBorder="1" applyAlignment="1">
      <alignment horizontal="center" vertical="center"/>
      <protection/>
    </xf>
    <xf numFmtId="49" fontId="53" fillId="0" borderId="21" xfId="96" applyNumberFormat="1" applyFont="1" applyBorder="1" applyAlignment="1">
      <alignment horizontal="center" vertical="center"/>
      <protection/>
    </xf>
    <xf numFmtId="0" fontId="53" fillId="0" borderId="0" xfId="96" applyFont="1" applyBorder="1" applyAlignment="1">
      <alignment horizontal="left" vertical="center" wrapText="1"/>
      <protection/>
    </xf>
    <xf numFmtId="0" fontId="9" fillId="0" borderId="0" xfId="90" applyBorder="1" applyAlignment="1">
      <alignment vertical="center" wrapText="1"/>
      <protection/>
    </xf>
    <xf numFmtId="2" fontId="54" fillId="0" borderId="21" xfId="90" applyNumberFormat="1" applyFont="1" applyBorder="1" applyAlignment="1">
      <alignment horizontal="center" wrapText="1"/>
      <protection/>
    </xf>
    <xf numFmtId="0" fontId="53" fillId="0" borderId="21" xfId="96" applyFont="1" applyBorder="1" applyAlignment="1">
      <alignment horizontal="left" vertical="center" wrapText="1"/>
      <protection/>
    </xf>
    <xf numFmtId="0" fontId="9" fillId="0" borderId="0" xfId="96" applyFill="1">
      <alignment/>
      <protection/>
    </xf>
    <xf numFmtId="0" fontId="54" fillId="0" borderId="21" xfId="90" applyFont="1" applyBorder="1" applyAlignment="1">
      <alignment horizontal="center" vertical="top" wrapText="1"/>
      <protection/>
    </xf>
    <xf numFmtId="0" fontId="54" fillId="0" borderId="0" xfId="90" applyFont="1" applyAlignment="1">
      <alignment horizontal="justify" vertical="top" wrapText="1"/>
      <protection/>
    </xf>
    <xf numFmtId="199" fontId="49" fillId="0" borderId="21" xfId="96" applyNumberFormat="1" applyFont="1" applyBorder="1" applyAlignment="1">
      <alignment/>
      <protection/>
    </xf>
    <xf numFmtId="0" fontId="54" fillId="0" borderId="21" xfId="90" applyFont="1" applyFill="1" applyBorder="1" applyAlignment="1">
      <alignment horizontal="center" vertical="top" wrapText="1"/>
      <protection/>
    </xf>
    <xf numFmtId="2" fontId="51" fillId="0" borderId="21" xfId="96" applyNumberFormat="1" applyFont="1" applyBorder="1" applyAlignment="1">
      <alignment horizontal="center"/>
      <protection/>
    </xf>
    <xf numFmtId="4" fontId="49" fillId="0" borderId="21" xfId="96" applyNumberFormat="1" applyFont="1" applyBorder="1" applyAlignment="1">
      <alignment/>
      <protection/>
    </xf>
    <xf numFmtId="0" fontId="54" fillId="0" borderId="21" xfId="90" applyFont="1" applyBorder="1" applyAlignment="1">
      <alignment horizontal="justify" vertical="top" wrapText="1"/>
      <protection/>
    </xf>
    <xf numFmtId="1" fontId="54" fillId="0" borderId="21" xfId="90" applyNumberFormat="1" applyFont="1" applyBorder="1" applyAlignment="1">
      <alignment horizontal="center" wrapText="1"/>
      <protection/>
    </xf>
    <xf numFmtId="0" fontId="54" fillId="0" borderId="25" xfId="90" applyFont="1" applyBorder="1">
      <alignment/>
      <protection/>
    </xf>
    <xf numFmtId="2" fontId="54" fillId="0" borderId="25" xfId="90" applyNumberFormat="1" applyFont="1" applyBorder="1" applyAlignment="1">
      <alignment horizontal="center"/>
      <protection/>
    </xf>
    <xf numFmtId="0" fontId="9" fillId="0" borderId="26" xfId="90" applyBorder="1">
      <alignment/>
      <protection/>
    </xf>
    <xf numFmtId="0" fontId="53" fillId="0" borderId="27" xfId="96" applyFont="1" applyBorder="1" applyAlignment="1">
      <alignment horizontal="center" vertical="center" wrapText="1"/>
      <protection/>
    </xf>
    <xf numFmtId="2" fontId="23" fillId="0" borderId="27" xfId="96" applyNumberFormat="1" applyFont="1" applyBorder="1" applyAlignment="1">
      <alignment horizontal="center" vertical="center" wrapText="1"/>
      <protection/>
    </xf>
    <xf numFmtId="199" fontId="53" fillId="0" borderId="27" xfId="96" applyNumberFormat="1" applyFont="1" applyBorder="1" applyAlignment="1">
      <alignment horizontal="right" vertical="center" wrapText="1"/>
      <protection/>
    </xf>
    <xf numFmtId="0" fontId="51" fillId="0" borderId="0" xfId="96" applyFont="1" applyBorder="1" applyAlignment="1">
      <alignment horizontal="left" vertical="center" wrapText="1"/>
      <protection/>
    </xf>
    <xf numFmtId="0" fontId="49" fillId="0" borderId="0" xfId="96" applyFont="1" applyBorder="1">
      <alignment/>
      <protection/>
    </xf>
    <xf numFmtId="49" fontId="23" fillId="0" borderId="21" xfId="96" applyNumberFormat="1" applyFont="1" applyBorder="1" applyAlignment="1">
      <alignment horizontal="center" vertical="center" wrapText="1"/>
      <protection/>
    </xf>
    <xf numFmtId="0" fontId="52" fillId="0" borderId="21" xfId="96" applyFont="1" applyBorder="1" applyAlignment="1">
      <alignment horizontal="left" vertical="center" wrapText="1"/>
      <protection/>
    </xf>
    <xf numFmtId="4" fontId="52" fillId="0" borderId="21" xfId="96" applyNumberFormat="1" applyFont="1" applyBorder="1" applyAlignment="1">
      <alignment horizontal="left" vertical="center" wrapText="1"/>
      <protection/>
    </xf>
    <xf numFmtId="2" fontId="23" fillId="0" borderId="21" xfId="96" applyNumberFormat="1" applyFont="1" applyBorder="1" applyAlignment="1">
      <alignment horizontal="center" vertical="center" wrapText="1"/>
      <protection/>
    </xf>
    <xf numFmtId="0" fontId="51" fillId="0" borderId="23" xfId="96" applyFont="1" applyBorder="1" applyAlignment="1">
      <alignment horizontal="left" vertical="center" wrapText="1"/>
      <protection/>
    </xf>
    <xf numFmtId="0" fontId="53" fillId="0" borderId="21" xfId="96" applyFont="1" applyBorder="1" applyAlignment="1">
      <alignment horizontal="center" vertical="center" wrapText="1"/>
      <protection/>
    </xf>
    <xf numFmtId="0" fontId="53" fillId="0" borderId="24" xfId="96" applyFont="1" applyBorder="1" applyAlignment="1">
      <alignment horizontal="left" vertical="center" wrapText="1"/>
      <protection/>
    </xf>
    <xf numFmtId="2" fontId="55" fillId="0" borderId="21" xfId="96" applyNumberFormat="1" applyFont="1" applyBorder="1" applyAlignment="1">
      <alignment horizontal="center" vertical="center"/>
      <protection/>
    </xf>
    <xf numFmtId="0" fontId="56" fillId="0" borderId="23" xfId="96" applyFont="1" applyBorder="1" applyAlignment="1">
      <alignment vertical="center"/>
      <protection/>
    </xf>
    <xf numFmtId="0" fontId="56" fillId="0" borderId="0" xfId="96" applyFont="1" applyBorder="1" applyAlignment="1">
      <alignment vertical="center"/>
      <protection/>
    </xf>
    <xf numFmtId="0" fontId="9" fillId="0" borderId="21" xfId="90" applyBorder="1" applyAlignment="1">
      <alignment vertical="center" wrapText="1"/>
      <protection/>
    </xf>
    <xf numFmtId="49" fontId="53" fillId="0" borderId="21" xfId="96" applyNumberFormat="1" applyFont="1" applyBorder="1" applyAlignment="1">
      <alignment horizontal="center" vertical="center" wrapText="1"/>
      <protection/>
    </xf>
    <xf numFmtId="0" fontId="56" fillId="0" borderId="21" xfId="96" applyFont="1" applyBorder="1" applyAlignment="1">
      <alignment vertical="center"/>
      <protection/>
    </xf>
    <xf numFmtId="0" fontId="9" fillId="0" borderId="0" xfId="96" applyFont="1">
      <alignment/>
      <protection/>
    </xf>
    <xf numFmtId="0" fontId="9" fillId="0" borderId="0" xfId="90" applyBorder="1">
      <alignment/>
      <protection/>
    </xf>
    <xf numFmtId="199" fontId="49" fillId="0" borderId="23" xfId="96" applyNumberFormat="1" applyFont="1" applyBorder="1" applyAlignment="1">
      <alignment/>
      <protection/>
    </xf>
    <xf numFmtId="2" fontId="54" fillId="0" borderId="21" xfId="90" applyNumberFormat="1" applyFont="1" applyBorder="1" applyAlignment="1">
      <alignment horizontal="center"/>
      <protection/>
    </xf>
    <xf numFmtId="0" fontId="9" fillId="0" borderId="21" xfId="90" applyBorder="1">
      <alignment/>
      <protection/>
    </xf>
    <xf numFmtId="0" fontId="54" fillId="0" borderId="25" xfId="90" applyFont="1" applyBorder="1" applyAlignment="1">
      <alignment horizontal="center" vertical="top" wrapText="1"/>
      <protection/>
    </xf>
    <xf numFmtId="0" fontId="54" fillId="0" borderId="25" xfId="90" applyFont="1" applyBorder="1" applyAlignment="1">
      <alignment horizontal="justify" vertical="top" wrapText="1"/>
      <protection/>
    </xf>
    <xf numFmtId="49" fontId="53" fillId="0" borderId="27" xfId="96" applyNumberFormat="1" applyFont="1" applyBorder="1" applyAlignment="1">
      <alignment horizontal="center" vertical="center" wrapText="1"/>
      <protection/>
    </xf>
    <xf numFmtId="0" fontId="9" fillId="0" borderId="28" xfId="90" applyBorder="1" applyAlignment="1">
      <alignment vertical="center" wrapText="1"/>
      <protection/>
    </xf>
    <xf numFmtId="199" fontId="53" fillId="0" borderId="23" xfId="96" applyNumberFormat="1" applyFont="1" applyBorder="1" applyAlignment="1">
      <alignment horizontal="right" vertical="center" wrapText="1"/>
      <protection/>
    </xf>
    <xf numFmtId="2" fontId="54" fillId="0" borderId="21" xfId="90" applyNumberFormat="1" applyFont="1" applyFill="1" applyBorder="1" applyAlignment="1">
      <alignment horizontal="center" wrapText="1"/>
      <protection/>
    </xf>
    <xf numFmtId="49" fontId="50" fillId="11" borderId="29" xfId="96" applyNumberFormat="1" applyFont="1" applyFill="1" applyBorder="1" applyAlignment="1">
      <alignment horizontal="center" vertical="center"/>
      <protection/>
    </xf>
    <xf numFmtId="0" fontId="58" fillId="11" borderId="30" xfId="96" applyFont="1" applyFill="1" applyBorder="1" applyAlignment="1">
      <alignment horizontal="left" vertical="center" wrapText="1"/>
      <protection/>
    </xf>
    <xf numFmtId="199" fontId="50" fillId="11" borderId="31" xfId="96" applyNumberFormat="1" applyFont="1" applyFill="1" applyBorder="1" applyAlignment="1">
      <alignment horizontal="right" vertical="center" wrapText="1"/>
      <protection/>
    </xf>
    <xf numFmtId="0" fontId="9" fillId="0" borderId="23" xfId="90" applyBorder="1">
      <alignment/>
      <protection/>
    </xf>
    <xf numFmtId="2" fontId="23" fillId="0" borderId="27" xfId="96" applyNumberFormat="1" applyFont="1" applyBorder="1" applyAlignment="1">
      <alignment horizontal="center" wrapText="1"/>
      <protection/>
    </xf>
    <xf numFmtId="2" fontId="55" fillId="0" borderId="21" xfId="96" applyNumberFormat="1" applyFont="1" applyBorder="1" applyAlignment="1">
      <alignment horizontal="center"/>
      <protection/>
    </xf>
    <xf numFmtId="0" fontId="9" fillId="0" borderId="24" xfId="90" applyBorder="1">
      <alignment/>
      <protection/>
    </xf>
    <xf numFmtId="0" fontId="9" fillId="0" borderId="32" xfId="90" applyBorder="1">
      <alignment/>
      <protection/>
    </xf>
    <xf numFmtId="49" fontId="53" fillId="0" borderId="27" xfId="96" applyNumberFormat="1" applyFont="1" applyBorder="1" applyAlignment="1">
      <alignment horizontal="center" vertical="top" wrapText="1"/>
      <protection/>
    </xf>
    <xf numFmtId="199" fontId="53" fillId="0" borderId="27" xfId="96" applyNumberFormat="1" applyFont="1" applyBorder="1" applyAlignment="1">
      <alignment horizontal="right" wrapText="1"/>
      <protection/>
    </xf>
    <xf numFmtId="2" fontId="23" fillId="0" borderId="21" xfId="96" applyNumberFormat="1" applyFont="1" applyBorder="1" applyAlignment="1">
      <alignment horizontal="center" wrapText="1"/>
      <protection/>
    </xf>
    <xf numFmtId="49" fontId="53" fillId="0" borderId="21" xfId="96" applyNumberFormat="1" applyFont="1" applyBorder="1" applyAlignment="1">
      <alignment horizontal="center" vertical="top" wrapText="1"/>
      <protection/>
    </xf>
    <xf numFmtId="0" fontId="58" fillId="11" borderId="30" xfId="96" applyFont="1" applyFill="1" applyBorder="1" applyAlignment="1">
      <alignment horizontal="left" wrapText="1"/>
      <protection/>
    </xf>
    <xf numFmtId="2" fontId="51" fillId="0" borderId="21" xfId="96" applyNumberFormat="1" applyFont="1" applyBorder="1" applyAlignment="1">
      <alignment horizontal="center" wrapText="1"/>
      <protection/>
    </xf>
    <xf numFmtId="0" fontId="54" fillId="0" borderId="24" xfId="90" applyFont="1" applyBorder="1" applyAlignment="1">
      <alignment horizontal="center" vertical="top" wrapText="1"/>
      <protection/>
    </xf>
    <xf numFmtId="0" fontId="54" fillId="0" borderId="21" xfId="90" applyFont="1" applyFill="1" applyBorder="1" applyAlignment="1">
      <alignment horizontal="justify" vertical="top" wrapText="1"/>
      <protection/>
    </xf>
    <xf numFmtId="4" fontId="54" fillId="0" borderId="21" xfId="90" applyNumberFormat="1" applyFont="1" applyBorder="1" applyAlignment="1">
      <alignment horizontal="center" wrapText="1"/>
      <protection/>
    </xf>
    <xf numFmtId="190" fontId="55" fillId="0" borderId="21" xfId="96" applyNumberFormat="1" applyFont="1" applyBorder="1" applyAlignment="1">
      <alignment horizontal="center"/>
      <protection/>
    </xf>
    <xf numFmtId="190" fontId="54" fillId="0" borderId="21" xfId="90" applyNumberFormat="1" applyFont="1" applyBorder="1" applyAlignment="1">
      <alignment horizontal="center"/>
      <protection/>
    </xf>
    <xf numFmtId="0" fontId="53" fillId="0" borderId="28" xfId="96" applyFont="1" applyBorder="1" applyAlignment="1">
      <alignment horizontal="left" vertical="center" wrapText="1"/>
      <protection/>
    </xf>
    <xf numFmtId="0" fontId="9" fillId="0" borderId="21" xfId="90" applyFont="1" applyBorder="1">
      <alignment/>
      <protection/>
    </xf>
    <xf numFmtId="0" fontId="9" fillId="0" borderId="0" xfId="96" applyAlignment="1">
      <alignment vertical="center"/>
      <protection/>
    </xf>
    <xf numFmtId="0" fontId="9" fillId="0" borderId="0" xfId="90" applyAlignment="1">
      <alignment vertical="center"/>
      <protection/>
    </xf>
    <xf numFmtId="49" fontId="50" fillId="11" borderId="24" xfId="96" applyNumberFormat="1" applyFont="1" applyFill="1" applyBorder="1" applyAlignment="1">
      <alignment horizontal="center" vertical="center"/>
      <protection/>
    </xf>
    <xf numFmtId="0" fontId="9" fillId="0" borderId="24" xfId="90" applyBorder="1" applyAlignment="1">
      <alignment vertical="center" wrapText="1"/>
      <protection/>
    </xf>
    <xf numFmtId="0" fontId="51" fillId="0" borderId="21" xfId="96" applyNumberFormat="1" applyFont="1" applyFill="1" applyBorder="1" applyAlignment="1">
      <alignment horizontal="center" vertical="center" wrapText="1"/>
      <protection/>
    </xf>
    <xf numFmtId="199" fontId="51" fillId="0" borderId="21" xfId="96" applyNumberFormat="1" applyFont="1" applyFill="1" applyBorder="1" applyAlignment="1">
      <alignment vertical="center" wrapText="1"/>
      <protection/>
    </xf>
    <xf numFmtId="3" fontId="54" fillId="0" borderId="24" xfId="90" applyNumberFormat="1" applyFont="1" applyFill="1" applyBorder="1" applyAlignment="1">
      <alignment horizontal="center" vertical="top" wrapText="1"/>
      <protection/>
    </xf>
    <xf numFmtId="4" fontId="23" fillId="0" borderId="24" xfId="90" applyNumberFormat="1" applyFont="1" applyFill="1" applyBorder="1" applyAlignment="1">
      <alignment vertical="top" wrapText="1"/>
      <protection/>
    </xf>
    <xf numFmtId="4" fontId="23" fillId="0" borderId="21" xfId="90" applyNumberFormat="1" applyFont="1" applyFill="1" applyBorder="1" applyAlignment="1">
      <alignment horizontal="center"/>
      <protection/>
    </xf>
    <xf numFmtId="199" fontId="49" fillId="0" borderId="21" xfId="96" applyNumberFormat="1" applyFont="1" applyFill="1" applyBorder="1" applyAlignment="1">
      <alignment/>
      <protection/>
    </xf>
    <xf numFmtId="4" fontId="54" fillId="0" borderId="24" xfId="90" applyNumberFormat="1" applyFont="1" applyFill="1" applyBorder="1" applyAlignment="1">
      <alignment vertical="top" wrapText="1"/>
      <protection/>
    </xf>
    <xf numFmtId="2" fontId="23" fillId="0" borderId="24" xfId="90" applyNumberFormat="1" applyFont="1" applyFill="1" applyBorder="1" applyAlignment="1">
      <alignment horizontal="center" wrapText="1"/>
      <protection/>
    </xf>
    <xf numFmtId="3" fontId="54" fillId="0" borderId="24" xfId="90" applyNumberFormat="1" applyFont="1" applyFill="1" applyBorder="1" applyAlignment="1">
      <alignment horizontal="center" vertical="center" wrapText="1"/>
      <protection/>
    </xf>
    <xf numFmtId="4" fontId="23" fillId="0" borderId="21" xfId="90" applyNumberFormat="1" applyFont="1" applyFill="1" applyBorder="1" applyAlignment="1">
      <alignment horizontal="center"/>
      <protection/>
    </xf>
    <xf numFmtId="0" fontId="50" fillId="11" borderId="30" xfId="96" applyFont="1" applyFill="1" applyBorder="1" applyAlignment="1">
      <alignment horizontal="left" vertical="center" wrapText="1"/>
      <protection/>
    </xf>
    <xf numFmtId="49" fontId="53" fillId="0" borderId="32" xfId="96" applyNumberFormat="1" applyFont="1" applyBorder="1" applyAlignment="1">
      <alignment horizontal="center" vertical="center" wrapText="1"/>
      <protection/>
    </xf>
    <xf numFmtId="2" fontId="23" fillId="0" borderId="32" xfId="96" applyNumberFormat="1" applyFont="1" applyBorder="1" applyAlignment="1">
      <alignment horizontal="center" wrapText="1"/>
      <protection/>
    </xf>
    <xf numFmtId="0" fontId="54" fillId="0" borderId="24" xfId="90" applyFont="1" applyBorder="1" applyAlignment="1">
      <alignment horizontal="justify" vertical="top" wrapText="1"/>
      <protection/>
    </xf>
    <xf numFmtId="2" fontId="54" fillId="0" borderId="24" xfId="90" applyNumberFormat="1" applyFont="1" applyBorder="1" applyAlignment="1">
      <alignment horizontal="center" wrapText="1"/>
      <protection/>
    </xf>
    <xf numFmtId="199" fontId="49" fillId="0" borderId="25" xfId="96" applyNumberFormat="1" applyFont="1" applyBorder="1" applyAlignment="1">
      <alignment/>
      <protection/>
    </xf>
    <xf numFmtId="0" fontId="54" fillId="0" borderId="0" xfId="90" applyFont="1" applyBorder="1" applyAlignment="1">
      <alignment horizontal="center" vertical="top" wrapText="1"/>
      <protection/>
    </xf>
    <xf numFmtId="0" fontId="54" fillId="0" borderId="20" xfId="90" applyFont="1" applyBorder="1" applyAlignment="1">
      <alignment horizontal="center" vertical="top" wrapText="1"/>
      <protection/>
    </xf>
    <xf numFmtId="2" fontId="54" fillId="0" borderId="25" xfId="90" applyNumberFormat="1" applyFont="1" applyBorder="1" applyAlignment="1">
      <alignment horizontal="center" wrapText="1"/>
      <protection/>
    </xf>
    <xf numFmtId="2" fontId="9" fillId="0" borderId="21" xfId="90" applyNumberFormat="1" applyBorder="1" applyAlignment="1">
      <alignment horizontal="center"/>
      <protection/>
    </xf>
    <xf numFmtId="49" fontId="51" fillId="11" borderId="29" xfId="90" applyNumberFormat="1" applyFont="1" applyFill="1" applyBorder="1" applyAlignment="1">
      <alignment horizontal="center" vertical="center"/>
      <protection/>
    </xf>
    <xf numFmtId="39" fontId="52" fillId="11" borderId="33" xfId="90" applyNumberFormat="1" applyFont="1" applyFill="1" applyBorder="1" applyAlignment="1">
      <alignment horizontal="left" vertical="center" wrapText="1"/>
      <protection/>
    </xf>
    <xf numFmtId="39" fontId="51" fillId="11" borderId="30" xfId="90" applyNumberFormat="1" applyFont="1" applyFill="1" applyBorder="1" applyAlignment="1">
      <alignment horizontal="center" vertical="center"/>
      <protection/>
    </xf>
    <xf numFmtId="0" fontId="52" fillId="11" borderId="30" xfId="90" applyFont="1" applyFill="1" applyBorder="1" applyAlignment="1">
      <alignment horizontal="center" vertical="center"/>
      <protection/>
    </xf>
    <xf numFmtId="0" fontId="51" fillId="11" borderId="34" xfId="90" applyFont="1" applyFill="1" applyBorder="1" applyAlignment="1">
      <alignment horizontal="center" vertical="center"/>
      <protection/>
    </xf>
    <xf numFmtId="0" fontId="51" fillId="0" borderId="0" xfId="90" applyFont="1" applyBorder="1" applyAlignment="1">
      <alignment horizontal="center"/>
      <protection/>
    </xf>
    <xf numFmtId="49" fontId="49" fillId="0" borderId="35" xfId="90" applyNumberFormat="1" applyFont="1" applyBorder="1" applyAlignment="1">
      <alignment horizontal="center"/>
      <protection/>
    </xf>
    <xf numFmtId="0" fontId="23" fillId="0" borderId="36" xfId="90" applyFont="1" applyBorder="1" applyAlignment="1">
      <alignment horizontal="left" vertical="top" wrapText="1"/>
      <protection/>
    </xf>
    <xf numFmtId="0" fontId="23" fillId="0" borderId="36" xfId="90" applyFont="1" applyBorder="1" applyAlignment="1">
      <alignment horizontal="center"/>
      <protection/>
    </xf>
    <xf numFmtId="0" fontId="49" fillId="0" borderId="36" xfId="90" applyFont="1" applyBorder="1">
      <alignment/>
      <protection/>
    </xf>
    <xf numFmtId="0" fontId="49" fillId="0" borderId="37" xfId="90" applyFont="1" applyBorder="1">
      <alignment/>
      <protection/>
    </xf>
    <xf numFmtId="0" fontId="49" fillId="0" borderId="0" xfId="90" applyFont="1">
      <alignment/>
      <protection/>
    </xf>
    <xf numFmtId="0" fontId="49" fillId="0" borderId="0" xfId="90" applyFont="1" applyBorder="1">
      <alignment/>
      <protection/>
    </xf>
    <xf numFmtId="0" fontId="53" fillId="0" borderId="38" xfId="96" applyFont="1" applyBorder="1" applyAlignment="1">
      <alignment horizontal="left" vertical="center" wrapText="1"/>
      <protection/>
    </xf>
    <xf numFmtId="0" fontId="23" fillId="0" borderId="17" xfId="93" applyFont="1" applyBorder="1">
      <alignment/>
      <protection/>
    </xf>
    <xf numFmtId="4" fontId="54" fillId="0" borderId="39" xfId="93" applyNumberFormat="1" applyFont="1" applyBorder="1">
      <alignment/>
      <protection/>
    </xf>
    <xf numFmtId="4" fontId="53" fillId="0" borderId="27" xfId="96" applyNumberFormat="1" applyFont="1" applyBorder="1" applyAlignment="1">
      <alignment horizontal="right" vertical="center" wrapText="1"/>
      <protection/>
    </xf>
    <xf numFmtId="0" fontId="23" fillId="0" borderId="0" xfId="93" applyFont="1" applyBorder="1">
      <alignment/>
      <protection/>
    </xf>
    <xf numFmtId="4" fontId="54" fillId="0" borderId="23" xfId="93" applyNumberFormat="1" applyFont="1" applyBorder="1">
      <alignment/>
      <protection/>
    </xf>
    <xf numFmtId="4" fontId="53" fillId="0" borderId="21" xfId="96" applyNumberFormat="1" applyFont="1" applyBorder="1" applyAlignment="1">
      <alignment horizontal="right" vertical="center" wrapText="1"/>
      <protection/>
    </xf>
    <xf numFmtId="199" fontId="53" fillId="0" borderId="21" xfId="96" applyNumberFormat="1" applyFont="1" applyBorder="1" applyAlignment="1">
      <alignment horizontal="right" vertical="center" wrapText="1"/>
      <protection/>
    </xf>
    <xf numFmtId="49" fontId="60" fillId="11" borderId="29" xfId="96" applyNumberFormat="1" applyFont="1" applyFill="1" applyBorder="1" applyAlignment="1">
      <alignment horizontal="center" vertical="center"/>
      <protection/>
    </xf>
    <xf numFmtId="0" fontId="62" fillId="11" borderId="30" xfId="90" applyFont="1" applyFill="1" applyBorder="1" applyAlignment="1">
      <alignment vertical="center" wrapText="1"/>
      <protection/>
    </xf>
    <xf numFmtId="4" fontId="60" fillId="11" borderId="30" xfId="96" applyNumberFormat="1" applyFont="1" applyFill="1" applyBorder="1" applyAlignment="1">
      <alignment horizontal="right" vertical="center" wrapText="1"/>
      <protection/>
    </xf>
    <xf numFmtId="199" fontId="60" fillId="11" borderId="31" xfId="96" applyNumberFormat="1" applyFont="1" applyFill="1" applyBorder="1" applyAlignment="1">
      <alignment horizontal="right" vertical="center" wrapText="1"/>
      <protection/>
    </xf>
    <xf numFmtId="0" fontId="23" fillId="0" borderId="24" xfId="90" applyFont="1" applyBorder="1" applyAlignment="1">
      <alignment horizontal="left" wrapText="1"/>
      <protection/>
    </xf>
    <xf numFmtId="49" fontId="49" fillId="0" borderId="0" xfId="90" applyNumberFormat="1" applyFont="1" applyBorder="1" applyAlignment="1">
      <alignment horizontal="center"/>
      <protection/>
    </xf>
    <xf numFmtId="0" fontId="23" fillId="0" borderId="0" xfId="90" applyFont="1" applyBorder="1" applyAlignment="1">
      <alignment horizontal="left" vertical="top" wrapText="1"/>
      <protection/>
    </xf>
    <xf numFmtId="0" fontId="23" fillId="0" borderId="0" xfId="90" applyFont="1" applyBorder="1" applyAlignment="1">
      <alignment horizontal="center"/>
      <protection/>
    </xf>
    <xf numFmtId="49" fontId="54" fillId="0" borderId="0" xfId="93" applyNumberFormat="1" applyFont="1" applyBorder="1">
      <alignment/>
      <protection/>
    </xf>
    <xf numFmtId="0" fontId="23" fillId="0" borderId="0" xfId="93" applyFont="1" applyBorder="1" applyAlignment="1">
      <alignment horizontal="left" vertical="top" wrapText="1"/>
      <protection/>
    </xf>
    <xf numFmtId="0" fontId="54" fillId="0" borderId="0" xfId="93" applyFont="1" applyBorder="1">
      <alignment/>
      <protection/>
    </xf>
    <xf numFmtId="0" fontId="54" fillId="0" borderId="0" xfId="93" applyFont="1">
      <alignment/>
      <protection/>
    </xf>
    <xf numFmtId="49" fontId="54" fillId="0" borderId="0" xfId="93" applyNumberFormat="1" applyFont="1">
      <alignment/>
      <protection/>
    </xf>
    <xf numFmtId="0" fontId="23" fillId="0" borderId="0" xfId="93" applyFont="1" applyAlignment="1">
      <alignment horizontal="left" vertical="top" wrapText="1"/>
      <protection/>
    </xf>
    <xf numFmtId="0" fontId="23" fillId="0" borderId="0" xfId="93" applyFont="1">
      <alignment/>
      <protection/>
    </xf>
    <xf numFmtId="0" fontId="49" fillId="0" borderId="0" xfId="93" applyFont="1">
      <alignment/>
      <protection/>
    </xf>
    <xf numFmtId="0" fontId="23" fillId="0" borderId="24" xfId="93" applyFont="1" applyBorder="1" applyAlignment="1">
      <alignment horizontal="left" vertical="top" wrapText="1"/>
      <protection/>
    </xf>
    <xf numFmtId="49" fontId="49" fillId="0" borderId="21" xfId="93" applyNumberFormat="1" applyFont="1" applyBorder="1" applyAlignment="1">
      <alignment horizontal="center"/>
      <protection/>
    </xf>
    <xf numFmtId="0" fontId="23" fillId="0" borderId="0" xfId="93" applyFont="1" applyBorder="1" applyAlignment="1">
      <alignment horizontal="center"/>
      <protection/>
    </xf>
    <xf numFmtId="0" fontId="49" fillId="0" borderId="24" xfId="93" applyFont="1" applyBorder="1">
      <alignment/>
      <protection/>
    </xf>
    <xf numFmtId="0" fontId="49" fillId="0" borderId="21" xfId="93" applyFont="1" applyBorder="1">
      <alignment/>
      <protection/>
    </xf>
    <xf numFmtId="49" fontId="7" fillId="0" borderId="0" xfId="0" applyNumberFormat="1" applyFont="1" applyBorder="1" applyAlignment="1">
      <alignment horizontal="left" vertical="top"/>
    </xf>
    <xf numFmtId="4" fontId="7" fillId="0" borderId="18" xfId="0" applyNumberFormat="1" applyFont="1" applyFill="1" applyBorder="1" applyAlignment="1">
      <alignment vertical="top" wrapText="1"/>
    </xf>
    <xf numFmtId="4" fontId="15" fillId="0" borderId="18" xfId="95" applyNumberFormat="1" applyFont="1" applyBorder="1" applyAlignment="1">
      <alignment horizontal="right"/>
      <protection/>
    </xf>
    <xf numFmtId="0" fontId="28" fillId="0" borderId="0" xfId="0" applyFont="1" applyBorder="1" applyAlignment="1">
      <alignment horizontal="left" vertical="top" wrapText="1"/>
    </xf>
    <xf numFmtId="0" fontId="27" fillId="0" borderId="0" xfId="0" applyFont="1" applyAlignment="1">
      <alignment horizontal="left" wrapText="1"/>
    </xf>
    <xf numFmtId="4" fontId="28" fillId="0" borderId="0" xfId="94" applyNumberFormat="1" applyFont="1" applyFill="1" applyBorder="1">
      <alignment/>
      <protection locked="0"/>
    </xf>
    <xf numFmtId="4" fontId="15" fillId="0" borderId="0" xfId="94" applyNumberFormat="1" applyFont="1" applyFill="1" applyBorder="1">
      <alignment/>
      <protection locked="0"/>
    </xf>
    <xf numFmtId="4" fontId="15" fillId="0" borderId="18" xfId="95" applyNumberFormat="1" applyFont="1" applyBorder="1">
      <alignment/>
      <protection/>
    </xf>
    <xf numFmtId="4" fontId="15" fillId="0" borderId="0" xfId="95" applyNumberFormat="1" applyFont="1" applyBorder="1">
      <alignment/>
      <protection/>
    </xf>
    <xf numFmtId="4" fontId="15" fillId="0" borderId="19" xfId="95" applyNumberFormat="1" applyFont="1" applyBorder="1">
      <alignment/>
      <protection/>
    </xf>
    <xf numFmtId="4" fontId="28" fillId="0" borderId="17" xfId="95" applyNumberFormat="1" applyFont="1" applyBorder="1">
      <alignment/>
      <protection/>
    </xf>
    <xf numFmtId="4" fontId="28" fillId="0" borderId="19" xfId="95" applyNumberFormat="1" applyFont="1" applyBorder="1">
      <alignment/>
      <protection/>
    </xf>
    <xf numFmtId="4" fontId="28" fillId="0" borderId="0" xfId="95" applyNumberFormat="1" applyFont="1" applyBorder="1">
      <alignment/>
      <protection/>
    </xf>
    <xf numFmtId="4" fontId="15" fillId="0" borderId="0" xfId="0" applyNumberFormat="1" applyFont="1" applyBorder="1" applyAlignment="1">
      <alignment/>
    </xf>
    <xf numFmtId="0" fontId="22" fillId="0" borderId="18" xfId="0" applyFont="1" applyBorder="1" applyAlignment="1">
      <alignment horizontal="left" vertical="top"/>
    </xf>
    <xf numFmtId="0" fontId="23" fillId="0" borderId="18" xfId="0" applyFont="1" applyBorder="1" applyAlignment="1">
      <alignment horizontal="center" vertical="top" wrapText="1"/>
    </xf>
    <xf numFmtId="0" fontId="23" fillId="0" borderId="18" xfId="0" applyFont="1" applyBorder="1" applyAlignment="1">
      <alignment horizontal="center"/>
    </xf>
    <xf numFmtId="4" fontId="63" fillId="0" borderId="18" xfId="0" applyNumberFormat="1" applyFont="1" applyBorder="1" applyAlignment="1">
      <alignment horizontal="center"/>
    </xf>
    <xf numFmtId="4" fontId="23" fillId="0" borderId="18" xfId="0" applyNumberFormat="1" applyFont="1" applyBorder="1" applyAlignment="1">
      <alignment horizontal="center"/>
    </xf>
    <xf numFmtId="0" fontId="23" fillId="0" borderId="18" xfId="0" applyFont="1" applyBorder="1" applyAlignment="1">
      <alignment/>
    </xf>
    <xf numFmtId="0" fontId="66" fillId="0" borderId="0" xfId="0" applyFont="1" applyAlignment="1">
      <alignment/>
    </xf>
    <xf numFmtId="0" fontId="67" fillId="0" borderId="0" xfId="0" applyFont="1" applyAlignment="1">
      <alignment/>
    </xf>
    <xf numFmtId="199" fontId="0" fillId="0" borderId="0" xfId="0" applyNumberFormat="1" applyAlignment="1">
      <alignment/>
    </xf>
    <xf numFmtId="0" fontId="0" fillId="0" borderId="40" xfId="0" applyBorder="1" applyAlignment="1">
      <alignment/>
    </xf>
    <xf numFmtId="0" fontId="68" fillId="0" borderId="0" xfId="0" applyFont="1" applyAlignment="1">
      <alignment/>
    </xf>
    <xf numFmtId="4" fontId="68" fillId="0" borderId="0" xfId="0" applyNumberFormat="1" applyFont="1" applyAlignment="1">
      <alignment/>
    </xf>
    <xf numFmtId="192" fontId="68" fillId="0" borderId="0" xfId="0" applyNumberFormat="1" applyFont="1" applyAlignment="1">
      <alignment/>
    </xf>
    <xf numFmtId="199" fontId="68" fillId="0" borderId="0" xfId="0" applyNumberFormat="1" applyFont="1" applyAlignment="1">
      <alignment/>
    </xf>
    <xf numFmtId="0" fontId="68" fillId="0" borderId="0" xfId="0" applyFont="1" applyAlignment="1">
      <alignment vertical="top"/>
    </xf>
    <xf numFmtId="0" fontId="68" fillId="0" borderId="0" xfId="0" applyFont="1" applyAlignment="1">
      <alignment/>
    </xf>
    <xf numFmtId="4" fontId="68" fillId="0" borderId="0" xfId="0" applyNumberFormat="1" applyFont="1" applyAlignment="1">
      <alignment/>
    </xf>
    <xf numFmtId="192" fontId="68" fillId="0" borderId="0" xfId="0" applyNumberFormat="1" applyFont="1" applyAlignment="1">
      <alignment/>
    </xf>
    <xf numFmtId="199" fontId="68" fillId="0" borderId="0" xfId="0" applyNumberFormat="1" applyFont="1" applyAlignment="1">
      <alignment/>
    </xf>
    <xf numFmtId="1" fontId="7" fillId="0" borderId="0" xfId="95" applyFont="1" applyBorder="1" applyAlignment="1">
      <alignment vertical="top" wrapText="1"/>
      <protection/>
    </xf>
    <xf numFmtId="49" fontId="60" fillId="11" borderId="41" xfId="96" applyNumberFormat="1" applyFont="1" applyFill="1" applyBorder="1" applyAlignment="1">
      <alignment horizontal="center" vertical="center"/>
      <protection/>
    </xf>
    <xf numFmtId="0" fontId="62" fillId="11" borderId="42" xfId="90" applyFont="1" applyFill="1" applyBorder="1" applyAlignment="1">
      <alignment vertical="center" wrapText="1"/>
      <protection/>
    </xf>
    <xf numFmtId="4" fontId="60" fillId="11" borderId="42" xfId="96" applyNumberFormat="1" applyFont="1" applyFill="1" applyBorder="1" applyAlignment="1">
      <alignment horizontal="right" vertical="center" wrapText="1"/>
      <protection/>
    </xf>
    <xf numFmtId="199" fontId="60" fillId="11" borderId="43" xfId="96" applyNumberFormat="1" applyFont="1" applyFill="1" applyBorder="1" applyAlignment="1">
      <alignment horizontal="right" vertical="center" wrapText="1"/>
      <protection/>
    </xf>
    <xf numFmtId="0" fontId="53" fillId="0" borderId="18" xfId="96" applyFont="1" applyBorder="1" applyAlignment="1">
      <alignment horizontal="center" vertical="center" wrapText="1"/>
      <protection/>
    </xf>
    <xf numFmtId="0" fontId="53" fillId="0" borderId="18" xfId="96" applyFont="1" applyBorder="1" applyAlignment="1">
      <alignment horizontal="left" vertical="center" wrapText="1"/>
      <protection/>
    </xf>
    <xf numFmtId="0" fontId="23" fillId="0" borderId="18" xfId="93" applyFont="1" applyBorder="1">
      <alignment/>
      <protection/>
    </xf>
    <xf numFmtId="4" fontId="54" fillId="0" borderId="18" xfId="93" applyNumberFormat="1" applyFont="1" applyBorder="1">
      <alignment/>
      <protection/>
    </xf>
    <xf numFmtId="4" fontId="53" fillId="0" borderId="18" xfId="96" applyNumberFormat="1" applyFont="1" applyBorder="1" applyAlignment="1">
      <alignment horizontal="right" vertical="center" wrapText="1"/>
      <protection/>
    </xf>
    <xf numFmtId="199" fontId="53" fillId="0" borderId="18" xfId="96" applyNumberFormat="1" applyFont="1" applyBorder="1" applyAlignment="1">
      <alignment horizontal="right" vertical="center" wrapText="1"/>
      <protection/>
    </xf>
    <xf numFmtId="49" fontId="7" fillId="0" borderId="28" xfId="0" applyNumberFormat="1" applyFont="1" applyBorder="1" applyAlignment="1">
      <alignment horizontal="left" vertical="top"/>
    </xf>
    <xf numFmtId="1" fontId="7" fillId="0" borderId="44" xfId="95" applyFont="1" applyBorder="1" applyAlignment="1">
      <alignment vertical="top" wrapText="1"/>
      <protection/>
    </xf>
    <xf numFmtId="1" fontId="7" fillId="0" borderId="44" xfId="95" applyFont="1" applyBorder="1" applyAlignment="1">
      <alignment horizontal="left"/>
      <protection/>
    </xf>
    <xf numFmtId="4" fontId="15" fillId="0" borderId="44" xfId="95" applyNumberFormat="1" applyFont="1" applyBorder="1">
      <alignment/>
      <protection/>
    </xf>
    <xf numFmtId="199" fontId="7" fillId="0" borderId="45" xfId="95" applyNumberFormat="1" applyFont="1" applyFill="1" applyBorder="1">
      <alignment/>
      <protection/>
    </xf>
    <xf numFmtId="0" fontId="15" fillId="0" borderId="38" xfId="0" applyFont="1" applyBorder="1" applyAlignment="1">
      <alignment horizontal="left" vertical="top"/>
    </xf>
    <xf numFmtId="1" fontId="7" fillId="0" borderId="17" xfId="95" applyFont="1" applyBorder="1" applyAlignment="1">
      <alignment vertical="top" wrapText="1"/>
      <protection/>
    </xf>
    <xf numFmtId="0" fontId="0" fillId="0" borderId="17" xfId="0" applyBorder="1" applyAlignment="1">
      <alignment wrapText="1"/>
    </xf>
    <xf numFmtId="0" fontId="25" fillId="0" borderId="17" xfId="0" applyFont="1" applyBorder="1" applyAlignment="1">
      <alignment wrapText="1"/>
    </xf>
    <xf numFmtId="0" fontId="0" fillId="0" borderId="39" xfId="0" applyBorder="1" applyAlignment="1">
      <alignment wrapText="1"/>
    </xf>
    <xf numFmtId="49" fontId="7" fillId="0" borderId="38" xfId="0" applyNumberFormat="1" applyFont="1" applyBorder="1" applyAlignment="1">
      <alignment horizontal="left" vertical="top"/>
    </xf>
    <xf numFmtId="1" fontId="7" fillId="0" borderId="17" xfId="95" applyFont="1" applyBorder="1" applyAlignment="1">
      <alignment horizontal="left"/>
      <protection/>
    </xf>
    <xf numFmtId="4" fontId="15" fillId="0" borderId="17" xfId="95" applyNumberFormat="1" applyFont="1" applyBorder="1">
      <alignment/>
      <protection/>
    </xf>
    <xf numFmtId="199" fontId="7" fillId="0" borderId="39" xfId="95" applyNumberFormat="1" applyFont="1" applyFill="1" applyBorder="1">
      <alignment/>
      <protection/>
    </xf>
    <xf numFmtId="0" fontId="15" fillId="0" borderId="18" xfId="0" applyFont="1" applyBorder="1" applyAlignment="1">
      <alignment horizontal="left" vertical="top"/>
    </xf>
    <xf numFmtId="0" fontId="9" fillId="0" borderId="18" xfId="0" applyFont="1" applyBorder="1" applyAlignment="1">
      <alignment wrapText="1"/>
    </xf>
    <xf numFmtId="4" fontId="69" fillId="0" borderId="18" xfId="0" applyNumberFormat="1" applyFont="1" applyBorder="1" applyAlignment="1">
      <alignment wrapText="1"/>
    </xf>
    <xf numFmtId="0" fontId="67" fillId="0" borderId="46" xfId="0" applyFont="1" applyBorder="1" applyAlignment="1">
      <alignment/>
    </xf>
    <xf numFmtId="0" fontId="67" fillId="0" borderId="47" xfId="0" applyFont="1" applyBorder="1" applyAlignment="1">
      <alignment/>
    </xf>
    <xf numFmtId="0" fontId="0" fillId="0" borderId="48" xfId="0" applyBorder="1" applyAlignment="1">
      <alignment/>
    </xf>
    <xf numFmtId="0" fontId="0" fillId="0" borderId="49" xfId="0" applyBorder="1" applyAlignment="1">
      <alignment/>
    </xf>
    <xf numFmtId="0" fontId="66" fillId="0" borderId="48" xfId="0" applyFont="1" applyBorder="1" applyAlignment="1">
      <alignment/>
    </xf>
    <xf numFmtId="0" fontId="66" fillId="0" borderId="49" xfId="0" applyFont="1" applyBorder="1" applyAlignment="1">
      <alignment/>
    </xf>
    <xf numFmtId="0" fontId="0" fillId="0" borderId="50" xfId="0" applyBorder="1" applyAlignment="1">
      <alignment/>
    </xf>
    <xf numFmtId="0" fontId="0" fillId="0" borderId="51" xfId="0" applyBorder="1" applyAlignment="1">
      <alignment/>
    </xf>
    <xf numFmtId="199" fontId="67" fillId="0" borderId="52" xfId="0" applyNumberFormat="1" applyFont="1" applyBorder="1" applyAlignment="1">
      <alignment/>
    </xf>
    <xf numFmtId="199" fontId="0" fillId="0" borderId="53" xfId="0" applyNumberFormat="1" applyBorder="1" applyAlignment="1">
      <alignment/>
    </xf>
    <xf numFmtId="199" fontId="64" fillId="0" borderId="53" xfId="0" applyNumberFormat="1" applyFont="1" applyBorder="1" applyAlignment="1">
      <alignment/>
    </xf>
    <xf numFmtId="199" fontId="0" fillId="0" borderId="54" xfId="0" applyNumberFormat="1" applyBorder="1" applyAlignment="1">
      <alignment/>
    </xf>
    <xf numFmtId="0" fontId="0" fillId="0" borderId="28" xfId="0" applyBorder="1" applyAlignment="1">
      <alignment/>
    </xf>
    <xf numFmtId="0" fontId="0" fillId="0" borderId="44" xfId="0" applyBorder="1" applyAlignment="1">
      <alignment/>
    </xf>
    <xf numFmtId="199" fontId="0" fillId="0" borderId="45" xfId="0" applyNumberFormat="1" applyBorder="1" applyAlignment="1">
      <alignment/>
    </xf>
    <xf numFmtId="0" fontId="64" fillId="0" borderId="24" xfId="0" applyFont="1" applyBorder="1" applyAlignment="1">
      <alignment/>
    </xf>
    <xf numFmtId="0" fontId="0" fillId="0" borderId="0" xfId="0" applyBorder="1" applyAlignment="1">
      <alignment/>
    </xf>
    <xf numFmtId="199" fontId="64" fillId="0" borderId="23" xfId="0" applyNumberFormat="1" applyFont="1" applyBorder="1" applyAlignment="1">
      <alignment/>
    </xf>
    <xf numFmtId="0" fontId="64" fillId="0" borderId="38" xfId="0" applyFont="1" applyBorder="1" applyAlignment="1">
      <alignment/>
    </xf>
    <xf numFmtId="199" fontId="64" fillId="0" borderId="39" xfId="0" applyNumberFormat="1" applyFont="1" applyBorder="1" applyAlignment="1">
      <alignment/>
    </xf>
    <xf numFmtId="0" fontId="64" fillId="0" borderId="55" xfId="0" applyFont="1" applyBorder="1" applyAlignment="1">
      <alignment/>
    </xf>
    <xf numFmtId="199" fontId="64" fillId="0" borderId="56" xfId="0" applyNumberFormat="1" applyFont="1" applyBorder="1" applyAlignment="1">
      <alignment/>
    </xf>
    <xf numFmtId="0" fontId="64" fillId="0" borderId="57" xfId="0" applyFont="1" applyBorder="1" applyAlignment="1">
      <alignment/>
    </xf>
    <xf numFmtId="0" fontId="0" fillId="0" borderId="58" xfId="0" applyBorder="1" applyAlignment="1">
      <alignment/>
    </xf>
    <xf numFmtId="199" fontId="64" fillId="0" borderId="59" xfId="0" applyNumberFormat="1" applyFont="1" applyBorder="1" applyAlignment="1">
      <alignment/>
    </xf>
    <xf numFmtId="0" fontId="9" fillId="0" borderId="0" xfId="90" applyAlignment="1" applyProtection="1">
      <alignment/>
      <protection locked="0"/>
    </xf>
    <xf numFmtId="4" fontId="49" fillId="0" borderId="21" xfId="96" applyNumberFormat="1" applyFont="1" applyBorder="1" applyAlignment="1" applyProtection="1">
      <alignment vertical="center"/>
      <protection locked="0"/>
    </xf>
    <xf numFmtId="0" fontId="51" fillId="0" borderId="21" xfId="96" applyFont="1" applyBorder="1" applyAlignment="1" applyProtection="1">
      <alignment vertical="center" wrapText="1"/>
      <protection locked="0"/>
    </xf>
    <xf numFmtId="0" fontId="51" fillId="0" borderId="21" xfId="96" applyFont="1" applyBorder="1" applyAlignment="1" applyProtection="1">
      <alignment vertical="center"/>
      <protection locked="0"/>
    </xf>
    <xf numFmtId="199" fontId="23" fillId="0" borderId="21" xfId="96" applyNumberFormat="1" applyFont="1" applyBorder="1" applyProtection="1">
      <alignment/>
      <protection locked="0"/>
    </xf>
    <xf numFmtId="4" fontId="49" fillId="0" borderId="21" xfId="96" applyNumberFormat="1" applyFont="1" applyBorder="1" applyAlignment="1" applyProtection="1">
      <alignment/>
      <protection locked="0"/>
    </xf>
    <xf numFmtId="0" fontId="54" fillId="0" borderId="25" xfId="90" applyFont="1" applyBorder="1" applyProtection="1">
      <alignment/>
      <protection locked="0"/>
    </xf>
    <xf numFmtId="0" fontId="23" fillId="0" borderId="27" xfId="96" applyFont="1" applyBorder="1" applyAlignment="1" applyProtection="1">
      <alignment horizontal="left" vertical="center" wrapText="1"/>
      <protection locked="0"/>
    </xf>
    <xf numFmtId="4" fontId="23" fillId="0" borderId="21" xfId="96" applyNumberFormat="1" applyFont="1" applyBorder="1" applyAlignment="1" applyProtection="1">
      <alignment horizontal="left" vertical="center" wrapText="1"/>
      <protection locked="0"/>
    </xf>
    <xf numFmtId="4" fontId="55" fillId="0" borderId="21" xfId="96" applyNumberFormat="1" applyFont="1" applyBorder="1" applyAlignment="1" applyProtection="1">
      <alignment vertical="center"/>
      <protection locked="0"/>
    </xf>
    <xf numFmtId="0" fontId="54" fillId="0" borderId="25" xfId="90" applyFont="1" applyBorder="1" applyAlignment="1" applyProtection="1">
      <alignment/>
      <protection locked="0"/>
    </xf>
    <xf numFmtId="0" fontId="23" fillId="0" borderId="21" xfId="96" applyFont="1" applyBorder="1" applyAlignment="1" applyProtection="1">
      <alignment horizontal="left" vertical="center" wrapText="1"/>
      <protection locked="0"/>
    </xf>
    <xf numFmtId="0" fontId="54" fillId="11" borderId="30" xfId="90" applyFont="1" applyFill="1" applyBorder="1" applyAlignment="1" applyProtection="1">
      <alignment vertical="center" wrapText="1"/>
      <protection locked="0"/>
    </xf>
    <xf numFmtId="0" fontId="54" fillId="0" borderId="21" xfId="90" applyFont="1" applyBorder="1" applyProtection="1">
      <alignment/>
      <protection locked="0"/>
    </xf>
    <xf numFmtId="0" fontId="23" fillId="0" borderId="27" xfId="96" applyFont="1" applyBorder="1" applyAlignment="1" applyProtection="1">
      <alignment horizontal="left" wrapText="1"/>
      <protection locked="0"/>
    </xf>
    <xf numFmtId="0" fontId="54" fillId="0" borderId="21" xfId="90" applyFont="1" applyBorder="1" applyAlignment="1" applyProtection="1">
      <alignment/>
      <protection locked="0"/>
    </xf>
    <xf numFmtId="4" fontId="55" fillId="0" borderId="21" xfId="96" applyNumberFormat="1" applyFont="1" applyBorder="1" applyAlignment="1" applyProtection="1">
      <alignment/>
      <protection locked="0"/>
    </xf>
    <xf numFmtId="0" fontId="23" fillId="0" borderId="21" xfId="96" applyFont="1" applyBorder="1" applyAlignment="1" applyProtection="1">
      <alignment horizontal="left" wrapText="1"/>
      <protection locked="0"/>
    </xf>
    <xf numFmtId="0" fontId="54" fillId="11" borderId="30" xfId="90" applyFont="1" applyFill="1" applyBorder="1" applyAlignment="1" applyProtection="1">
      <alignment wrapText="1"/>
      <protection locked="0"/>
    </xf>
    <xf numFmtId="0" fontId="51" fillId="0" borderId="21" xfId="96" applyFont="1" applyBorder="1" applyAlignment="1" applyProtection="1">
      <alignment wrapText="1"/>
      <protection locked="0"/>
    </xf>
    <xf numFmtId="199" fontId="23" fillId="0" borderId="21" xfId="96" applyNumberFormat="1" applyFont="1" applyFill="1" applyBorder="1" applyProtection="1">
      <alignment/>
      <protection locked="0"/>
    </xf>
    <xf numFmtId="199" fontId="51" fillId="0" borderId="21" xfId="96" applyNumberFormat="1" applyFont="1" applyFill="1" applyBorder="1" applyAlignment="1" applyProtection="1">
      <alignment vertical="center" wrapText="1"/>
      <protection locked="0"/>
    </xf>
    <xf numFmtId="4" fontId="50" fillId="11" borderId="30" xfId="96" applyNumberFormat="1" applyFont="1" applyFill="1" applyBorder="1" applyAlignment="1" applyProtection="1">
      <alignment horizontal="right" vertical="center" wrapText="1"/>
      <protection locked="0"/>
    </xf>
    <xf numFmtId="2" fontId="9" fillId="0" borderId="21" xfId="90" applyNumberFormat="1" applyBorder="1" applyProtection="1">
      <alignment/>
      <protection locked="0"/>
    </xf>
    <xf numFmtId="0" fontId="51" fillId="0" borderId="24" xfId="96" applyFont="1" applyBorder="1" applyAlignment="1" applyProtection="1">
      <alignment wrapText="1"/>
      <protection locked="0"/>
    </xf>
    <xf numFmtId="199" fontId="23" fillId="0" borderId="25" xfId="96" applyNumberFormat="1" applyFont="1" applyBorder="1" applyProtection="1">
      <alignment/>
      <protection locked="0"/>
    </xf>
    <xf numFmtId="0" fontId="9" fillId="0" borderId="21" xfId="90" applyBorder="1" applyProtection="1">
      <alignment/>
      <protection locked="0"/>
    </xf>
    <xf numFmtId="0" fontId="9" fillId="11" borderId="30" xfId="90" applyFont="1" applyFill="1" applyBorder="1" applyAlignment="1" applyProtection="1">
      <alignment vertical="center" wrapText="1"/>
      <protection locked="0"/>
    </xf>
    <xf numFmtId="4" fontId="7" fillId="0" borderId="18" xfId="95" applyNumberFormat="1" applyFont="1" applyBorder="1" applyProtection="1">
      <alignment/>
      <protection locked="0"/>
    </xf>
    <xf numFmtId="4" fontId="7" fillId="0" borderId="44" xfId="95" applyNumberFormat="1" applyFont="1" applyBorder="1" applyProtection="1">
      <alignment/>
      <protection locked="0"/>
    </xf>
    <xf numFmtId="4" fontId="7" fillId="0" borderId="17" xfId="95" applyNumberFormat="1" applyFont="1" applyBorder="1" applyProtection="1">
      <alignment/>
      <protection locked="0"/>
    </xf>
    <xf numFmtId="4" fontId="9" fillId="0" borderId="18" xfId="0" applyNumberFormat="1" applyFont="1" applyBorder="1" applyAlignment="1" applyProtection="1">
      <alignment wrapText="1"/>
      <protection locked="0"/>
    </xf>
    <xf numFmtId="0" fontId="0" fillId="0" borderId="17" xfId="0" applyBorder="1" applyAlignment="1" applyProtection="1">
      <alignment wrapText="1"/>
      <protection locked="0"/>
    </xf>
    <xf numFmtId="4" fontId="7" fillId="0" borderId="0" xfId="95" applyNumberFormat="1" applyFont="1" applyBorder="1" applyProtection="1">
      <alignment/>
      <protection locked="0"/>
    </xf>
    <xf numFmtId="4" fontId="20" fillId="0" borderId="0" xfId="95" applyNumberFormat="1" applyFont="1" applyBorder="1" applyProtection="1">
      <alignment/>
      <protection locked="0"/>
    </xf>
    <xf numFmtId="4" fontId="18" fillId="0" borderId="0" xfId="94" applyNumberFormat="1" applyFont="1" applyBorder="1" applyProtection="1">
      <alignment/>
      <protection locked="0"/>
    </xf>
    <xf numFmtId="4" fontId="7" fillId="0" borderId="18" xfId="95" applyNumberFormat="1" applyFont="1" applyFill="1" applyBorder="1" applyProtection="1">
      <alignment/>
      <protection locked="0"/>
    </xf>
    <xf numFmtId="4" fontId="18" fillId="0" borderId="19" xfId="95" applyNumberFormat="1" applyFont="1" applyBorder="1" applyProtection="1">
      <alignment/>
      <protection locked="0"/>
    </xf>
    <xf numFmtId="4" fontId="8" fillId="0" borderId="17" xfId="95" applyNumberFormat="1" applyFont="1" applyFill="1" applyBorder="1" applyProtection="1">
      <alignment/>
      <protection locked="0"/>
    </xf>
    <xf numFmtId="4" fontId="20" fillId="0" borderId="18" xfId="95" applyNumberFormat="1" applyFont="1" applyFill="1" applyBorder="1" applyProtection="1">
      <alignment/>
      <protection locked="0"/>
    </xf>
    <xf numFmtId="0" fontId="7" fillId="0" borderId="0" xfId="0" applyFont="1" applyBorder="1" applyAlignment="1" applyProtection="1">
      <alignment/>
      <protection locked="0"/>
    </xf>
    <xf numFmtId="4" fontId="8" fillId="0" borderId="19" xfId="95" applyNumberFormat="1" applyFont="1" applyFill="1" applyBorder="1" applyProtection="1">
      <alignment/>
      <protection locked="0"/>
    </xf>
    <xf numFmtId="1" fontId="14" fillId="0" borderId="0" xfId="95" applyFont="1" applyBorder="1" applyAlignment="1">
      <alignment horizontal="left" vertical="top" wrapText="1"/>
      <protection/>
    </xf>
    <xf numFmtId="0" fontId="17" fillId="0" borderId="0" xfId="0" applyFont="1" applyAlignment="1">
      <alignment wrapText="1"/>
    </xf>
    <xf numFmtId="1" fontId="15" fillId="0" borderId="0" xfId="95" applyFont="1" applyBorder="1" applyAlignment="1">
      <alignment vertical="top" wrapText="1"/>
      <protection/>
    </xf>
    <xf numFmtId="0" fontId="25" fillId="0" borderId="0" xfId="0" applyFont="1" applyAlignment="1">
      <alignment wrapText="1"/>
    </xf>
    <xf numFmtId="1" fontId="26" fillId="0" borderId="0" xfId="95" applyFont="1" applyBorder="1" applyAlignment="1">
      <alignment horizontal="left" vertical="top" wrapText="1"/>
      <protection/>
    </xf>
    <xf numFmtId="0" fontId="27" fillId="0" borderId="0" xfId="0" applyFont="1" applyAlignment="1">
      <alignment wrapText="1"/>
    </xf>
    <xf numFmtId="1" fontId="7" fillId="0" borderId="0" xfId="95" applyFont="1" applyBorder="1" applyAlignment="1">
      <alignment vertical="top" wrapText="1"/>
      <protection/>
    </xf>
    <xf numFmtId="0" fontId="0" fillId="0" borderId="0" xfId="0" applyAlignment="1">
      <alignment wrapText="1"/>
    </xf>
    <xf numFmtId="0" fontId="8" fillId="0" borderId="0" xfId="0" applyFont="1" applyBorder="1" applyAlignment="1">
      <alignment horizontal="left" vertical="top" wrapText="1"/>
    </xf>
    <xf numFmtId="0" fontId="0" fillId="0" borderId="0" xfId="0" applyFont="1" applyAlignment="1">
      <alignment wrapText="1"/>
    </xf>
    <xf numFmtId="0" fontId="7" fillId="0" borderId="0" xfId="0" applyFont="1" applyAlignment="1">
      <alignment wrapText="1"/>
    </xf>
    <xf numFmtId="1" fontId="8" fillId="0" borderId="0" xfId="0" applyNumberFormat="1" applyFont="1" applyBorder="1" applyAlignment="1">
      <alignment wrapText="1"/>
    </xf>
    <xf numFmtId="1" fontId="8" fillId="0" borderId="0" xfId="0" applyNumberFormat="1" applyFont="1" applyBorder="1" applyAlignment="1">
      <alignment vertical="top" wrapText="1"/>
    </xf>
    <xf numFmtId="0" fontId="0" fillId="0" borderId="0" xfId="0" applyAlignment="1">
      <alignment vertical="top" wrapText="1"/>
    </xf>
    <xf numFmtId="0" fontId="29" fillId="0" borderId="0" xfId="0" applyFont="1" applyAlignment="1">
      <alignment horizontal="left" vertical="top" wrapText="1"/>
    </xf>
    <xf numFmtId="0" fontId="30" fillId="0" borderId="0" xfId="0" applyFont="1" applyAlignment="1">
      <alignment vertical="top" wrapText="1"/>
    </xf>
    <xf numFmtId="0" fontId="13" fillId="0" borderId="0" xfId="0" applyFont="1" applyAlignment="1">
      <alignment horizontal="center" wrapText="1"/>
    </xf>
    <xf numFmtId="0" fontId="0" fillId="0" borderId="0" xfId="0" applyFont="1" applyAlignment="1">
      <alignment horizontal="center" wrapText="1"/>
    </xf>
    <xf numFmtId="0" fontId="53" fillId="0" borderId="17" xfId="96" applyFont="1" applyBorder="1" applyAlignment="1">
      <alignment horizontal="left" vertical="center" wrapText="1"/>
      <protection/>
    </xf>
    <xf numFmtId="0" fontId="9" fillId="0" borderId="17" xfId="90" applyBorder="1" applyAlignment="1">
      <alignment vertical="center" wrapText="1"/>
      <protection/>
    </xf>
    <xf numFmtId="0" fontId="53" fillId="0" borderId="24" xfId="96" applyFont="1" applyBorder="1" applyAlignment="1">
      <alignment horizontal="left" vertical="center" wrapText="1"/>
      <protection/>
    </xf>
    <xf numFmtId="0" fontId="53" fillId="0" borderId="23" xfId="96" applyFont="1" applyBorder="1" applyAlignment="1">
      <alignment horizontal="left" vertical="center" wrapText="1"/>
      <protection/>
    </xf>
    <xf numFmtId="0" fontId="50" fillId="11" borderId="33" xfId="96" applyFont="1" applyFill="1" applyBorder="1" applyAlignment="1">
      <alignment horizontal="left" vertical="center" wrapText="1"/>
      <protection/>
    </xf>
    <xf numFmtId="0" fontId="9" fillId="0" borderId="30" xfId="90" applyFont="1" applyBorder="1" applyAlignment="1">
      <alignment vertical="center" wrapText="1"/>
      <protection/>
    </xf>
    <xf numFmtId="0" fontId="9" fillId="0" borderId="23" xfId="90" applyBorder="1" applyAlignment="1">
      <alignment vertical="center" wrapText="1"/>
      <protection/>
    </xf>
    <xf numFmtId="199" fontId="46" fillId="49" borderId="60" xfId="96" applyNumberFormat="1" applyFont="1" applyFill="1" applyBorder="1" applyAlignment="1">
      <alignment horizontal="center" vertical="center" wrapText="1"/>
      <protection/>
    </xf>
    <xf numFmtId="199" fontId="46" fillId="49" borderId="61" xfId="96" applyNumberFormat="1" applyFont="1" applyFill="1" applyBorder="1" applyAlignment="1">
      <alignment horizontal="center" vertical="center" wrapText="1"/>
      <protection/>
    </xf>
    <xf numFmtId="199" fontId="46" fillId="49" borderId="62" xfId="96" applyNumberFormat="1" applyFont="1" applyFill="1" applyBorder="1" applyAlignment="1" applyProtection="1">
      <alignment horizontal="center" vertical="center" wrapText="1"/>
      <protection locked="0"/>
    </xf>
    <xf numFmtId="199" fontId="48" fillId="49" borderId="63" xfId="96" applyNumberFormat="1" applyFont="1" applyFill="1" applyBorder="1" applyAlignment="1" applyProtection="1">
      <alignment horizontal="center" vertical="center" wrapText="1"/>
      <protection locked="0"/>
    </xf>
    <xf numFmtId="0" fontId="50" fillId="11" borderId="24" xfId="96" applyFont="1" applyFill="1" applyBorder="1" applyAlignment="1">
      <alignment horizontal="left" vertical="center" wrapText="1"/>
      <protection/>
    </xf>
    <xf numFmtId="0" fontId="9" fillId="0" borderId="23" xfId="90" applyFont="1" applyBorder="1" applyAlignment="1">
      <alignment vertical="center" wrapText="1"/>
      <protection/>
    </xf>
    <xf numFmtId="0" fontId="53" fillId="0" borderId="0" xfId="96" applyFont="1" applyBorder="1" applyAlignment="1">
      <alignment horizontal="left" vertical="center" wrapText="1"/>
      <protection/>
    </xf>
    <xf numFmtId="0" fontId="9" fillId="0" borderId="0" xfId="90" applyBorder="1" applyAlignment="1">
      <alignment vertical="center" wrapText="1"/>
      <protection/>
    </xf>
    <xf numFmtId="2" fontId="46" fillId="49" borderId="62" xfId="96" applyNumberFormat="1" applyFont="1" applyFill="1" applyBorder="1" applyAlignment="1">
      <alignment horizontal="center" vertical="center" wrapText="1"/>
      <protection/>
    </xf>
    <xf numFmtId="2" fontId="9" fillId="49" borderId="63" xfId="96" applyNumberFormat="1" applyFill="1" applyBorder="1" applyAlignment="1">
      <alignment horizontal="center" vertical="center" wrapText="1"/>
      <protection/>
    </xf>
    <xf numFmtId="0" fontId="9" fillId="0" borderId="17" xfId="90" applyBorder="1" applyAlignment="1">
      <alignment horizontal="left" vertical="center" wrapText="1"/>
      <protection/>
    </xf>
    <xf numFmtId="0" fontId="53" fillId="0" borderId="64" xfId="96" applyFont="1" applyBorder="1" applyAlignment="1">
      <alignment horizontal="left" vertical="center" wrapText="1"/>
      <protection/>
    </xf>
    <xf numFmtId="0" fontId="53" fillId="0" borderId="65" xfId="96" applyFont="1" applyBorder="1" applyAlignment="1">
      <alignment horizontal="left" vertical="center" wrapText="1"/>
      <protection/>
    </xf>
    <xf numFmtId="49" fontId="46" fillId="49" borderId="66" xfId="96" applyNumberFormat="1" applyFont="1" applyFill="1" applyBorder="1" applyAlignment="1">
      <alignment horizontal="center" vertical="center" wrapText="1"/>
      <protection/>
    </xf>
    <xf numFmtId="0" fontId="48" fillId="49" borderId="41" xfId="96" applyFont="1" applyFill="1" applyBorder="1" applyAlignment="1">
      <alignment horizontal="center" vertical="center" wrapText="1"/>
      <protection/>
    </xf>
    <xf numFmtId="39" fontId="47" fillId="49" borderId="62" xfId="96" applyNumberFormat="1" applyFont="1" applyFill="1" applyBorder="1" applyAlignment="1">
      <alignment horizontal="center" vertical="center" wrapText="1"/>
      <protection/>
    </xf>
    <xf numFmtId="0" fontId="48" fillId="49" borderId="63" xfId="96" applyFont="1" applyFill="1" applyBorder="1" applyAlignment="1">
      <alignment horizontal="center" vertical="center" wrapText="1"/>
      <protection/>
    </xf>
    <xf numFmtId="39" fontId="46" fillId="49" borderId="62" xfId="96" applyNumberFormat="1" applyFont="1" applyFill="1" applyBorder="1" applyAlignment="1">
      <alignment horizontal="center" vertical="center" wrapText="1"/>
      <protection/>
    </xf>
    <xf numFmtId="0" fontId="9" fillId="49" borderId="63" xfId="96" applyFill="1" applyBorder="1" applyAlignment="1">
      <alignment horizontal="center" vertical="center" wrapText="1"/>
      <protection/>
    </xf>
    <xf numFmtId="0" fontId="9" fillId="0" borderId="23" xfId="90" applyFont="1" applyBorder="1" applyAlignment="1">
      <alignment vertical="center" wrapText="1"/>
      <protection/>
    </xf>
    <xf numFmtId="0" fontId="50" fillId="11" borderId="0" xfId="96" applyFont="1" applyFill="1" applyBorder="1" applyAlignment="1">
      <alignment horizontal="left" vertical="center" wrapText="1"/>
      <protection/>
    </xf>
    <xf numFmtId="0" fontId="9" fillId="0" borderId="0" xfId="90" applyFont="1" applyBorder="1" applyAlignment="1">
      <alignment vertical="center" wrapText="1"/>
      <protection/>
    </xf>
    <xf numFmtId="0" fontId="9" fillId="0" borderId="30" xfId="90" applyFont="1" applyBorder="1" applyAlignment="1">
      <alignment vertical="center" wrapText="1"/>
      <protection/>
    </xf>
    <xf numFmtId="0" fontId="60" fillId="11" borderId="67" xfId="96" applyFont="1" applyFill="1" applyBorder="1" applyAlignment="1">
      <alignment horizontal="left" vertical="center" wrapText="1"/>
      <protection/>
    </xf>
    <xf numFmtId="0" fontId="61" fillId="0" borderId="42" xfId="90" applyFont="1" applyBorder="1" applyAlignment="1">
      <alignment vertical="center" wrapText="1"/>
      <protection/>
    </xf>
    <xf numFmtId="0" fontId="60" fillId="11" borderId="33" xfId="96" applyFont="1" applyFill="1" applyBorder="1" applyAlignment="1">
      <alignment horizontal="left" vertical="center" wrapText="1"/>
      <protection/>
    </xf>
    <xf numFmtId="0" fontId="61" fillId="0" borderId="30" xfId="90" applyFont="1" applyBorder="1" applyAlignment="1">
      <alignment vertical="center" wrapText="1"/>
      <protection/>
    </xf>
    <xf numFmtId="0" fontId="68" fillId="0" borderId="0" xfId="0" applyFont="1" applyAlignment="1">
      <alignment wrapText="1"/>
    </xf>
    <xf numFmtId="0" fontId="65" fillId="0" borderId="0" xfId="0" applyFont="1" applyAlignment="1">
      <alignment wrapText="1"/>
    </xf>
  </cellXfs>
  <cellStyles count="11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0" xfId="60"/>
    <cellStyle name="Comma0 2" xfId="61"/>
    <cellStyle name="Comma0_cene" xfId="62"/>
    <cellStyle name="Currency0" xfId="63"/>
    <cellStyle name="Currency0 2" xfId="64"/>
    <cellStyle name="Currency0_cene" xfId="65"/>
    <cellStyle name="Date" xfId="66"/>
    <cellStyle name="Date 2" xfId="67"/>
    <cellStyle name="Date_cene" xfId="68"/>
    <cellStyle name="Dobro" xfId="69"/>
    <cellStyle name="Explanatory Text" xfId="70"/>
    <cellStyle name="Fixed" xfId="71"/>
    <cellStyle name="Fixed 2" xfId="72"/>
    <cellStyle name="Fixed_cene" xfId="73"/>
    <cellStyle name="Good" xfId="74"/>
    <cellStyle name="Heading 1" xfId="75"/>
    <cellStyle name="Heading 1 2" xfId="76"/>
    <cellStyle name="Heading 2" xfId="77"/>
    <cellStyle name="Heading 2 2" xfId="78"/>
    <cellStyle name="Heading 3" xfId="79"/>
    <cellStyle name="Heading 4" xfId="80"/>
    <cellStyle name="Hyperlink" xfId="81"/>
    <cellStyle name="Input" xfId="82"/>
    <cellStyle name="Izhod" xfId="83"/>
    <cellStyle name="Linked Cell" xfId="84"/>
    <cellStyle name="Naslov" xfId="85"/>
    <cellStyle name="Naslov 1" xfId="86"/>
    <cellStyle name="Naslov 2" xfId="87"/>
    <cellStyle name="Naslov 3" xfId="88"/>
    <cellStyle name="Naslov 4" xfId="89"/>
    <cellStyle name="Navadno_Ižica cesta razpis" xfId="90"/>
    <cellStyle name="Neutral" xfId="91"/>
    <cellStyle name="Nevtralno" xfId="92"/>
    <cellStyle name="Normal_I-BREZOV" xfId="93"/>
    <cellStyle name="Normal_pr tesg 7,9 koslj 10.12.98 (2)" xfId="94"/>
    <cellStyle name="Normal_pr zid 7,9 koslj 10.12.98 (2)" xfId="95"/>
    <cellStyle name="Normal_Sheet1" xfId="96"/>
    <cellStyle name="Note" xfId="97"/>
    <cellStyle name="Followed Hyperlink" xfId="98"/>
    <cellStyle name="Percent" xfId="99"/>
    <cellStyle name="Opomba" xfId="100"/>
    <cellStyle name="Opozorilo" xfId="101"/>
    <cellStyle name="Output" xfId="102"/>
    <cellStyle name="Pojasnjevalno besedilo" xfId="103"/>
    <cellStyle name="Poudarek1" xfId="104"/>
    <cellStyle name="Poudarek2" xfId="105"/>
    <cellStyle name="Poudarek3" xfId="106"/>
    <cellStyle name="Poudarek4" xfId="107"/>
    <cellStyle name="Poudarek5" xfId="108"/>
    <cellStyle name="Poudarek6" xfId="109"/>
    <cellStyle name="Povezana celica" xfId="110"/>
    <cellStyle name="Preveri celico" xfId="111"/>
    <cellStyle name="Računanje" xfId="112"/>
    <cellStyle name="Slabo" xfId="113"/>
    <cellStyle name="Title" xfId="114"/>
    <cellStyle name="Total" xfId="115"/>
    <cellStyle name="Total 2" xfId="116"/>
    <cellStyle name="Currency" xfId="117"/>
    <cellStyle name="Currency [0]" xfId="118"/>
    <cellStyle name="Comma" xfId="119"/>
    <cellStyle name="Comma [0]" xfId="120"/>
    <cellStyle name="Vnos" xfId="121"/>
    <cellStyle name="Vsota" xfId="122"/>
    <cellStyle name="Warning Text"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186</xdr:row>
      <xdr:rowOff>0</xdr:rowOff>
    </xdr:from>
    <xdr:ext cx="-19049" cy="152400"/>
    <xdr:sp>
      <xdr:nvSpPr>
        <xdr:cNvPr id="1" name="Besedilo 30"/>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talne ploļee, prereza do 0,12 m3/m2, beton MB 30</a:t>
          </a:r>
        </a:p>
      </xdr:txBody>
    </xdr:sp>
    <xdr:clientData/>
  </xdr:oneCellAnchor>
  <xdr:oneCellAnchor>
    <xdr:from>
      <xdr:col>1</xdr:col>
      <xdr:colOff>28575</xdr:colOff>
      <xdr:row>186</xdr:row>
      <xdr:rowOff>0</xdr:rowOff>
    </xdr:from>
    <xdr:ext cx="-19049" cy="152400"/>
    <xdr:sp>
      <xdr:nvSpPr>
        <xdr:cNvPr id="2" name="Besedilo 31"/>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sten parapeta v stopniļeih, prereza do 0,12 m3/m2, beton MB 30</a:t>
          </a:r>
        </a:p>
      </xdr:txBody>
    </xdr:sp>
    <xdr:clientData/>
  </xdr:oneCellAnchor>
  <xdr:oneCellAnchor>
    <xdr:from>
      <xdr:col>0</xdr:col>
      <xdr:colOff>428625</xdr:colOff>
      <xdr:row>186</xdr:row>
      <xdr:rowOff>0</xdr:rowOff>
    </xdr:from>
    <xdr:ext cx="0" cy="142875"/>
    <xdr:sp>
      <xdr:nvSpPr>
        <xdr:cNvPr id="3" name="Besedilo 34"/>
        <xdr:cNvSpPr txBox="1">
          <a:spLocks noChangeArrowheads="1"/>
        </xdr:cNvSpPr>
      </xdr:nvSpPr>
      <xdr:spPr>
        <a:xfrm>
          <a:off x="428625" y="75895200"/>
          <a:ext cx="0" cy="1428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28575</xdr:colOff>
      <xdr:row>186</xdr:row>
      <xdr:rowOff>0</xdr:rowOff>
    </xdr:from>
    <xdr:ext cx="-19049" cy="152400"/>
    <xdr:sp>
      <xdr:nvSpPr>
        <xdr:cNvPr id="4" name="Besedilo 30"/>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talne ploļee, prereza do 0,12 m3/m2, beton MB 30</a:t>
          </a:r>
        </a:p>
      </xdr:txBody>
    </xdr:sp>
    <xdr:clientData/>
  </xdr:oneCellAnchor>
  <xdr:oneCellAnchor>
    <xdr:from>
      <xdr:col>1</xdr:col>
      <xdr:colOff>28575</xdr:colOff>
      <xdr:row>186</xdr:row>
      <xdr:rowOff>0</xdr:rowOff>
    </xdr:from>
    <xdr:ext cx="-19049" cy="152400"/>
    <xdr:sp>
      <xdr:nvSpPr>
        <xdr:cNvPr id="5" name="Besedilo 31"/>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sten parapeta v stopniļeih, prereza do 0,12 m3/m2, beton MB 30</a:t>
          </a:r>
        </a:p>
      </xdr:txBody>
    </xdr:sp>
    <xdr:clientData/>
  </xdr:oneCellAnchor>
  <xdr:oneCellAnchor>
    <xdr:from>
      <xdr:col>0</xdr:col>
      <xdr:colOff>428625</xdr:colOff>
      <xdr:row>186</xdr:row>
      <xdr:rowOff>0</xdr:rowOff>
    </xdr:from>
    <xdr:ext cx="0" cy="142875"/>
    <xdr:sp>
      <xdr:nvSpPr>
        <xdr:cNvPr id="6" name="Besedilo 34"/>
        <xdr:cNvSpPr txBox="1">
          <a:spLocks noChangeArrowheads="1"/>
        </xdr:cNvSpPr>
      </xdr:nvSpPr>
      <xdr:spPr>
        <a:xfrm>
          <a:off x="428625" y="75895200"/>
          <a:ext cx="0" cy="1428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28575</xdr:colOff>
      <xdr:row>186</xdr:row>
      <xdr:rowOff>0</xdr:rowOff>
    </xdr:from>
    <xdr:ext cx="-19049" cy="152400"/>
    <xdr:sp>
      <xdr:nvSpPr>
        <xdr:cNvPr id="7" name="Besedilo 30"/>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talne ploļee, prereza do 0,12 m3/m2, beton MB 30</a:t>
          </a:r>
        </a:p>
      </xdr:txBody>
    </xdr:sp>
    <xdr:clientData/>
  </xdr:oneCellAnchor>
  <xdr:oneCellAnchor>
    <xdr:from>
      <xdr:col>1</xdr:col>
      <xdr:colOff>28575</xdr:colOff>
      <xdr:row>186</xdr:row>
      <xdr:rowOff>0</xdr:rowOff>
    </xdr:from>
    <xdr:ext cx="-19049" cy="152400"/>
    <xdr:sp>
      <xdr:nvSpPr>
        <xdr:cNvPr id="8" name="Besedilo 31"/>
        <xdr:cNvSpPr txBox="1">
          <a:spLocks noChangeArrowheads="1"/>
        </xdr:cNvSpPr>
      </xdr:nvSpPr>
      <xdr:spPr>
        <a:xfrm>
          <a:off x="457200" y="75895200"/>
          <a:ext cx="0" cy="1524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Betoniranje armiranobetonskih sten parapeta v stopniļeih, prereza do 0,12 m3/m2, beton MB 30</a:t>
          </a:r>
        </a:p>
      </xdr:txBody>
    </xdr:sp>
    <xdr:clientData/>
  </xdr:oneCellAnchor>
  <xdr:oneCellAnchor>
    <xdr:from>
      <xdr:col>0</xdr:col>
      <xdr:colOff>428625</xdr:colOff>
      <xdr:row>186</xdr:row>
      <xdr:rowOff>0</xdr:rowOff>
    </xdr:from>
    <xdr:ext cx="0" cy="142875"/>
    <xdr:sp>
      <xdr:nvSpPr>
        <xdr:cNvPr id="9" name="Besedilo 34"/>
        <xdr:cNvSpPr txBox="1">
          <a:spLocks noChangeArrowheads="1"/>
        </xdr:cNvSpPr>
      </xdr:nvSpPr>
      <xdr:spPr>
        <a:xfrm>
          <a:off x="428625" y="75895200"/>
          <a:ext cx="0" cy="1428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186</xdr:row>
      <xdr:rowOff>0</xdr:rowOff>
    </xdr:from>
    <xdr:ext cx="0" cy="142875"/>
    <xdr:sp>
      <xdr:nvSpPr>
        <xdr:cNvPr id="10" name="Besedilo 34"/>
        <xdr:cNvSpPr txBox="1">
          <a:spLocks noChangeArrowheads="1"/>
        </xdr:cNvSpPr>
      </xdr:nvSpPr>
      <xdr:spPr>
        <a:xfrm>
          <a:off x="428625" y="75895200"/>
          <a:ext cx="0" cy="142875"/>
        </a:xfrm>
        <a:prstGeom prst="rect">
          <a:avLst/>
        </a:prstGeom>
        <a:noFill/>
        <a:ln w="1" cmpd="sng">
          <a:noFill/>
        </a:ln>
      </xdr:spPr>
      <xdr:txBody>
        <a:bodyPr vertOverflow="clip" wrap="square" lIns="36576" tIns="27432"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186</xdr:row>
      <xdr:rowOff>0</xdr:rowOff>
    </xdr:from>
    <xdr:ext cx="0" cy="142875"/>
    <xdr:sp>
      <xdr:nvSpPr>
        <xdr:cNvPr id="11" name="Besedilo 34"/>
        <xdr:cNvSpPr txBox="1">
          <a:spLocks noChangeArrowheads="1"/>
        </xdr:cNvSpPr>
      </xdr:nvSpPr>
      <xdr:spPr>
        <a:xfrm>
          <a:off x="428625" y="75895200"/>
          <a:ext cx="0" cy="142875"/>
        </a:xfrm>
        <a:prstGeom prst="rect">
          <a:avLst/>
        </a:prstGeom>
        <a:noFill/>
        <a:ln w="1" cmpd="sng">
          <a:noFill/>
        </a:ln>
      </xdr:spPr>
      <xdr:txBody>
        <a:bodyPr vertOverflow="clip" wrap="square" lIns="36576" tIns="27432"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186</xdr:row>
      <xdr:rowOff>0</xdr:rowOff>
    </xdr:from>
    <xdr:ext cx="0" cy="142875"/>
    <xdr:sp>
      <xdr:nvSpPr>
        <xdr:cNvPr id="12" name="Besedilo 34"/>
        <xdr:cNvSpPr txBox="1">
          <a:spLocks noChangeArrowheads="1"/>
        </xdr:cNvSpPr>
      </xdr:nvSpPr>
      <xdr:spPr>
        <a:xfrm>
          <a:off x="428625" y="75895200"/>
          <a:ext cx="0" cy="142875"/>
        </a:xfrm>
        <a:prstGeom prst="rect">
          <a:avLst/>
        </a:prstGeom>
        <a:noFill/>
        <a:ln w="1" cmpd="sng">
          <a:noFill/>
        </a:ln>
      </xdr:spPr>
      <xdr:txBody>
        <a:bodyPr vertOverflow="clip" wrap="square" lIns="36576" tIns="27432"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86"/>
  <sheetViews>
    <sheetView tabSelected="1" view="pageBreakPreview" zoomScaleSheetLayoutView="100" zoomScalePageLayoutView="0" workbookViewId="0" topLeftCell="A22">
      <selection activeCell="E19" sqref="E19"/>
    </sheetView>
  </sheetViews>
  <sheetFormatPr defaultColWidth="11.5" defaultRowHeight="12.75"/>
  <cols>
    <col min="1" max="1" width="7.5" style="21" customWidth="1"/>
    <col min="2" max="2" width="42" style="3" customWidth="1"/>
    <col min="3" max="3" width="5.83203125" style="8" customWidth="1"/>
    <col min="4" max="4" width="10.66015625" style="278" customWidth="1"/>
    <col min="5" max="5" width="13.83203125" style="66" customWidth="1"/>
    <col min="6" max="6" width="15.16015625" style="5" customWidth="1"/>
    <col min="7" max="16384" width="11.5" style="4" customWidth="1"/>
  </cols>
  <sheetData>
    <row r="1" spans="1:6" ht="12.75">
      <c r="A1" s="279" t="s">
        <v>76</v>
      </c>
      <c r="B1" s="280" t="s">
        <v>77</v>
      </c>
      <c r="C1" s="281" t="s">
        <v>78</v>
      </c>
      <c r="D1" s="282" t="s">
        <v>79</v>
      </c>
      <c r="E1" s="283" t="s">
        <v>80</v>
      </c>
      <c r="F1" s="283" t="s">
        <v>81</v>
      </c>
    </row>
    <row r="2" spans="1:6" ht="12.75">
      <c r="A2" s="284"/>
      <c r="B2" s="284"/>
      <c r="C2" s="281" t="s">
        <v>82</v>
      </c>
      <c r="D2" s="282"/>
      <c r="E2" s="283" t="s">
        <v>83</v>
      </c>
      <c r="F2" s="284"/>
    </row>
    <row r="4" spans="1:6" s="74" customFormat="1" ht="15.75" customHeight="1">
      <c r="A4" s="74" t="s">
        <v>84</v>
      </c>
      <c r="B4" s="401" t="s">
        <v>189</v>
      </c>
      <c r="C4" s="401"/>
      <c r="D4" s="401"/>
      <c r="E4" s="401"/>
      <c r="F4" s="401"/>
    </row>
    <row r="5" spans="2:6" s="74" customFormat="1" ht="14.25" customHeight="1">
      <c r="B5" s="56"/>
      <c r="C5" s="56"/>
      <c r="D5" s="268"/>
      <c r="E5" s="56"/>
      <c r="F5" s="56"/>
    </row>
    <row r="6" spans="1:6" s="90" customFormat="1" ht="27" customHeight="1">
      <c r="A6" s="89"/>
      <c r="B6" s="395" t="s">
        <v>179</v>
      </c>
      <c r="C6" s="396"/>
      <c r="D6" s="396"/>
      <c r="E6" s="396"/>
      <c r="F6" s="396"/>
    </row>
    <row r="7" spans="1:6" s="12" customFormat="1" ht="39.75" customHeight="1">
      <c r="A7" s="40"/>
      <c r="B7" s="399" t="s">
        <v>64</v>
      </c>
      <c r="C7" s="400"/>
      <c r="D7" s="400"/>
      <c r="E7" s="400"/>
      <c r="F7" s="400"/>
    </row>
    <row r="8" spans="1:6" s="12" customFormat="1" ht="39.75" customHeight="1">
      <c r="A8" s="40"/>
      <c r="B8" s="399" t="s">
        <v>58</v>
      </c>
      <c r="C8" s="400"/>
      <c r="D8" s="400"/>
      <c r="E8" s="400"/>
      <c r="F8" s="400"/>
    </row>
    <row r="9" spans="1:6" s="12" customFormat="1" ht="27.75" customHeight="1">
      <c r="A9" s="40"/>
      <c r="B9" s="399" t="s">
        <v>47</v>
      </c>
      <c r="C9" s="400"/>
      <c r="D9" s="400"/>
      <c r="E9" s="400"/>
      <c r="F9" s="400"/>
    </row>
    <row r="10" spans="1:6" s="12" customFormat="1" ht="14.25" customHeight="1">
      <c r="A10" s="40"/>
      <c r="B10" s="399" t="s">
        <v>180</v>
      </c>
      <c r="C10" s="402"/>
      <c r="D10" s="402"/>
      <c r="E10" s="402"/>
      <c r="F10" s="402"/>
    </row>
    <row r="11" spans="1:6" s="12" customFormat="1" ht="27.75" customHeight="1">
      <c r="A11" s="40"/>
      <c r="B11" s="399" t="s">
        <v>59</v>
      </c>
      <c r="C11" s="400"/>
      <c r="D11" s="400"/>
      <c r="E11" s="400"/>
      <c r="F11" s="400"/>
    </row>
    <row r="12" spans="1:6" s="12" customFormat="1" ht="51" customHeight="1">
      <c r="A12" s="40"/>
      <c r="B12" s="399" t="s">
        <v>60</v>
      </c>
      <c r="C12" s="400"/>
      <c r="D12" s="400"/>
      <c r="E12" s="400"/>
      <c r="F12" s="400"/>
    </row>
    <row r="13" spans="1:6" s="12" customFormat="1" ht="27" customHeight="1">
      <c r="A13" s="40"/>
      <c r="B13" s="399" t="s">
        <v>71</v>
      </c>
      <c r="C13" s="400"/>
      <c r="D13" s="400"/>
      <c r="E13" s="400"/>
      <c r="F13" s="400"/>
    </row>
    <row r="14" spans="1:5" s="57" customFormat="1" ht="12.75">
      <c r="A14" s="56"/>
      <c r="D14" s="269"/>
      <c r="E14" s="59"/>
    </row>
    <row r="15" spans="1:6" s="96" customFormat="1" ht="12.75">
      <c r="A15" s="92" t="s">
        <v>55</v>
      </c>
      <c r="B15" s="93" t="s">
        <v>95</v>
      </c>
      <c r="C15" s="94"/>
      <c r="D15" s="270"/>
      <c r="E15" s="95"/>
      <c r="F15" s="95"/>
    </row>
    <row r="16" spans="1:6" s="11" customFormat="1" ht="12.75">
      <c r="A16" s="25"/>
      <c r="B16" s="13"/>
      <c r="C16" s="15"/>
      <c r="D16" s="271"/>
      <c r="E16" s="28"/>
      <c r="F16" s="28"/>
    </row>
    <row r="17" spans="1:6" ht="142.5" customHeight="1">
      <c r="A17" s="48" t="s">
        <v>116</v>
      </c>
      <c r="B17" s="38" t="s">
        <v>430</v>
      </c>
      <c r="C17" s="37" t="s">
        <v>94</v>
      </c>
      <c r="D17" s="272">
        <v>1</v>
      </c>
      <c r="E17" s="379"/>
      <c r="F17" s="104">
        <f>D17*E17</f>
        <v>0</v>
      </c>
    </row>
    <row r="18" spans="1:6" ht="12" customHeight="1">
      <c r="A18" s="309"/>
      <c r="B18" s="310"/>
      <c r="C18" s="311"/>
      <c r="D18" s="312"/>
      <c r="E18" s="380"/>
      <c r="F18" s="313"/>
    </row>
    <row r="19" spans="1:6" ht="45" customHeight="1">
      <c r="A19" s="48" t="s">
        <v>426</v>
      </c>
      <c r="B19" s="38" t="s">
        <v>427</v>
      </c>
      <c r="C19" s="37" t="s">
        <v>93</v>
      </c>
      <c r="D19" s="272">
        <v>1</v>
      </c>
      <c r="E19" s="379"/>
      <c r="F19" s="104">
        <f>D19*E19</f>
        <v>0</v>
      </c>
    </row>
    <row r="20" spans="1:6" ht="12" customHeight="1">
      <c r="A20" s="319"/>
      <c r="B20" s="315"/>
      <c r="C20" s="320"/>
      <c r="D20" s="321"/>
      <c r="E20" s="381"/>
      <c r="F20" s="322"/>
    </row>
    <row r="21" spans="1:6" s="12" customFormat="1" ht="42" customHeight="1">
      <c r="A21" s="323" t="s">
        <v>429</v>
      </c>
      <c r="B21" s="38" t="s">
        <v>428</v>
      </c>
      <c r="C21" s="324" t="s">
        <v>93</v>
      </c>
      <c r="D21" s="325">
        <v>1</v>
      </c>
      <c r="E21" s="382"/>
      <c r="F21" s="104">
        <f>D21*E21</f>
        <v>0</v>
      </c>
    </row>
    <row r="22" spans="1:6" s="12" customFormat="1" ht="12" customHeight="1">
      <c r="A22" s="314"/>
      <c r="B22" s="315"/>
      <c r="C22" s="316"/>
      <c r="D22" s="317"/>
      <c r="E22" s="383"/>
      <c r="F22" s="318"/>
    </row>
    <row r="23" spans="1:6" ht="54.75" customHeight="1">
      <c r="A23" s="48" t="s">
        <v>117</v>
      </c>
      <c r="B23" s="36" t="s">
        <v>51</v>
      </c>
      <c r="C23" s="37" t="s">
        <v>56</v>
      </c>
      <c r="D23" s="272">
        <v>100</v>
      </c>
      <c r="E23" s="379"/>
      <c r="F23" s="104">
        <f>D23*E23</f>
        <v>0</v>
      </c>
    </row>
    <row r="24" spans="1:6" s="12" customFormat="1" ht="9.75" customHeight="1">
      <c r="A24" s="21"/>
      <c r="B24" s="23"/>
      <c r="C24" s="14"/>
      <c r="D24" s="273"/>
      <c r="E24" s="384"/>
      <c r="F24" s="26"/>
    </row>
    <row r="25" spans="1:6" ht="53.25" customHeight="1">
      <c r="A25" s="48" t="s">
        <v>118</v>
      </c>
      <c r="B25" s="36" t="s">
        <v>57</v>
      </c>
      <c r="C25" s="37" t="s">
        <v>56</v>
      </c>
      <c r="D25" s="272">
        <v>100</v>
      </c>
      <c r="E25" s="379"/>
      <c r="F25" s="104">
        <f>D25*E25</f>
        <v>0</v>
      </c>
    </row>
    <row r="26" spans="1:6" s="12" customFormat="1" ht="9.75" customHeight="1">
      <c r="A26" s="40"/>
      <c r="B26" s="23"/>
      <c r="C26" s="14"/>
      <c r="D26" s="273"/>
      <c r="E26" s="385"/>
      <c r="F26" s="26"/>
    </row>
    <row r="27" spans="1:6" ht="129" customHeight="1">
      <c r="A27" s="48" t="s">
        <v>119</v>
      </c>
      <c r="B27" s="38" t="s">
        <v>65</v>
      </c>
      <c r="C27" s="37" t="s">
        <v>56</v>
      </c>
      <c r="D27" s="272">
        <v>3300</v>
      </c>
      <c r="E27" s="379"/>
      <c r="F27" s="104">
        <f>D27*E27</f>
        <v>0</v>
      </c>
    </row>
    <row r="28" spans="1:6" s="80" customFormat="1" ht="10.5" customHeight="1">
      <c r="A28" s="40"/>
      <c r="B28" s="77"/>
      <c r="C28" s="78"/>
      <c r="D28" s="271"/>
      <c r="E28" s="386"/>
      <c r="F28" s="79"/>
    </row>
    <row r="29" spans="1:6" ht="52.5" customHeight="1">
      <c r="A29" s="48" t="s">
        <v>120</v>
      </c>
      <c r="B29" s="88" t="s">
        <v>110</v>
      </c>
      <c r="C29" s="37"/>
      <c r="D29" s="267"/>
      <c r="E29" s="387"/>
      <c r="F29" s="104">
        <f>SUM(F17:F28)*0.1</f>
        <v>0</v>
      </c>
    </row>
    <row r="30" spans="1:6" s="75" customFormat="1" ht="12.75">
      <c r="A30" s="81"/>
      <c r="B30" s="82"/>
      <c r="C30" s="83"/>
      <c r="D30" s="274"/>
      <c r="E30" s="388"/>
      <c r="F30" s="84"/>
    </row>
    <row r="31" spans="1:6" s="29" customFormat="1" ht="12.75">
      <c r="A31" s="55"/>
      <c r="B31" s="35" t="s">
        <v>27</v>
      </c>
      <c r="C31" s="32"/>
      <c r="D31" s="275"/>
      <c r="E31" s="389"/>
      <c r="F31" s="105">
        <f>SUM(F17:F30)</f>
        <v>0</v>
      </c>
    </row>
    <row r="32" spans="1:6" s="11" customFormat="1" ht="10.5" customHeight="1">
      <c r="A32" s="25"/>
      <c r="B32" s="58"/>
      <c r="C32" s="47"/>
      <c r="D32" s="103"/>
      <c r="E32" s="47"/>
      <c r="F32" s="47"/>
    </row>
    <row r="33" spans="1:6" s="98" customFormat="1" ht="14.25" customHeight="1">
      <c r="A33" s="97" t="s">
        <v>101</v>
      </c>
      <c r="B33" s="397" t="s">
        <v>61</v>
      </c>
      <c r="C33" s="398"/>
      <c r="D33" s="398"/>
      <c r="E33" s="398"/>
      <c r="F33" s="398"/>
    </row>
    <row r="34" spans="1:6" s="12" customFormat="1" ht="9.75" customHeight="1">
      <c r="A34" s="40"/>
      <c r="B34" s="23"/>
      <c r="C34" s="14"/>
      <c r="D34" s="273"/>
      <c r="E34" s="62"/>
      <c r="F34" s="26"/>
    </row>
    <row r="35" spans="1:6" s="12" customFormat="1" ht="180.75" customHeight="1">
      <c r="A35" s="48" t="s">
        <v>121</v>
      </c>
      <c r="B35" s="38" t="s">
        <v>130</v>
      </c>
      <c r="C35" s="37" t="s">
        <v>56</v>
      </c>
      <c r="D35" s="272">
        <v>50</v>
      </c>
      <c r="E35" s="379"/>
      <c r="F35" s="104">
        <f>D35*E35</f>
        <v>0</v>
      </c>
    </row>
    <row r="36" spans="1:6" s="12" customFormat="1" ht="9.75" customHeight="1">
      <c r="A36" s="40"/>
      <c r="B36" s="23"/>
      <c r="C36" s="14"/>
      <c r="D36" s="273"/>
      <c r="E36" s="384"/>
      <c r="F36" s="26"/>
    </row>
    <row r="37" spans="1:6" ht="102.75" customHeight="1">
      <c r="A37" s="48" t="s">
        <v>122</v>
      </c>
      <c r="B37" s="49" t="s">
        <v>52</v>
      </c>
      <c r="C37" s="37" t="s">
        <v>89</v>
      </c>
      <c r="D37" s="272">
        <v>265.2</v>
      </c>
      <c r="E37" s="379"/>
      <c r="F37" s="104">
        <f>D37*E37</f>
        <v>0</v>
      </c>
    </row>
    <row r="38" spans="1:6" s="12" customFormat="1" ht="9.75" customHeight="1">
      <c r="A38" s="40"/>
      <c r="B38" s="23"/>
      <c r="C38" s="14"/>
      <c r="D38" s="273"/>
      <c r="E38" s="385"/>
      <c r="F38" s="26"/>
    </row>
    <row r="39" spans="1:6" s="12" customFormat="1" ht="90.75" customHeight="1">
      <c r="A39" s="48" t="s">
        <v>123</v>
      </c>
      <c r="B39" s="38" t="s">
        <v>188</v>
      </c>
      <c r="C39" s="37" t="s">
        <v>93</v>
      </c>
      <c r="D39" s="272">
        <v>6</v>
      </c>
      <c r="E39" s="379"/>
      <c r="F39" s="104">
        <f>D39*E39</f>
        <v>0</v>
      </c>
    </row>
    <row r="40" spans="1:6" s="12" customFormat="1" ht="9.75" customHeight="1">
      <c r="A40" s="265"/>
      <c r="B40" s="23"/>
      <c r="C40" s="14"/>
      <c r="D40" s="273"/>
      <c r="E40" s="384"/>
      <c r="F40" s="106"/>
    </row>
    <row r="41" spans="1:6" ht="51.75" customHeight="1">
      <c r="A41" s="48" t="s">
        <v>124</v>
      </c>
      <c r="B41" s="49" t="s">
        <v>63</v>
      </c>
      <c r="C41" s="37" t="s">
        <v>62</v>
      </c>
      <c r="D41" s="272">
        <v>6100</v>
      </c>
      <c r="E41" s="379"/>
      <c r="F41" s="104">
        <f>D41*E41</f>
        <v>0</v>
      </c>
    </row>
    <row r="42" spans="1:6" s="12" customFormat="1" ht="9.75" customHeight="1">
      <c r="A42" s="40"/>
      <c r="B42" s="23"/>
      <c r="C42" s="14"/>
      <c r="D42" s="273"/>
      <c r="E42" s="384"/>
      <c r="F42" s="26"/>
    </row>
    <row r="43" spans="1:6" ht="78" customHeight="1">
      <c r="A43" s="48" t="s">
        <v>125</v>
      </c>
      <c r="B43" s="49" t="s">
        <v>181</v>
      </c>
      <c r="C43" s="37" t="s">
        <v>93</v>
      </c>
      <c r="D43" s="272">
        <v>1420</v>
      </c>
      <c r="E43" s="379"/>
      <c r="F43" s="104">
        <f>D43*E43</f>
        <v>0</v>
      </c>
    </row>
    <row r="44" spans="1:6" s="12" customFormat="1" ht="9.75" customHeight="1">
      <c r="A44" s="40"/>
      <c r="B44" s="23"/>
      <c r="C44" s="14"/>
      <c r="D44" s="273"/>
      <c r="E44" s="384"/>
      <c r="F44" s="26"/>
    </row>
    <row r="45" spans="1:6" ht="77.25" customHeight="1">
      <c r="A45" s="48" t="s">
        <v>126</v>
      </c>
      <c r="B45" s="49" t="s">
        <v>129</v>
      </c>
      <c r="C45" s="37" t="s">
        <v>56</v>
      </c>
      <c r="D45" s="272">
        <v>68</v>
      </c>
      <c r="E45" s="379"/>
      <c r="F45" s="104">
        <f>D45*E45</f>
        <v>0</v>
      </c>
    </row>
    <row r="46" spans="1:6" s="12" customFormat="1" ht="9.75" customHeight="1">
      <c r="A46" s="40"/>
      <c r="B46" s="23"/>
      <c r="C46" s="14"/>
      <c r="D46" s="273"/>
      <c r="E46" s="384"/>
      <c r="F46" s="26"/>
    </row>
    <row r="47" spans="1:6" ht="52.5" customHeight="1">
      <c r="A47" s="48" t="s">
        <v>127</v>
      </c>
      <c r="B47" s="49" t="s">
        <v>72</v>
      </c>
      <c r="C47" s="37" t="s">
        <v>89</v>
      </c>
      <c r="D47" s="272">
        <v>334.6</v>
      </c>
      <c r="E47" s="379"/>
      <c r="F47" s="104">
        <f>D47*E47</f>
        <v>0</v>
      </c>
    </row>
    <row r="48" spans="1:6" ht="9.75" customHeight="1">
      <c r="A48" s="265"/>
      <c r="B48" s="298"/>
      <c r="C48" s="14"/>
      <c r="D48" s="273"/>
      <c r="E48" s="384"/>
      <c r="F48" s="106"/>
    </row>
    <row r="49" spans="1:6" ht="52.5" customHeight="1">
      <c r="A49" s="48" t="s">
        <v>128</v>
      </c>
      <c r="B49" s="266" t="s">
        <v>420</v>
      </c>
      <c r="C49" s="41" t="s">
        <v>90</v>
      </c>
      <c r="D49" s="267">
        <v>260</v>
      </c>
      <c r="E49" s="390"/>
      <c r="F49" s="104">
        <f>D49*E49</f>
        <v>0</v>
      </c>
    </row>
    <row r="50" spans="1:6" s="12" customFormat="1" ht="9.75" customHeight="1">
      <c r="A50" s="40"/>
      <c r="B50" s="23"/>
      <c r="C50" s="14"/>
      <c r="D50" s="273"/>
      <c r="E50" s="385"/>
      <c r="F50" s="26"/>
    </row>
    <row r="51" spans="1:6" s="63" customFormat="1" ht="52.5" customHeight="1">
      <c r="A51" s="48" t="s">
        <v>419</v>
      </c>
      <c r="B51" s="88" t="s">
        <v>131</v>
      </c>
      <c r="C51" s="67"/>
      <c r="D51" s="267"/>
      <c r="E51" s="390"/>
      <c r="F51" s="104">
        <f>SUM(F35:F50)*0.1</f>
        <v>0</v>
      </c>
    </row>
    <row r="52" spans="1:6" s="63" customFormat="1" ht="9.75" customHeight="1">
      <c r="A52" s="48"/>
      <c r="B52" s="88"/>
      <c r="C52" s="67"/>
      <c r="D52" s="267"/>
      <c r="E52" s="68"/>
      <c r="F52" s="104"/>
    </row>
    <row r="53" spans="1:6" s="29" customFormat="1" ht="12.75">
      <c r="A53" s="52"/>
      <c r="B53" s="53" t="s">
        <v>28</v>
      </c>
      <c r="C53" s="54"/>
      <c r="D53" s="276"/>
      <c r="E53" s="65"/>
      <c r="F53" s="107">
        <f>SUM(F35:F52)</f>
        <v>0</v>
      </c>
    </row>
    <row r="54" spans="1:6" s="11" customFormat="1" ht="16.5" customHeight="1">
      <c r="A54" s="25"/>
      <c r="B54" s="58"/>
      <c r="C54" s="47"/>
      <c r="D54" s="103"/>
      <c r="E54" s="47"/>
      <c r="F54" s="47"/>
    </row>
    <row r="55" spans="1:6" s="11" customFormat="1" ht="16.5" customHeight="1">
      <c r="A55" s="25"/>
      <c r="B55" s="58"/>
      <c r="C55" s="47"/>
      <c r="D55" s="103"/>
      <c r="E55" s="47"/>
      <c r="F55" s="47"/>
    </row>
    <row r="56" spans="1:6" s="98" customFormat="1" ht="14.25" customHeight="1">
      <c r="A56" s="97" t="s">
        <v>48</v>
      </c>
      <c r="B56" s="393" t="s">
        <v>25</v>
      </c>
      <c r="C56" s="394"/>
      <c r="D56" s="394"/>
      <c r="E56" s="394"/>
      <c r="F56" s="394"/>
    </row>
    <row r="57" spans="1:6" s="12" customFormat="1" ht="9.75" customHeight="1">
      <c r="A57" s="40"/>
      <c r="B57" s="23"/>
      <c r="C57" s="14"/>
      <c r="D57" s="273"/>
      <c r="E57" s="62"/>
      <c r="F57" s="26"/>
    </row>
    <row r="58" spans="1:6" ht="42.75" customHeight="1">
      <c r="A58" s="48" t="s">
        <v>132</v>
      </c>
      <c r="B58" s="86" t="s">
        <v>182</v>
      </c>
      <c r="C58" s="37" t="s">
        <v>89</v>
      </c>
      <c r="D58" s="272">
        <v>670</v>
      </c>
      <c r="E58" s="379"/>
      <c r="F58" s="104">
        <f>D58*E58</f>
        <v>0</v>
      </c>
    </row>
    <row r="59" spans="1:6" s="12" customFormat="1" ht="9.75" customHeight="1">
      <c r="A59" s="40"/>
      <c r="B59" s="23"/>
      <c r="C59" s="14"/>
      <c r="D59" s="273"/>
      <c r="E59" s="62"/>
      <c r="F59" s="26"/>
    </row>
    <row r="60" spans="1:6" s="12" customFormat="1" ht="27.75" customHeight="1">
      <c r="A60" s="48" t="s">
        <v>133</v>
      </c>
      <c r="B60" s="87" t="s">
        <v>75</v>
      </c>
      <c r="C60" s="14"/>
      <c r="D60" s="273"/>
      <c r="E60" s="72"/>
      <c r="F60" s="26"/>
    </row>
    <row r="61" spans="1:6" ht="53.25" customHeight="1">
      <c r="A61" s="48" t="s">
        <v>134</v>
      </c>
      <c r="B61" s="86" t="s">
        <v>190</v>
      </c>
      <c r="C61" s="37" t="s">
        <v>89</v>
      </c>
      <c r="D61" s="272">
        <v>134</v>
      </c>
      <c r="E61" s="379"/>
      <c r="F61" s="104">
        <f>D61*E61</f>
        <v>0</v>
      </c>
    </row>
    <row r="62" spans="1:6" s="12" customFormat="1" ht="39" customHeight="1">
      <c r="A62" s="48" t="s">
        <v>135</v>
      </c>
      <c r="B62" s="36" t="s">
        <v>41</v>
      </c>
      <c r="C62" s="37" t="s">
        <v>89</v>
      </c>
      <c r="D62" s="272">
        <v>134</v>
      </c>
      <c r="E62" s="379"/>
      <c r="F62" s="104">
        <f>D62*E62</f>
        <v>0</v>
      </c>
    </row>
    <row r="63" spans="1:6" s="12" customFormat="1" ht="9.75" customHeight="1">
      <c r="A63" s="40"/>
      <c r="B63" s="23"/>
      <c r="C63" s="14"/>
      <c r="D63" s="273"/>
      <c r="E63" s="385"/>
      <c r="F63" s="26"/>
    </row>
    <row r="64" spans="1:6" s="12" customFormat="1" ht="27.75" customHeight="1">
      <c r="A64" s="48" t="s">
        <v>136</v>
      </c>
      <c r="B64" s="36" t="s">
        <v>103</v>
      </c>
      <c r="C64" s="14"/>
      <c r="D64" s="273"/>
      <c r="E64" s="384"/>
      <c r="F64" s="26"/>
    </row>
    <row r="65" spans="1:6" s="12" customFormat="1" ht="38.25" customHeight="1">
      <c r="A65" s="48" t="s">
        <v>137</v>
      </c>
      <c r="B65" s="38" t="s">
        <v>104</v>
      </c>
      <c r="C65" s="37" t="s">
        <v>93</v>
      </c>
      <c r="D65" s="272">
        <v>100</v>
      </c>
      <c r="E65" s="379"/>
      <c r="F65" s="104">
        <f>D65*E65</f>
        <v>0</v>
      </c>
    </row>
    <row r="66" spans="1:6" s="12" customFormat="1" ht="39" customHeight="1">
      <c r="A66" s="48" t="s">
        <v>138</v>
      </c>
      <c r="B66" s="38" t="s">
        <v>105</v>
      </c>
      <c r="C66" s="37" t="s">
        <v>93</v>
      </c>
      <c r="D66" s="272">
        <v>100</v>
      </c>
      <c r="E66" s="379"/>
      <c r="F66" s="104">
        <f>D66*E66</f>
        <v>0</v>
      </c>
    </row>
    <row r="67" spans="1:6" s="12" customFormat="1" ht="9.75" customHeight="1">
      <c r="A67" s="40"/>
      <c r="B67" s="23"/>
      <c r="C67" s="14"/>
      <c r="D67" s="273"/>
      <c r="E67" s="385"/>
      <c r="F67" s="26"/>
    </row>
    <row r="68" spans="1:6" s="12" customFormat="1" ht="15.75" customHeight="1">
      <c r="A68" s="48" t="s">
        <v>139</v>
      </c>
      <c r="B68" s="36" t="s">
        <v>106</v>
      </c>
      <c r="C68" s="14"/>
      <c r="D68" s="273"/>
      <c r="E68" s="384"/>
      <c r="F68" s="26"/>
    </row>
    <row r="69" spans="1:6" s="12" customFormat="1" ht="51">
      <c r="A69" s="48" t="s">
        <v>140</v>
      </c>
      <c r="B69" s="86" t="s">
        <v>70</v>
      </c>
      <c r="C69" s="37" t="s">
        <v>90</v>
      </c>
      <c r="D69" s="272">
        <v>180</v>
      </c>
      <c r="E69" s="379"/>
      <c r="F69" s="104">
        <f>D69*E69</f>
        <v>0</v>
      </c>
    </row>
    <row r="70" spans="1:6" s="12" customFormat="1" ht="78" customHeight="1">
      <c r="A70" s="48" t="s">
        <v>141</v>
      </c>
      <c r="B70" s="86" t="s">
        <v>108</v>
      </c>
      <c r="C70" s="37" t="s">
        <v>90</v>
      </c>
      <c r="D70" s="272">
        <v>180</v>
      </c>
      <c r="E70" s="379"/>
      <c r="F70" s="104">
        <f>D70*E70</f>
        <v>0</v>
      </c>
    </row>
    <row r="71" spans="1:6" ht="90" customHeight="1">
      <c r="A71" s="48" t="s">
        <v>142</v>
      </c>
      <c r="B71" s="86" t="s">
        <v>45</v>
      </c>
      <c r="C71" s="37" t="s">
        <v>90</v>
      </c>
      <c r="D71" s="272">
        <v>180</v>
      </c>
      <c r="E71" s="379"/>
      <c r="F71" s="104">
        <f>D71*E71</f>
        <v>0</v>
      </c>
    </row>
    <row r="72" spans="1:6" s="12" customFormat="1" ht="39" customHeight="1">
      <c r="A72" s="48" t="s">
        <v>143</v>
      </c>
      <c r="B72" s="86" t="s">
        <v>43</v>
      </c>
      <c r="C72" s="37" t="s">
        <v>90</v>
      </c>
      <c r="D72" s="272">
        <v>180</v>
      </c>
      <c r="E72" s="379"/>
      <c r="F72" s="104">
        <f>D72*E72</f>
        <v>0</v>
      </c>
    </row>
    <row r="73" spans="1:6" s="12" customFormat="1" ht="9.75" customHeight="1">
      <c r="A73" s="40"/>
      <c r="B73" s="23"/>
      <c r="C73" s="14"/>
      <c r="D73" s="273"/>
      <c r="E73" s="385"/>
      <c r="F73" s="26"/>
    </row>
    <row r="74" spans="1:6" s="12" customFormat="1" ht="63.75" customHeight="1">
      <c r="A74" s="48" t="s">
        <v>144</v>
      </c>
      <c r="B74" s="86" t="s">
        <v>66</v>
      </c>
      <c r="C74" s="37" t="s">
        <v>90</v>
      </c>
      <c r="D74" s="272">
        <v>275</v>
      </c>
      <c r="E74" s="379"/>
      <c r="F74" s="104">
        <f>D74*E74</f>
        <v>0</v>
      </c>
    </row>
    <row r="75" spans="1:6" s="12" customFormat="1" ht="9.75" customHeight="1">
      <c r="A75" s="40"/>
      <c r="B75" s="23"/>
      <c r="C75" s="14"/>
      <c r="D75" s="273"/>
      <c r="E75" s="385"/>
      <c r="F75" s="26"/>
    </row>
    <row r="76" spans="1:6" s="63" customFormat="1" ht="66" customHeight="1">
      <c r="A76" s="48" t="s">
        <v>145</v>
      </c>
      <c r="B76" s="86" t="s">
        <v>111</v>
      </c>
      <c r="C76" s="67"/>
      <c r="D76" s="267"/>
      <c r="E76" s="390"/>
      <c r="F76" s="104">
        <f>SUM(F58:F75)*0.1</f>
        <v>0</v>
      </c>
    </row>
    <row r="77" spans="1:6" s="12" customFormat="1" ht="12.75">
      <c r="A77" s="22"/>
      <c r="B77" s="20"/>
      <c r="C77" s="14"/>
      <c r="D77" s="273"/>
      <c r="E77" s="62"/>
      <c r="F77" s="106"/>
    </row>
    <row r="78" spans="1:6" s="29" customFormat="1" ht="12.75">
      <c r="A78" s="52"/>
      <c r="B78" s="85" t="s">
        <v>29</v>
      </c>
      <c r="C78" s="54"/>
      <c r="D78" s="276"/>
      <c r="E78" s="65"/>
      <c r="F78" s="107">
        <f>SUM(F58:F77)</f>
        <v>0</v>
      </c>
    </row>
    <row r="79" spans="1:6" s="11" customFormat="1" ht="16.5" customHeight="1">
      <c r="A79" s="25"/>
      <c r="B79" s="58"/>
      <c r="C79" s="47"/>
      <c r="D79" s="103"/>
      <c r="E79" s="47"/>
      <c r="F79" s="47"/>
    </row>
    <row r="80" spans="1:6" s="98" customFormat="1" ht="14.25" customHeight="1">
      <c r="A80" s="97" t="s">
        <v>49</v>
      </c>
      <c r="B80" s="397" t="s">
        <v>26</v>
      </c>
      <c r="C80" s="398"/>
      <c r="D80" s="398"/>
      <c r="E80" s="398"/>
      <c r="F80" s="398"/>
    </row>
    <row r="81" spans="1:6" s="12" customFormat="1" ht="9.75" customHeight="1">
      <c r="A81" s="40"/>
      <c r="B81" s="23"/>
      <c r="C81" s="14"/>
      <c r="D81" s="273"/>
      <c r="E81" s="62"/>
      <c r="F81" s="26"/>
    </row>
    <row r="82" spans="1:6" ht="51.75" customHeight="1">
      <c r="A82" s="48" t="s">
        <v>146</v>
      </c>
      <c r="B82" s="38" t="s">
        <v>183</v>
      </c>
      <c r="C82" s="37" t="s">
        <v>89</v>
      </c>
      <c r="D82" s="272">
        <v>560</v>
      </c>
      <c r="E82" s="379"/>
      <c r="F82" s="104">
        <f>D82*E82</f>
        <v>0</v>
      </c>
    </row>
    <row r="83" spans="1:6" s="12" customFormat="1" ht="9.75" customHeight="1">
      <c r="A83" s="40"/>
      <c r="B83" s="23"/>
      <c r="C83" s="14"/>
      <c r="D83" s="273"/>
      <c r="E83" s="385"/>
      <c r="F83" s="26"/>
    </row>
    <row r="84" spans="1:6" s="12" customFormat="1" ht="27.75" customHeight="1">
      <c r="A84" s="48" t="s">
        <v>147</v>
      </c>
      <c r="B84" s="36" t="s">
        <v>75</v>
      </c>
      <c r="C84" s="14"/>
      <c r="D84" s="273"/>
      <c r="E84" s="384"/>
      <c r="F84" s="26"/>
    </row>
    <row r="85" spans="1:6" ht="53.25" customHeight="1">
      <c r="A85" s="48" t="s">
        <v>148</v>
      </c>
      <c r="B85" s="38" t="s">
        <v>39</v>
      </c>
      <c r="C85" s="37" t="s">
        <v>89</v>
      </c>
      <c r="D85" s="272">
        <v>102</v>
      </c>
      <c r="E85" s="379"/>
      <c r="F85" s="104">
        <f>D85*E85</f>
        <v>0</v>
      </c>
    </row>
    <row r="86" spans="1:6" s="12" customFormat="1" ht="52.5" customHeight="1">
      <c r="A86" s="48" t="s">
        <v>149</v>
      </c>
      <c r="B86" s="36" t="s">
        <v>40</v>
      </c>
      <c r="C86" s="37" t="s">
        <v>89</v>
      </c>
      <c r="D86" s="272">
        <v>102</v>
      </c>
      <c r="E86" s="379"/>
      <c r="F86" s="104">
        <f>D86*E86</f>
        <v>0</v>
      </c>
    </row>
    <row r="87" spans="1:6" s="12" customFormat="1" ht="9.75" customHeight="1">
      <c r="A87" s="40"/>
      <c r="B87" s="23"/>
      <c r="C87" s="14"/>
      <c r="D87" s="273"/>
      <c r="E87" s="385"/>
      <c r="F87" s="26"/>
    </row>
    <row r="88" spans="1:6" s="12" customFormat="1" ht="39.75" customHeight="1">
      <c r="A88" s="48" t="s">
        <v>150</v>
      </c>
      <c r="B88" s="36" t="s">
        <v>69</v>
      </c>
      <c r="C88" s="14"/>
      <c r="D88" s="273"/>
      <c r="E88" s="384"/>
      <c r="F88" s="26"/>
    </row>
    <row r="89" spans="1:6" s="12" customFormat="1" ht="38.25" customHeight="1">
      <c r="A89" s="48" t="s">
        <v>151</v>
      </c>
      <c r="B89" s="38" t="s">
        <v>104</v>
      </c>
      <c r="C89" s="37" t="s">
        <v>93</v>
      </c>
      <c r="D89" s="272">
        <v>100</v>
      </c>
      <c r="E89" s="379"/>
      <c r="F89" s="104">
        <f>D89*E89</f>
        <v>0</v>
      </c>
    </row>
    <row r="90" spans="1:6" s="12" customFormat="1" ht="39" customHeight="1">
      <c r="A90" s="48" t="s">
        <v>152</v>
      </c>
      <c r="B90" s="38" t="s">
        <v>105</v>
      </c>
      <c r="C90" s="37" t="s">
        <v>93</v>
      </c>
      <c r="D90" s="272">
        <v>100</v>
      </c>
      <c r="E90" s="379"/>
      <c r="F90" s="104">
        <f>D90*E90</f>
        <v>0</v>
      </c>
    </row>
    <row r="91" spans="1:6" s="12" customFormat="1" ht="9.75" customHeight="1">
      <c r="A91" s="40"/>
      <c r="B91" s="23"/>
      <c r="C91" s="14"/>
      <c r="D91" s="273"/>
      <c r="E91" s="385"/>
      <c r="F91" s="26"/>
    </row>
    <row r="92" spans="1:6" s="12" customFormat="1" ht="27.75" customHeight="1">
      <c r="A92" s="48" t="s">
        <v>153</v>
      </c>
      <c r="B92" s="36" t="s">
        <v>53</v>
      </c>
      <c r="C92" s="14"/>
      <c r="D92" s="273"/>
      <c r="E92" s="384"/>
      <c r="F92" s="26"/>
    </row>
    <row r="93" spans="1:6" s="12" customFormat="1" ht="51">
      <c r="A93" s="48" t="s">
        <v>154</v>
      </c>
      <c r="B93" s="36" t="s">
        <v>70</v>
      </c>
      <c r="C93" s="37" t="s">
        <v>90</v>
      </c>
      <c r="D93" s="272">
        <v>250</v>
      </c>
      <c r="E93" s="379"/>
      <c r="F93" s="104">
        <f>D93*E93</f>
        <v>0</v>
      </c>
    </row>
    <row r="94" spans="1:6" s="12" customFormat="1" ht="78" customHeight="1">
      <c r="A94" s="48" t="s">
        <v>155</v>
      </c>
      <c r="B94" s="38" t="s">
        <v>68</v>
      </c>
      <c r="C94" s="37" t="s">
        <v>90</v>
      </c>
      <c r="D94" s="272">
        <v>250</v>
      </c>
      <c r="E94" s="379"/>
      <c r="F94" s="104">
        <f>D94*E94</f>
        <v>0</v>
      </c>
    </row>
    <row r="95" spans="1:6" ht="90.75" customHeight="1">
      <c r="A95" s="48" t="s">
        <v>156</v>
      </c>
      <c r="B95" s="38" t="s">
        <v>107</v>
      </c>
      <c r="C95" s="37" t="s">
        <v>90</v>
      </c>
      <c r="D95" s="272">
        <v>250</v>
      </c>
      <c r="E95" s="379"/>
      <c r="F95" s="104">
        <f>D95*E95</f>
        <v>0</v>
      </c>
    </row>
    <row r="96" spans="1:6" s="12" customFormat="1" ht="39" customHeight="1">
      <c r="A96" s="48" t="s">
        <v>157</v>
      </c>
      <c r="B96" s="38" t="s">
        <v>42</v>
      </c>
      <c r="C96" s="37" t="s">
        <v>90</v>
      </c>
      <c r="D96" s="272">
        <v>250</v>
      </c>
      <c r="E96" s="379"/>
      <c r="F96" s="104">
        <f>D96*E96</f>
        <v>0</v>
      </c>
    </row>
    <row r="97" spans="1:6" s="12" customFormat="1" ht="9.75" customHeight="1">
      <c r="A97" s="40"/>
      <c r="B97" s="23"/>
      <c r="C97" s="14"/>
      <c r="D97" s="273"/>
      <c r="E97" s="385"/>
      <c r="F97" s="26"/>
    </row>
    <row r="98" spans="1:6" s="12" customFormat="1" ht="27.75" customHeight="1">
      <c r="A98" s="48" t="s">
        <v>158</v>
      </c>
      <c r="B98" s="36" t="s">
        <v>54</v>
      </c>
      <c r="C98" s="14"/>
      <c r="D98" s="273"/>
      <c r="E98" s="384"/>
      <c r="F98" s="26"/>
    </row>
    <row r="99" spans="1:6" s="12" customFormat="1" ht="51">
      <c r="A99" s="48" t="s">
        <v>159</v>
      </c>
      <c r="B99" s="36" t="s">
        <v>70</v>
      </c>
      <c r="C99" s="37" t="s">
        <v>90</v>
      </c>
      <c r="D99" s="272">
        <v>40</v>
      </c>
      <c r="E99" s="379"/>
      <c r="F99" s="104">
        <f>D99*E99</f>
        <v>0</v>
      </c>
    </row>
    <row r="100" spans="1:6" s="12" customFormat="1" ht="78" customHeight="1">
      <c r="A100" s="48" t="s">
        <v>160</v>
      </c>
      <c r="B100" s="38" t="s">
        <v>68</v>
      </c>
      <c r="C100" s="37" t="s">
        <v>90</v>
      </c>
      <c r="D100" s="272">
        <v>40</v>
      </c>
      <c r="E100" s="379"/>
      <c r="F100" s="104">
        <f>D100*E100</f>
        <v>0</v>
      </c>
    </row>
    <row r="101" spans="1:6" ht="90.75" customHeight="1">
      <c r="A101" s="48" t="s">
        <v>161</v>
      </c>
      <c r="B101" s="38" t="s">
        <v>107</v>
      </c>
      <c r="C101" s="37" t="s">
        <v>90</v>
      </c>
      <c r="D101" s="272">
        <v>40</v>
      </c>
      <c r="E101" s="379"/>
      <c r="F101" s="104">
        <f>D101*E101</f>
        <v>0</v>
      </c>
    </row>
    <row r="102" spans="1:6" s="12" customFormat="1" ht="39" customHeight="1">
      <c r="A102" s="48" t="s">
        <v>162</v>
      </c>
      <c r="B102" s="38" t="s">
        <v>109</v>
      </c>
      <c r="C102" s="37" t="s">
        <v>89</v>
      </c>
      <c r="D102" s="272">
        <v>40</v>
      </c>
      <c r="E102" s="379"/>
      <c r="F102" s="104">
        <f>D102*E102</f>
        <v>0</v>
      </c>
    </row>
    <row r="103" spans="1:6" s="12" customFormat="1" ht="9.75" customHeight="1">
      <c r="A103" s="40"/>
      <c r="B103" s="23"/>
      <c r="C103" s="14"/>
      <c r="D103" s="273"/>
      <c r="E103" s="385"/>
      <c r="F103" s="26"/>
    </row>
    <row r="104" spans="1:6" s="12" customFormat="1" ht="63.75" customHeight="1">
      <c r="A104" s="48" t="s">
        <v>163</v>
      </c>
      <c r="B104" s="38" t="s">
        <v>67</v>
      </c>
      <c r="C104" s="37" t="s">
        <v>90</v>
      </c>
      <c r="D104" s="272">
        <v>90</v>
      </c>
      <c r="E104" s="379"/>
      <c r="F104" s="104">
        <f>D104*E104</f>
        <v>0</v>
      </c>
    </row>
    <row r="105" spans="1:6" s="12" customFormat="1" ht="9.75" customHeight="1">
      <c r="A105" s="40"/>
      <c r="B105" s="23"/>
      <c r="C105" s="14"/>
      <c r="D105" s="273"/>
      <c r="E105" s="385"/>
      <c r="F105" s="26"/>
    </row>
    <row r="106" spans="1:6" s="63" customFormat="1" ht="66" customHeight="1">
      <c r="A106" s="48" t="s">
        <v>164</v>
      </c>
      <c r="B106" s="88" t="s">
        <v>112</v>
      </c>
      <c r="C106" s="67"/>
      <c r="D106" s="267"/>
      <c r="E106" s="390"/>
      <c r="F106" s="104">
        <f>SUM(F82:F105)*0.1</f>
        <v>0</v>
      </c>
    </row>
    <row r="107" spans="1:6" s="12" customFormat="1" ht="12.75">
      <c r="A107" s="22"/>
      <c r="B107" s="20"/>
      <c r="C107" s="14"/>
      <c r="D107" s="273"/>
      <c r="E107" s="62"/>
      <c r="F107" s="106"/>
    </row>
    <row r="108" spans="1:6" s="29" customFormat="1" ht="12.75">
      <c r="A108" s="52"/>
      <c r="B108" s="53" t="s">
        <v>30</v>
      </c>
      <c r="C108" s="54"/>
      <c r="D108" s="276"/>
      <c r="E108" s="65"/>
      <c r="F108" s="107">
        <f>SUM(F82:F107)</f>
        <v>0</v>
      </c>
    </row>
    <row r="109" spans="1:6" s="29" customFormat="1" ht="12.75">
      <c r="A109" s="25"/>
      <c r="B109" s="46"/>
      <c r="C109" s="24"/>
      <c r="D109" s="277"/>
      <c r="E109" s="64"/>
      <c r="F109" s="27"/>
    </row>
    <row r="110" spans="1:6" s="11" customFormat="1" ht="12.75">
      <c r="A110" s="25"/>
      <c r="B110" s="13"/>
      <c r="C110" s="15"/>
      <c r="D110" s="271"/>
      <c r="E110" s="60"/>
      <c r="F110" s="28"/>
    </row>
    <row r="111" spans="1:6" s="11" customFormat="1" ht="12.75">
      <c r="A111" s="25"/>
      <c r="B111" s="13"/>
      <c r="C111" s="15"/>
      <c r="D111" s="271"/>
      <c r="E111" s="60"/>
      <c r="F111" s="28"/>
    </row>
    <row r="112" spans="1:6" s="11" customFormat="1" ht="12.75">
      <c r="A112" s="25"/>
      <c r="B112" s="13"/>
      <c r="C112" s="15"/>
      <c r="D112" s="271"/>
      <c r="E112" s="60"/>
      <c r="F112" s="28"/>
    </row>
    <row r="113" spans="1:6" s="98" customFormat="1" ht="14.25" customHeight="1">
      <c r="A113" s="97" t="s">
        <v>50</v>
      </c>
      <c r="B113" s="393" t="s">
        <v>165</v>
      </c>
      <c r="C113" s="394"/>
      <c r="D113" s="394"/>
      <c r="E113" s="394"/>
      <c r="F113" s="394"/>
    </row>
    <row r="114" spans="1:6" s="12" customFormat="1" ht="9.75" customHeight="1">
      <c r="A114" s="40"/>
      <c r="B114" s="23"/>
      <c r="C114" s="14"/>
      <c r="D114" s="273"/>
      <c r="E114" s="62"/>
      <c r="F114" s="26"/>
    </row>
    <row r="115" spans="1:6" ht="42.75" customHeight="1">
      <c r="A115" s="48" t="s">
        <v>166</v>
      </c>
      <c r="B115" s="38" t="s">
        <v>168</v>
      </c>
      <c r="C115" s="37" t="s">
        <v>89</v>
      </c>
      <c r="D115" s="272">
        <v>360</v>
      </c>
      <c r="E115" s="379"/>
      <c r="F115" s="104">
        <f>D115*E115</f>
        <v>0</v>
      </c>
    </row>
    <row r="116" spans="1:6" s="12" customFormat="1" ht="9.75" customHeight="1">
      <c r="A116" s="40"/>
      <c r="B116" s="23"/>
      <c r="C116" s="14"/>
      <c r="D116" s="273"/>
      <c r="E116" s="385"/>
      <c r="F116" s="26"/>
    </row>
    <row r="117" spans="1:6" s="12" customFormat="1" ht="15" customHeight="1">
      <c r="A117" s="48" t="s">
        <v>169</v>
      </c>
      <c r="B117" s="36" t="s">
        <v>167</v>
      </c>
      <c r="C117" s="14"/>
      <c r="D117" s="273"/>
      <c r="E117" s="384"/>
      <c r="F117" s="26"/>
    </row>
    <row r="118" spans="1:6" s="12" customFormat="1" ht="63.75">
      <c r="A118" s="48" t="s">
        <v>170</v>
      </c>
      <c r="B118" s="36" t="s">
        <v>192</v>
      </c>
      <c r="C118" s="37" t="s">
        <v>90</v>
      </c>
      <c r="D118" s="272">
        <v>180</v>
      </c>
      <c r="E118" s="379"/>
      <c r="F118" s="104">
        <f>D118*E118</f>
        <v>0</v>
      </c>
    </row>
    <row r="119" spans="1:6" s="12" customFormat="1" ht="78" customHeight="1">
      <c r="A119" s="48" t="s">
        <v>171</v>
      </c>
      <c r="B119" s="38" t="s">
        <v>108</v>
      </c>
      <c r="C119" s="37" t="s">
        <v>90</v>
      </c>
      <c r="D119" s="272">
        <v>180</v>
      </c>
      <c r="E119" s="379"/>
      <c r="F119" s="104">
        <f>D119*E119</f>
        <v>0</v>
      </c>
    </row>
    <row r="120" spans="1:6" ht="90.75" customHeight="1">
      <c r="A120" s="48" t="s">
        <v>172</v>
      </c>
      <c r="B120" s="38" t="s">
        <v>107</v>
      </c>
      <c r="C120" s="37" t="s">
        <v>90</v>
      </c>
      <c r="D120" s="272">
        <v>180</v>
      </c>
      <c r="E120" s="379"/>
      <c r="F120" s="104">
        <f>D120*E120</f>
        <v>0</v>
      </c>
    </row>
    <row r="121" spans="1:6" s="12" customFormat="1" ht="52.5" customHeight="1">
      <c r="A121" s="48" t="s">
        <v>173</v>
      </c>
      <c r="B121" s="38" t="s">
        <v>193</v>
      </c>
      <c r="C121" s="37" t="s">
        <v>90</v>
      </c>
      <c r="D121" s="272">
        <v>180</v>
      </c>
      <c r="E121" s="379"/>
      <c r="F121" s="104">
        <f>D121*E121</f>
        <v>0</v>
      </c>
    </row>
    <row r="122" spans="1:6" s="12" customFormat="1" ht="9.75" customHeight="1">
      <c r="A122" s="40"/>
      <c r="B122" s="23"/>
      <c r="C122" s="14"/>
      <c r="D122" s="273"/>
      <c r="E122" s="385"/>
      <c r="F122" s="26"/>
    </row>
    <row r="123" spans="1:6" s="12" customFormat="1" ht="63.75" customHeight="1">
      <c r="A123" s="48" t="s">
        <v>174</v>
      </c>
      <c r="B123" s="38" t="s">
        <v>44</v>
      </c>
      <c r="C123" s="37" t="s">
        <v>90</v>
      </c>
      <c r="D123" s="272">
        <v>75</v>
      </c>
      <c r="E123" s="379"/>
      <c r="F123" s="104">
        <f>D123*E123</f>
        <v>0</v>
      </c>
    </row>
    <row r="124" spans="1:6" s="12" customFormat="1" ht="9.75" customHeight="1">
      <c r="A124" s="40"/>
      <c r="B124" s="23"/>
      <c r="C124" s="14"/>
      <c r="D124" s="273"/>
      <c r="E124" s="385"/>
      <c r="F124" s="26"/>
    </row>
    <row r="125" spans="1:6" s="63" customFormat="1" ht="52.5" customHeight="1">
      <c r="A125" s="48" t="s">
        <v>175</v>
      </c>
      <c r="B125" s="88" t="s">
        <v>176</v>
      </c>
      <c r="C125" s="67"/>
      <c r="D125" s="267"/>
      <c r="E125" s="390"/>
      <c r="F125" s="104">
        <f>SUM(F115:F124)*0.1</f>
        <v>0</v>
      </c>
    </row>
    <row r="126" spans="1:6" s="12" customFormat="1" ht="12.75">
      <c r="A126" s="22"/>
      <c r="B126" s="20"/>
      <c r="C126" s="14"/>
      <c r="D126" s="273"/>
      <c r="E126" s="62"/>
      <c r="F126" s="106"/>
    </row>
    <row r="127" spans="1:6" s="29" customFormat="1" ht="12.75">
      <c r="A127" s="52"/>
      <c r="B127" s="53" t="s">
        <v>31</v>
      </c>
      <c r="C127" s="54"/>
      <c r="D127" s="276"/>
      <c r="E127" s="65"/>
      <c r="F127" s="107">
        <f>SUM(F115:F126)</f>
        <v>0</v>
      </c>
    </row>
    <row r="128" spans="1:6" s="11" customFormat="1" ht="12.75">
      <c r="A128" s="25"/>
      <c r="B128" s="13"/>
      <c r="C128" s="15"/>
      <c r="D128" s="271"/>
      <c r="E128" s="60"/>
      <c r="F128" s="28"/>
    </row>
    <row r="129" spans="1:6" s="11" customFormat="1" ht="12.75">
      <c r="A129" s="25"/>
      <c r="B129" s="13"/>
      <c r="C129" s="15"/>
      <c r="D129" s="271"/>
      <c r="E129" s="60"/>
      <c r="F129" s="28"/>
    </row>
    <row r="130" spans="1:6" s="11" customFormat="1" ht="12.75">
      <c r="A130" s="25"/>
      <c r="B130" s="13"/>
      <c r="C130" s="15"/>
      <c r="D130" s="271"/>
      <c r="E130" s="60"/>
      <c r="F130" s="28"/>
    </row>
    <row r="131" spans="1:6" s="29" customFormat="1" ht="12.75">
      <c r="A131" s="25"/>
      <c r="B131" s="46"/>
      <c r="C131" s="24"/>
      <c r="D131" s="277"/>
      <c r="E131" s="64"/>
      <c r="F131" s="27"/>
    </row>
    <row r="132" spans="1:6" s="11" customFormat="1" ht="12.75">
      <c r="A132" s="25"/>
      <c r="B132" s="13"/>
      <c r="C132" s="15"/>
      <c r="D132" s="271"/>
      <c r="E132" s="60"/>
      <c r="F132" s="28"/>
    </row>
    <row r="133" spans="1:6" s="11" customFormat="1" ht="12.75">
      <c r="A133" s="25"/>
      <c r="B133" s="13"/>
      <c r="C133" s="15"/>
      <c r="D133" s="271"/>
      <c r="E133" s="60"/>
      <c r="F133" s="28"/>
    </row>
    <row r="134" spans="1:6" s="98" customFormat="1" ht="14.25" customHeight="1">
      <c r="A134" s="97" t="s">
        <v>184</v>
      </c>
      <c r="B134" s="393" t="s">
        <v>178</v>
      </c>
      <c r="C134" s="394"/>
      <c r="D134" s="394"/>
      <c r="E134" s="394"/>
      <c r="F134" s="394"/>
    </row>
    <row r="135" spans="1:6" s="12" customFormat="1" ht="9.75" customHeight="1">
      <c r="A135" s="40"/>
      <c r="B135" s="23"/>
      <c r="C135" s="14"/>
      <c r="D135" s="273"/>
      <c r="E135" s="62"/>
      <c r="F135" s="26"/>
    </row>
    <row r="136" spans="1:6" s="39" customFormat="1" ht="64.5" customHeight="1">
      <c r="A136" s="48" t="s">
        <v>185</v>
      </c>
      <c r="B136" s="86" t="s">
        <v>177</v>
      </c>
      <c r="C136" s="41" t="s">
        <v>89</v>
      </c>
      <c r="D136" s="272">
        <v>682</v>
      </c>
      <c r="E136" s="379"/>
      <c r="F136" s="104">
        <f>D136*E136</f>
        <v>0</v>
      </c>
    </row>
    <row r="137" spans="1:6" s="12" customFormat="1" ht="9.75" customHeight="1">
      <c r="A137" s="40"/>
      <c r="B137" s="23"/>
      <c r="C137" s="14"/>
      <c r="D137" s="273"/>
      <c r="E137" s="384"/>
      <c r="F137" s="26"/>
    </row>
    <row r="138" spans="1:6" ht="38.25">
      <c r="A138" s="48" t="s">
        <v>0</v>
      </c>
      <c r="B138" s="50" t="s">
        <v>191</v>
      </c>
      <c r="C138" s="37" t="s">
        <v>89</v>
      </c>
      <c r="D138" s="272">
        <v>682</v>
      </c>
      <c r="E138" s="379"/>
      <c r="F138" s="104">
        <f>D138*E138</f>
        <v>0</v>
      </c>
    </row>
    <row r="139" spans="1:6" s="12" customFormat="1" ht="9.75" customHeight="1">
      <c r="A139" s="40"/>
      <c r="B139" s="23"/>
      <c r="C139" s="14"/>
      <c r="D139" s="273"/>
      <c r="E139" s="384"/>
      <c r="F139" s="26"/>
    </row>
    <row r="140" spans="1:6" s="12" customFormat="1" ht="103.5" customHeight="1">
      <c r="A140" s="48" t="s">
        <v>1</v>
      </c>
      <c r="B140" s="49" t="s">
        <v>46</v>
      </c>
      <c r="C140" s="37" t="s">
        <v>89</v>
      </c>
      <c r="D140" s="272">
        <v>682</v>
      </c>
      <c r="E140" s="379"/>
      <c r="F140" s="104">
        <f>D140*E140</f>
        <v>0</v>
      </c>
    </row>
    <row r="141" spans="1:6" s="12" customFormat="1" ht="9.75" customHeight="1">
      <c r="A141" s="40"/>
      <c r="B141" s="23"/>
      <c r="C141" s="14"/>
      <c r="D141" s="273"/>
      <c r="E141" s="384"/>
      <c r="F141" s="26"/>
    </row>
    <row r="142" spans="1:6" s="12" customFormat="1" ht="77.25" customHeight="1">
      <c r="A142" s="48" t="s">
        <v>2</v>
      </c>
      <c r="B142" s="49" t="s">
        <v>186</v>
      </c>
      <c r="C142" s="37" t="s">
        <v>90</v>
      </c>
      <c r="D142" s="272">
        <v>240</v>
      </c>
      <c r="E142" s="379"/>
      <c r="F142" s="104">
        <f>D142*E142</f>
        <v>0</v>
      </c>
    </row>
    <row r="143" spans="1:5" s="39" customFormat="1" ht="9.75" customHeight="1">
      <c r="A143" s="40"/>
      <c r="E143" s="391"/>
    </row>
    <row r="144" spans="1:6" ht="79.5" customHeight="1">
      <c r="A144" s="48" t="s">
        <v>3</v>
      </c>
      <c r="B144" s="38" t="s">
        <v>102</v>
      </c>
      <c r="C144" s="37" t="s">
        <v>90</v>
      </c>
      <c r="D144" s="272">
        <v>360</v>
      </c>
      <c r="E144" s="379"/>
      <c r="F144" s="104">
        <f>D144*E144</f>
        <v>0</v>
      </c>
    </row>
    <row r="145" spans="1:6" s="12" customFormat="1" ht="9.75" customHeight="1">
      <c r="A145" s="40"/>
      <c r="B145" s="23"/>
      <c r="C145" s="14"/>
      <c r="D145" s="273"/>
      <c r="E145" s="385"/>
      <c r="F145" s="26"/>
    </row>
    <row r="146" spans="1:6" ht="103.5" customHeight="1">
      <c r="A146" s="48" t="s">
        <v>4</v>
      </c>
      <c r="B146" s="49" t="s">
        <v>114</v>
      </c>
      <c r="C146" s="37" t="s">
        <v>90</v>
      </c>
      <c r="D146" s="272">
        <v>240</v>
      </c>
      <c r="E146" s="379"/>
      <c r="F146" s="104">
        <f>D146*E146</f>
        <v>0</v>
      </c>
    </row>
    <row r="147" spans="1:6" s="39" customFormat="1" ht="9.75" customHeight="1">
      <c r="A147" s="40"/>
      <c r="B147" s="42"/>
      <c r="C147" s="43"/>
      <c r="D147" s="273"/>
      <c r="E147" s="384"/>
      <c r="F147" s="26"/>
    </row>
    <row r="148" spans="1:6" ht="165.75" customHeight="1">
      <c r="A148" s="48" t="s">
        <v>5</v>
      </c>
      <c r="B148" s="38" t="s">
        <v>187</v>
      </c>
      <c r="C148" s="37" t="s">
        <v>89</v>
      </c>
      <c r="D148" s="272">
        <v>682</v>
      </c>
      <c r="E148" s="379"/>
      <c r="F148" s="104">
        <f>D148*E148</f>
        <v>0</v>
      </c>
    </row>
    <row r="149" spans="1:6" s="12" customFormat="1" ht="9.75" customHeight="1">
      <c r="A149" s="40"/>
      <c r="B149" s="23"/>
      <c r="C149" s="14"/>
      <c r="D149" s="273"/>
      <c r="E149" s="384"/>
      <c r="F149" s="26"/>
    </row>
    <row r="150" spans="1:6" s="12" customFormat="1" ht="26.25" customHeight="1">
      <c r="A150" s="48" t="s">
        <v>6</v>
      </c>
      <c r="B150" s="38" t="s">
        <v>115</v>
      </c>
      <c r="C150" s="37" t="s">
        <v>90</v>
      </c>
      <c r="D150" s="272">
        <v>240</v>
      </c>
      <c r="E150" s="379"/>
      <c r="F150" s="104">
        <f>D150*E150</f>
        <v>0</v>
      </c>
    </row>
    <row r="151" spans="1:6" s="12" customFormat="1" ht="9.75" customHeight="1">
      <c r="A151" s="40"/>
      <c r="B151" s="23"/>
      <c r="C151" s="14"/>
      <c r="D151" s="273"/>
      <c r="E151" s="384"/>
      <c r="F151" s="26"/>
    </row>
    <row r="152" spans="1:6" s="12" customFormat="1" ht="39" customHeight="1">
      <c r="A152" s="48" t="s">
        <v>7</v>
      </c>
      <c r="B152" s="38" t="s">
        <v>11</v>
      </c>
      <c r="C152" s="37" t="s">
        <v>90</v>
      </c>
      <c r="D152" s="272">
        <v>102.2</v>
      </c>
      <c r="E152" s="379"/>
      <c r="F152" s="104">
        <f>D152*E152</f>
        <v>0</v>
      </c>
    </row>
    <row r="153" spans="1:6" s="12" customFormat="1" ht="9.75" customHeight="1">
      <c r="A153" s="40"/>
      <c r="B153" s="23"/>
      <c r="C153" s="14"/>
      <c r="D153" s="273"/>
      <c r="E153" s="384"/>
      <c r="F153" s="26"/>
    </row>
    <row r="154" spans="1:6" s="63" customFormat="1" ht="51" customHeight="1">
      <c r="A154" s="48" t="s">
        <v>8</v>
      </c>
      <c r="B154" s="88" t="s">
        <v>113</v>
      </c>
      <c r="C154" s="67"/>
      <c r="D154" s="267"/>
      <c r="E154" s="387"/>
      <c r="F154" s="104">
        <f>SUM(F136:F153)*0.1</f>
        <v>0</v>
      </c>
    </row>
    <row r="155" spans="1:6" s="71" customFormat="1" ht="6.75" customHeight="1">
      <c r="A155" s="40"/>
      <c r="B155" s="69"/>
      <c r="C155" s="70"/>
      <c r="D155" s="271"/>
      <c r="E155" s="60"/>
      <c r="F155" s="108"/>
    </row>
    <row r="156" spans="1:6" s="29" customFormat="1" ht="12.75">
      <c r="A156" s="55"/>
      <c r="B156" s="35" t="s">
        <v>32</v>
      </c>
      <c r="C156" s="32"/>
      <c r="D156" s="275"/>
      <c r="E156" s="61"/>
      <c r="F156" s="105">
        <f>SUM(F136:F154)</f>
        <v>0</v>
      </c>
    </row>
    <row r="157" spans="1:6" s="29" customFormat="1" ht="12.75">
      <c r="A157" s="25"/>
      <c r="B157" s="44"/>
      <c r="C157" s="24"/>
      <c r="D157" s="277"/>
      <c r="E157" s="64"/>
      <c r="F157" s="27"/>
    </row>
    <row r="158" spans="1:6" s="29" customFormat="1" ht="12.75">
      <c r="A158" s="25"/>
      <c r="B158" s="44"/>
      <c r="C158" s="24"/>
      <c r="D158" s="277"/>
      <c r="E158" s="64"/>
      <c r="F158" s="27"/>
    </row>
    <row r="159" spans="1:6" s="29" customFormat="1" ht="12.75">
      <c r="A159" s="25"/>
      <c r="B159" s="44"/>
      <c r="C159" s="24"/>
      <c r="D159" s="277"/>
      <c r="E159" s="64"/>
      <c r="F159" s="27"/>
    </row>
    <row r="160" spans="1:6" s="29" customFormat="1" ht="12.75">
      <c r="A160" s="25"/>
      <c r="B160" s="44"/>
      <c r="C160" s="24"/>
      <c r="D160" s="277"/>
      <c r="E160" s="64"/>
      <c r="F160" s="27"/>
    </row>
    <row r="161" spans="1:6" s="11" customFormat="1" ht="12.75">
      <c r="A161" s="25"/>
      <c r="B161" s="13"/>
      <c r="C161" s="15"/>
      <c r="D161" s="271"/>
      <c r="E161" s="60"/>
      <c r="F161" s="28"/>
    </row>
    <row r="162" spans="1:6" s="99" customFormat="1" ht="12.75">
      <c r="A162" s="97" t="s">
        <v>9</v>
      </c>
      <c r="B162" s="393" t="s">
        <v>24</v>
      </c>
      <c r="C162" s="394"/>
      <c r="D162" s="394"/>
      <c r="E162" s="394"/>
      <c r="F162" s="394"/>
    </row>
    <row r="163" spans="1:6" s="11" customFormat="1" ht="7.5" customHeight="1">
      <c r="A163" s="76"/>
      <c r="B163" s="77"/>
      <c r="C163" s="78"/>
      <c r="D163" s="271"/>
      <c r="E163" s="79"/>
      <c r="F163" s="79"/>
    </row>
    <row r="164" spans="1:6" ht="25.5" customHeight="1">
      <c r="A164" s="48" t="s">
        <v>10</v>
      </c>
      <c r="B164" s="38" t="s">
        <v>99</v>
      </c>
      <c r="C164" s="37" t="s">
        <v>100</v>
      </c>
      <c r="D164" s="272">
        <v>40</v>
      </c>
      <c r="E164" s="379"/>
      <c r="F164" s="104">
        <f>D164*E164</f>
        <v>0</v>
      </c>
    </row>
    <row r="165" spans="1:6" s="12" customFormat="1" ht="9.75" customHeight="1">
      <c r="A165" s="21"/>
      <c r="B165" s="23"/>
      <c r="C165" s="14"/>
      <c r="D165" s="273"/>
      <c r="E165" s="384"/>
      <c r="F165" s="26"/>
    </row>
    <row r="166" spans="1:6" s="63" customFormat="1" ht="52.5" customHeight="1">
      <c r="A166" s="48" t="s">
        <v>14</v>
      </c>
      <c r="B166" s="38" t="s">
        <v>34</v>
      </c>
      <c r="C166" s="37" t="s">
        <v>93</v>
      </c>
      <c r="D166" s="272">
        <v>12</v>
      </c>
      <c r="E166" s="379"/>
      <c r="F166" s="104">
        <f>D166*E166</f>
        <v>0</v>
      </c>
    </row>
    <row r="167" spans="1:6" s="12" customFormat="1" ht="9.75" customHeight="1">
      <c r="A167" s="21"/>
      <c r="B167" s="23"/>
      <c r="C167" s="14"/>
      <c r="D167" s="273"/>
      <c r="E167" s="384"/>
      <c r="F167" s="26"/>
    </row>
    <row r="168" spans="1:6" s="63" customFormat="1" ht="79.5" customHeight="1">
      <c r="A168" s="48" t="s">
        <v>15</v>
      </c>
      <c r="B168" s="38" t="s">
        <v>73</v>
      </c>
      <c r="C168" s="37" t="s">
        <v>93</v>
      </c>
      <c r="D168" s="272">
        <v>6</v>
      </c>
      <c r="E168" s="379"/>
      <c r="F168" s="104">
        <f>D168*E168</f>
        <v>0</v>
      </c>
    </row>
    <row r="169" spans="1:6" s="12" customFormat="1" ht="9.75" customHeight="1">
      <c r="A169" s="21"/>
      <c r="B169" s="23"/>
      <c r="C169" s="14"/>
      <c r="D169" s="273"/>
      <c r="E169" s="384"/>
      <c r="F169" s="26"/>
    </row>
    <row r="170" spans="1:6" s="63" customFormat="1" ht="78.75" customHeight="1">
      <c r="A170" s="48" t="s">
        <v>16</v>
      </c>
      <c r="B170" s="38" t="s">
        <v>74</v>
      </c>
      <c r="C170" s="37" t="s">
        <v>94</v>
      </c>
      <c r="D170" s="272">
        <v>1</v>
      </c>
      <c r="E170" s="379"/>
      <c r="F170" s="104">
        <f>D170*E170</f>
        <v>0</v>
      </c>
    </row>
    <row r="171" spans="1:6" s="12" customFormat="1" ht="9.75" customHeight="1">
      <c r="A171" s="21"/>
      <c r="B171" s="23"/>
      <c r="C171" s="14"/>
      <c r="D171" s="273"/>
      <c r="E171" s="384"/>
      <c r="F171" s="26"/>
    </row>
    <row r="172" spans="1:6" ht="26.25" customHeight="1">
      <c r="A172" s="48" t="s">
        <v>17</v>
      </c>
      <c r="B172" s="38" t="s">
        <v>96</v>
      </c>
      <c r="C172" s="37" t="s">
        <v>93</v>
      </c>
      <c r="D172" s="272">
        <v>12</v>
      </c>
      <c r="E172" s="379"/>
      <c r="F172" s="104">
        <f>D172*E172</f>
        <v>0</v>
      </c>
    </row>
    <row r="173" spans="1:6" s="12" customFormat="1" ht="9.75" customHeight="1">
      <c r="A173" s="21"/>
      <c r="B173" s="23"/>
      <c r="C173" s="14"/>
      <c r="D173" s="273"/>
      <c r="E173" s="384"/>
      <c r="F173" s="26"/>
    </row>
    <row r="174" spans="1:6" ht="26.25" customHeight="1">
      <c r="A174" s="48" t="s">
        <v>18</v>
      </c>
      <c r="B174" s="38" t="s">
        <v>97</v>
      </c>
      <c r="C174" s="37" t="s">
        <v>93</v>
      </c>
      <c r="D174" s="272">
        <v>10</v>
      </c>
      <c r="E174" s="379"/>
      <c r="F174" s="104">
        <f>D174*E174</f>
        <v>0</v>
      </c>
    </row>
    <row r="175" spans="1:6" s="12" customFormat="1" ht="9.75" customHeight="1">
      <c r="A175" s="21"/>
      <c r="B175" s="23"/>
      <c r="C175" s="14"/>
      <c r="D175" s="273"/>
      <c r="E175" s="384"/>
      <c r="F175" s="26"/>
    </row>
    <row r="176" spans="1:6" s="63" customFormat="1" ht="39.75" customHeight="1">
      <c r="A176" s="48" t="s">
        <v>19</v>
      </c>
      <c r="B176" s="38" t="s">
        <v>98</v>
      </c>
      <c r="C176" s="37" t="s">
        <v>93</v>
      </c>
      <c r="D176" s="272">
        <v>10</v>
      </c>
      <c r="E176" s="379"/>
      <c r="F176" s="104">
        <f>D176*E176</f>
        <v>0</v>
      </c>
    </row>
    <row r="177" spans="1:6" s="12" customFormat="1" ht="9.75" customHeight="1">
      <c r="A177" s="21"/>
      <c r="B177" s="23"/>
      <c r="C177" s="14"/>
      <c r="D177" s="273"/>
      <c r="E177" s="384"/>
      <c r="F177" s="26"/>
    </row>
    <row r="178" spans="1:6" ht="15" customHeight="1">
      <c r="A178" s="48" t="s">
        <v>20</v>
      </c>
      <c r="B178" s="38" t="s">
        <v>12</v>
      </c>
      <c r="C178" s="37" t="s">
        <v>100</v>
      </c>
      <c r="D178" s="272">
        <v>80</v>
      </c>
      <c r="E178" s="379"/>
      <c r="F178" s="104">
        <f>D178*E178</f>
        <v>0</v>
      </c>
    </row>
    <row r="179" spans="1:6" s="12" customFormat="1" ht="9.75" customHeight="1">
      <c r="A179" s="21"/>
      <c r="B179" s="23"/>
      <c r="C179" s="14"/>
      <c r="D179" s="273"/>
      <c r="E179" s="384"/>
      <c r="F179" s="26"/>
    </row>
    <row r="180" spans="1:6" ht="26.25" customHeight="1">
      <c r="A180" s="48" t="s">
        <v>21</v>
      </c>
      <c r="B180" s="38" t="s">
        <v>13</v>
      </c>
      <c r="C180" s="37" t="s">
        <v>93</v>
      </c>
      <c r="D180" s="272">
        <v>1</v>
      </c>
      <c r="E180" s="379"/>
      <c r="F180" s="104">
        <f>D180*E180</f>
        <v>0</v>
      </c>
    </row>
    <row r="181" spans="1:6" s="12" customFormat="1" ht="9.75" customHeight="1">
      <c r="A181" s="21"/>
      <c r="B181" s="23"/>
      <c r="C181" s="14"/>
      <c r="D181" s="273"/>
      <c r="E181" s="384"/>
      <c r="F181" s="26"/>
    </row>
    <row r="182" spans="1:6" ht="66" customHeight="1">
      <c r="A182" s="48" t="s">
        <v>22</v>
      </c>
      <c r="B182" s="88" t="s">
        <v>23</v>
      </c>
      <c r="C182" s="37"/>
      <c r="D182" s="267"/>
      <c r="E182" s="387"/>
      <c r="F182" s="104">
        <f>SUM(F164:F181)*0.1</f>
        <v>0</v>
      </c>
    </row>
    <row r="183" spans="1:6" s="29" customFormat="1" ht="8.25" customHeight="1">
      <c r="A183" s="52"/>
      <c r="B183" s="91"/>
      <c r="C183" s="54"/>
      <c r="D183" s="276"/>
      <c r="E183" s="392"/>
      <c r="F183" s="107"/>
    </row>
    <row r="184" spans="1:6" s="29" customFormat="1" ht="12.75">
      <c r="A184" s="55"/>
      <c r="B184" s="35" t="s">
        <v>33</v>
      </c>
      <c r="C184" s="32"/>
      <c r="D184" s="275"/>
      <c r="E184" s="33"/>
      <c r="F184" s="105">
        <f>SUM(F164:F183)</f>
        <v>0</v>
      </c>
    </row>
    <row r="185" spans="1:6" s="29" customFormat="1" ht="12.75">
      <c r="A185" s="25"/>
      <c r="B185" s="44"/>
      <c r="C185" s="24"/>
      <c r="D185" s="277"/>
      <c r="E185" s="64"/>
      <c r="F185" s="27"/>
    </row>
    <row r="186" spans="1:6" s="29" customFormat="1" ht="12.75">
      <c r="A186" s="25"/>
      <c r="B186" s="44"/>
      <c r="C186" s="24"/>
      <c r="D186" s="277"/>
      <c r="E186" s="64"/>
      <c r="F186" s="27"/>
    </row>
  </sheetData>
  <sheetProtection password="EED2" sheet="1" objects="1" scenarios="1"/>
  <mergeCells count="15">
    <mergeCell ref="B4:F4"/>
    <mergeCell ref="B80:F80"/>
    <mergeCell ref="B113:F113"/>
    <mergeCell ref="B56:F56"/>
    <mergeCell ref="B9:F9"/>
    <mergeCell ref="B11:F11"/>
    <mergeCell ref="B12:F12"/>
    <mergeCell ref="B10:F10"/>
    <mergeCell ref="B134:F134"/>
    <mergeCell ref="B162:F162"/>
    <mergeCell ref="B6:F6"/>
    <mergeCell ref="B33:F33"/>
    <mergeCell ref="B7:F7"/>
    <mergeCell ref="B8:F8"/>
    <mergeCell ref="B13:F13"/>
  </mergeCells>
  <printOptions/>
  <pageMargins left="0.984251968503937" right="0.5905511811023623" top="1.3779527559055118" bottom="0.7874015748031497" header="0.5118110236220472" footer="0.5118110236220472"/>
  <pageSetup horizontalDpi="600" verticalDpi="600" orientation="portrait" paperSize="9" r:id="rId2"/>
  <headerFooter alignWithMargins="0">
    <oddHeader>&amp;C&amp;"Arial,Regular"&amp;8Objekt: Most čez Ižico na Ižanski cesti (J04 037)&amp;R&amp;"Arial CE,Regular"&amp;8&amp;P/&amp;N
&amp;10
</oddHeader>
  </headerFooter>
  <rowBreaks count="6" manualBreakCount="6">
    <brk id="32" max="255" man="1"/>
    <brk id="55" max="255" man="1"/>
    <brk id="79" max="255" man="1"/>
    <brk id="112" max="255" man="1"/>
    <brk id="133" max="255" man="1"/>
    <brk id="161" max="255" man="1"/>
  </rowBreaks>
  <drawing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12" sqref="F12"/>
    </sheetView>
  </sheetViews>
  <sheetFormatPr defaultColWidth="11.5" defaultRowHeight="12.75"/>
  <cols>
    <col min="1" max="1" width="8.33203125" style="1" customWidth="1"/>
    <col min="2" max="2" width="19.5" style="1" customWidth="1"/>
    <col min="3" max="4" width="17.5" style="1" customWidth="1"/>
    <col min="5" max="5" width="7.33203125" style="2" customWidth="1"/>
    <col min="6" max="6" width="21" style="16" customWidth="1"/>
    <col min="7" max="16384" width="11.5" style="1" customWidth="1"/>
  </cols>
  <sheetData>
    <row r="1" spans="1:4" ht="30" customHeight="1">
      <c r="A1" s="45" t="s">
        <v>91</v>
      </c>
      <c r="C1" s="403" t="s">
        <v>35</v>
      </c>
      <c r="D1" s="400"/>
    </row>
    <row r="2" spans="1:3" ht="19.5" customHeight="1">
      <c r="A2" s="9" t="s">
        <v>87</v>
      </c>
      <c r="C2" s="1" t="s">
        <v>36</v>
      </c>
    </row>
    <row r="3" spans="1:3" ht="19.5" customHeight="1">
      <c r="A3" s="9" t="s">
        <v>85</v>
      </c>
      <c r="C3" s="1" t="s">
        <v>37</v>
      </c>
    </row>
    <row r="4" spans="1:4" ht="19.5" customHeight="1">
      <c r="A4" s="9" t="s">
        <v>88</v>
      </c>
      <c r="C4" s="34" t="s">
        <v>38</v>
      </c>
      <c r="D4" s="10"/>
    </row>
    <row r="5" spans="1:6" ht="19.5" customHeight="1">
      <c r="A5" s="6"/>
      <c r="B5" s="6"/>
      <c r="C5" s="6"/>
      <c r="D5" s="6"/>
      <c r="E5" s="7"/>
      <c r="F5" s="17"/>
    </row>
    <row r="6" ht="18" customHeight="1"/>
    <row r="8" spans="1:6" ht="17.25" customHeight="1">
      <c r="A8" s="73" t="str">
        <f>'sanacija most'!A4</f>
        <v>1.</v>
      </c>
      <c r="B8" s="407" t="str">
        <f>'sanacija most'!B4:F4</f>
        <v>SANACIJA GRADBENIH KONSTRUKCIJ</v>
      </c>
      <c r="C8" s="408"/>
      <c r="D8" s="408"/>
      <c r="E8" s="408"/>
      <c r="F8" s="408"/>
    </row>
    <row r="9" spans="2:6" ht="12" customHeight="1">
      <c r="B9" s="18"/>
      <c r="F9" s="19"/>
    </row>
    <row r="10" spans="1:6" ht="21.75" customHeight="1">
      <c r="A10" s="409" t="s">
        <v>86</v>
      </c>
      <c r="B10" s="410"/>
      <c r="C10" s="410"/>
      <c r="D10" s="410"/>
      <c r="E10" s="410"/>
      <c r="F10" s="410"/>
    </row>
    <row r="11" ht="18">
      <c r="B11" s="18"/>
    </row>
    <row r="12" spans="1:6" s="10" customFormat="1" ht="14.25" customHeight="1">
      <c r="A12" s="25" t="str">
        <f>'sanacija most'!A15</f>
        <v>1.1</v>
      </c>
      <c r="B12" s="404" t="str">
        <f>'sanacija most'!B15</f>
        <v>PRIPRAVLJALNA DELA</v>
      </c>
      <c r="C12" s="400"/>
      <c r="D12" s="400"/>
      <c r="E12" s="5"/>
      <c r="F12" s="102">
        <f>'sanacija most'!F31</f>
        <v>0</v>
      </c>
    </row>
    <row r="13" spans="1:6" ht="13.5" customHeight="1">
      <c r="A13" s="25"/>
      <c r="B13" s="51"/>
      <c r="C13" s="47"/>
      <c r="D13" s="47"/>
      <c r="F13" s="102"/>
    </row>
    <row r="14" spans="1:6" ht="12.75" customHeight="1">
      <c r="A14" s="73" t="str">
        <f>'sanacija most'!A33</f>
        <v>1.2</v>
      </c>
      <c r="B14" s="404" t="str">
        <f>'sanacija most'!B33:F33</f>
        <v>ZAMENJAVA HODNIKOV </v>
      </c>
      <c r="C14" s="400"/>
      <c r="D14" s="400"/>
      <c r="F14" s="102">
        <f>'sanacija most'!F53</f>
        <v>0</v>
      </c>
    </row>
    <row r="15" spans="1:6" ht="12.75" customHeight="1">
      <c r="A15" s="73"/>
      <c r="B15" s="51"/>
      <c r="C15" s="47"/>
      <c r="D15" s="47"/>
      <c r="F15" s="102"/>
    </row>
    <row r="16" spans="1:6" s="10" customFormat="1" ht="27.75" customHeight="1">
      <c r="A16" s="73" t="str">
        <f>'sanacija most'!A56</f>
        <v>1.3</v>
      </c>
      <c r="B16" s="405" t="str">
        <f>'sanacija most'!B56:F56</f>
        <v>SANACIJA VMESNIH STENASTIH AB PODPORNIKOV IN  KRAJNIH PODPORNIKOV</v>
      </c>
      <c r="C16" s="406"/>
      <c r="D16" s="406"/>
      <c r="E16" s="5"/>
      <c r="F16" s="102">
        <f>'sanacija most'!F78</f>
        <v>0</v>
      </c>
    </row>
    <row r="17" spans="1:6" ht="12.75" customHeight="1">
      <c r="A17" s="73"/>
      <c r="B17" s="51"/>
      <c r="C17" s="47"/>
      <c r="D17" s="47"/>
      <c r="F17" s="102"/>
    </row>
    <row r="18" spans="1:6" ht="27" customHeight="1">
      <c r="A18" s="73" t="str">
        <f>'sanacija most'!A80</f>
        <v>1.4</v>
      </c>
      <c r="B18" s="404" t="str">
        <f>'sanacija most'!B80:F80</f>
        <v>SANACIJA MOSTNE KONSTRUKCIJE NA SPODNJI STRANI (AB plošča + AB nosilci)</v>
      </c>
      <c r="C18" s="400"/>
      <c r="D18" s="400"/>
      <c r="F18" s="102">
        <f>'sanacija most'!F108</f>
        <v>0</v>
      </c>
    </row>
    <row r="19" spans="1:6" ht="12.75" customHeight="1">
      <c r="A19" s="73"/>
      <c r="B19" s="51"/>
      <c r="C19" s="47"/>
      <c r="D19" s="47"/>
      <c r="F19" s="102"/>
    </row>
    <row r="20" spans="1:6" ht="26.25" customHeight="1">
      <c r="A20" s="73" t="str">
        <f>'sanacija most'!A113</f>
        <v>1.5</v>
      </c>
      <c r="B20" s="404" t="str">
        <f>'sanacija most'!B113:F113</f>
        <v>SANACIJA  AB ELEMENTOV PALIČJA LEVEGA IN DESNEGA POLJA MOSTU</v>
      </c>
      <c r="C20" s="400"/>
      <c r="D20" s="400"/>
      <c r="F20" s="102">
        <f>'sanacija most'!F127</f>
        <v>0</v>
      </c>
    </row>
    <row r="21" spans="1:6" ht="12.75" customHeight="1">
      <c r="A21" s="73"/>
      <c r="B21" s="51"/>
      <c r="C21" s="47"/>
      <c r="D21" s="47"/>
      <c r="F21" s="102"/>
    </row>
    <row r="22" spans="1:6" ht="13.5" customHeight="1">
      <c r="A22" s="73" t="str">
        <f>'sanacija most'!A134</f>
        <v>1.6</v>
      </c>
      <c r="B22" s="404" t="str">
        <f>'sanacija most'!B134:F134</f>
        <v>ZAMENJAVA  HIDROIZOLACIJE  NA CESTIŠČU</v>
      </c>
      <c r="C22" s="400"/>
      <c r="D22" s="400"/>
      <c r="F22" s="102">
        <f>'sanacija most'!F156</f>
        <v>0</v>
      </c>
    </row>
    <row r="23" spans="1:6" ht="12.75" customHeight="1">
      <c r="A23" s="73"/>
      <c r="B23" s="51"/>
      <c r="C23" s="47"/>
      <c r="D23" s="47"/>
      <c r="F23" s="102"/>
    </row>
    <row r="24" spans="1:6" ht="13.5" customHeight="1">
      <c r="A24" s="73" t="s">
        <v>9</v>
      </c>
      <c r="B24" s="404" t="str">
        <f>'sanacija most'!B162:F162</f>
        <v>PRESKUSI, NADZOR IN TEHNIČNA DOKUMENTACIJA</v>
      </c>
      <c r="C24" s="400"/>
      <c r="D24" s="400"/>
      <c r="F24" s="102">
        <f>'sanacija most'!F184</f>
        <v>0</v>
      </c>
    </row>
    <row r="25" spans="1:6" ht="12.75">
      <c r="A25" s="29"/>
      <c r="B25" s="6"/>
      <c r="C25" s="6"/>
      <c r="D25" s="6"/>
      <c r="E25" s="7"/>
      <c r="F25" s="100"/>
    </row>
    <row r="26" spans="1:6" ht="12.75">
      <c r="A26" s="29"/>
      <c r="B26" s="4"/>
      <c r="C26" s="4"/>
      <c r="D26" s="4"/>
      <c r="E26" s="5"/>
      <c r="F26" s="101"/>
    </row>
    <row r="27" spans="1:6" ht="12.75">
      <c r="A27" s="10"/>
      <c r="C27" s="30"/>
      <c r="D27" s="10" t="s">
        <v>92</v>
      </c>
      <c r="E27" s="31"/>
      <c r="F27" s="102">
        <f>SUM(F12:F26)</f>
        <v>0</v>
      </c>
    </row>
    <row r="28" spans="1:6" ht="12.75">
      <c r="A28" s="10"/>
      <c r="F28" s="102"/>
    </row>
    <row r="29" spans="1:6" ht="13.5" customHeight="1">
      <c r="A29" s="25"/>
      <c r="B29" s="51"/>
      <c r="C29" s="47"/>
      <c r="D29" s="112" t="s">
        <v>194</v>
      </c>
      <c r="E29" s="113"/>
      <c r="F29" s="114">
        <f>F27*0.2</f>
        <v>0</v>
      </c>
    </row>
    <row r="30" spans="1:6" ht="12.75">
      <c r="A30" s="10"/>
      <c r="D30" s="10"/>
      <c r="E30" s="31"/>
      <c r="F30" s="102"/>
    </row>
    <row r="31" spans="1:6" ht="13.5" thickBot="1">
      <c r="A31" s="10"/>
      <c r="D31" s="109" t="s">
        <v>195</v>
      </c>
      <c r="E31" s="110"/>
      <c r="F31" s="111">
        <f>SUM(F27:F30)</f>
        <v>0</v>
      </c>
    </row>
    <row r="32" ht="13.5" thickTop="1">
      <c r="A32" s="10"/>
    </row>
    <row r="33" ht="12.75">
      <c r="A33" s="10"/>
    </row>
    <row r="34" ht="12.75">
      <c r="E34" s="1"/>
    </row>
    <row r="35" ht="12.75">
      <c r="E35" s="1"/>
    </row>
    <row r="36" ht="12.75">
      <c r="E36" s="1"/>
    </row>
    <row r="37" ht="12.75">
      <c r="E37" s="1"/>
    </row>
    <row r="161" ht="9.75" customHeight="1"/>
    <row r="163" ht="6.75" customHeight="1"/>
    <row r="216" ht="27" customHeight="1"/>
    <row r="248" ht="65.25" customHeight="1"/>
    <row r="249" ht="12.75" hidden="1"/>
  </sheetData>
  <sheetProtection password="EED2" sheet="1" objects="1" scenarios="1"/>
  <mergeCells count="10">
    <mergeCell ref="B22:D22"/>
    <mergeCell ref="B24:D24"/>
    <mergeCell ref="A10:F10"/>
    <mergeCell ref="B20:D20"/>
    <mergeCell ref="C1:D1"/>
    <mergeCell ref="B14:D14"/>
    <mergeCell ref="B18:D18"/>
    <mergeCell ref="B12:D12"/>
    <mergeCell ref="B16:D16"/>
    <mergeCell ref="B8:F8"/>
  </mergeCells>
  <printOptions/>
  <pageMargins left="0.984251968503937" right="0.5905511811023623" top="1.3779527559055118" bottom="0.7874015748031497" header="0.5118110236220472" footer="0.5118110236220472"/>
  <pageSetup orientation="portrait" paperSize="9" r:id="rId1"/>
  <headerFooter alignWithMargins="0">
    <oddHeader>&amp;C&amp;"Arial,Regular"&amp;8Objekt: Most čez Ižico na Ižanski cesti (J04 037)&amp;R&amp;"Arial CE,Regular"&amp;8November 2010
&amp;10
</oddHeader>
  </headerFooter>
</worksheet>
</file>

<file path=xl/worksheets/sheet3.xml><?xml version="1.0" encoding="utf-8"?>
<worksheet xmlns="http://schemas.openxmlformats.org/spreadsheetml/2006/main" xmlns:r="http://schemas.openxmlformats.org/officeDocument/2006/relationships">
  <dimension ref="A1:DS244"/>
  <sheetViews>
    <sheetView view="pageBreakPreview" zoomScaleSheetLayoutView="100" zoomScalePageLayoutView="0" workbookViewId="0" topLeftCell="A1">
      <pane ySplit="4" topLeftCell="A5" activePane="bottomLeft" state="frozen"/>
      <selection pane="topLeft" activeCell="A1" sqref="A1"/>
      <selection pane="bottomLeft" activeCell="E17" sqref="E17"/>
    </sheetView>
  </sheetViews>
  <sheetFormatPr defaultColWidth="10.66015625" defaultRowHeight="12.75"/>
  <cols>
    <col min="1" max="1" width="7.83203125" style="171" customWidth="1"/>
    <col min="2" max="2" width="6.66015625" style="171" customWidth="1"/>
    <col min="3" max="3" width="42.83203125" style="171" customWidth="1"/>
    <col min="4" max="4" width="10.16015625" style="222" customWidth="1"/>
    <col min="5" max="5" width="12.5" style="377" customWidth="1"/>
    <col min="6" max="6" width="15.5" style="119" customWidth="1"/>
    <col min="7" max="16384" width="10.66015625" style="119" customWidth="1"/>
  </cols>
  <sheetData>
    <row r="1" spans="1:11" s="117" customFormat="1" ht="12.75" customHeight="1">
      <c r="A1" s="115" t="s">
        <v>196</v>
      </c>
      <c r="B1" s="115" t="s">
        <v>197</v>
      </c>
      <c r="C1" s="115"/>
      <c r="D1" s="116"/>
      <c r="E1" s="351"/>
      <c r="F1" s="115"/>
      <c r="G1" s="115"/>
      <c r="H1" s="115"/>
      <c r="I1" s="115"/>
      <c r="J1" s="115"/>
      <c r="K1" s="115"/>
    </row>
    <row r="2" spans="1:11" s="117" customFormat="1" ht="13.5" thickBot="1">
      <c r="A2" s="115" t="s">
        <v>198</v>
      </c>
      <c r="B2" s="115"/>
      <c r="C2" s="115"/>
      <c r="D2" s="116"/>
      <c r="E2" s="351"/>
      <c r="F2" s="115"/>
      <c r="G2" s="115"/>
      <c r="H2" s="115"/>
      <c r="I2" s="115"/>
      <c r="J2" s="115"/>
      <c r="K2" s="115"/>
    </row>
    <row r="3" spans="1:122" ht="19.5" customHeight="1">
      <c r="A3" s="431" t="s">
        <v>199</v>
      </c>
      <c r="B3" s="433" t="s">
        <v>78</v>
      </c>
      <c r="C3" s="435" t="s">
        <v>200</v>
      </c>
      <c r="D3" s="426" t="s">
        <v>79</v>
      </c>
      <c r="E3" s="420" t="s">
        <v>201</v>
      </c>
      <c r="F3" s="418" t="s">
        <v>202</v>
      </c>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row>
    <row r="4" spans="1:122" ht="19.5" customHeight="1" thickBot="1">
      <c r="A4" s="432"/>
      <c r="B4" s="434"/>
      <c r="C4" s="436"/>
      <c r="D4" s="427"/>
      <c r="E4" s="421"/>
      <c r="F4" s="419"/>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row>
    <row r="5" spans="1:122" ht="6.75" customHeight="1">
      <c r="A5" s="120"/>
      <c r="B5" s="121"/>
      <c r="C5" s="122"/>
      <c r="D5" s="123"/>
      <c r="E5" s="352"/>
      <c r="F5" s="124"/>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row>
    <row r="6" spans="1:122" ht="15" customHeight="1">
      <c r="A6" s="125" t="s">
        <v>84</v>
      </c>
      <c r="B6" s="422" t="s">
        <v>203</v>
      </c>
      <c r="C6" s="423"/>
      <c r="D6" s="126"/>
      <c r="E6" s="353"/>
      <c r="F6" s="127"/>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row>
    <row r="7" spans="1:122" ht="12" customHeight="1">
      <c r="A7" s="128"/>
      <c r="B7" s="129"/>
      <c r="C7" s="130"/>
      <c r="D7" s="131"/>
      <c r="E7" s="354"/>
      <c r="F7" s="127"/>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row>
    <row r="8" spans="1:122" ht="15" customHeight="1">
      <c r="A8" s="132" t="s">
        <v>55</v>
      </c>
      <c r="B8" s="424" t="s">
        <v>204</v>
      </c>
      <c r="C8" s="425"/>
      <c r="D8" s="135"/>
      <c r="E8" s="354"/>
      <c r="F8" s="127"/>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row>
    <row r="9" spans="1:122" ht="7.5" customHeight="1">
      <c r="A9" s="132"/>
      <c r="B9" s="136"/>
      <c r="C9" s="134"/>
      <c r="D9" s="131"/>
      <c r="E9" s="354"/>
      <c r="F9" s="127"/>
      <c r="G9" s="118"/>
      <c r="H9" s="118"/>
      <c r="I9" s="118"/>
      <c r="J9" s="137"/>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row>
    <row r="10" spans="1:122" ht="22.5">
      <c r="A10" s="138" t="s">
        <v>205</v>
      </c>
      <c r="B10" s="138" t="s">
        <v>206</v>
      </c>
      <c r="C10" s="139" t="s">
        <v>207</v>
      </c>
      <c r="D10" s="135">
        <v>0.19</v>
      </c>
      <c r="E10" s="355"/>
      <c r="F10" s="140">
        <f>+D10*E10</f>
        <v>0</v>
      </c>
      <c r="G10" s="118"/>
      <c r="H10" s="118"/>
      <c r="I10" s="118"/>
      <c r="J10" s="13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row>
    <row r="11" spans="1:122" ht="9.75" customHeight="1">
      <c r="A11" s="141"/>
      <c r="B11" s="138"/>
      <c r="C11" s="139"/>
      <c r="D11" s="135"/>
      <c r="E11" s="355"/>
      <c r="F11" s="140"/>
      <c r="G11" s="118"/>
      <c r="H11" s="118"/>
      <c r="I11" s="118"/>
      <c r="J11" s="13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row>
    <row r="12" spans="1:122" ht="25.5" customHeight="1">
      <c r="A12" s="141" t="s">
        <v>208</v>
      </c>
      <c r="B12" s="138" t="s">
        <v>206</v>
      </c>
      <c r="C12" s="139" t="s">
        <v>209</v>
      </c>
      <c r="D12" s="135">
        <v>0.15</v>
      </c>
      <c r="E12" s="355"/>
      <c r="F12" s="140">
        <f>+D12*E12</f>
        <v>0</v>
      </c>
      <c r="G12" s="118"/>
      <c r="H12" s="118"/>
      <c r="I12" s="118"/>
      <c r="J12" s="13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row>
    <row r="13" spans="1:122" ht="9" customHeight="1">
      <c r="A13" s="132"/>
      <c r="B13" s="136"/>
      <c r="C13" s="134"/>
      <c r="D13" s="142"/>
      <c r="E13" s="356"/>
      <c r="F13" s="143"/>
      <c r="G13" s="118"/>
      <c r="H13" s="118"/>
      <c r="I13" s="118"/>
      <c r="J13" s="13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row>
    <row r="14" spans="1:122" ht="27" customHeight="1">
      <c r="A14" s="141" t="s">
        <v>208</v>
      </c>
      <c r="B14" s="138" t="s">
        <v>206</v>
      </c>
      <c r="C14" s="139" t="s">
        <v>210</v>
      </c>
      <c r="D14" s="135">
        <v>0.15</v>
      </c>
      <c r="E14" s="355"/>
      <c r="F14" s="140">
        <f>+D14*E14</f>
        <v>0</v>
      </c>
      <c r="G14" s="118"/>
      <c r="H14" s="118"/>
      <c r="I14" s="118"/>
      <c r="J14" s="13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row>
    <row r="15" spans="1:122" ht="9.75" customHeight="1">
      <c r="A15" s="132"/>
      <c r="B15" s="136"/>
      <c r="C15" s="134"/>
      <c r="D15" s="142"/>
      <c r="E15" s="356"/>
      <c r="F15" s="143"/>
      <c r="G15" s="118"/>
      <c r="H15" s="118"/>
      <c r="I15" s="118"/>
      <c r="J15" s="137"/>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row>
    <row r="16" spans="1:122" ht="27" customHeight="1">
      <c r="A16" s="141" t="s">
        <v>208</v>
      </c>
      <c r="B16" s="138" t="s">
        <v>206</v>
      </c>
      <c r="C16" s="139" t="s">
        <v>211</v>
      </c>
      <c r="D16" s="135">
        <v>0.15</v>
      </c>
      <c r="E16" s="355"/>
      <c r="F16" s="140">
        <f>+D16*E16</f>
        <v>0</v>
      </c>
      <c r="G16" s="118"/>
      <c r="H16" s="118"/>
      <c r="I16" s="118"/>
      <c r="J16" s="13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row>
    <row r="17" spans="1:122" ht="9.75" customHeight="1">
      <c r="A17" s="132"/>
      <c r="B17" s="136"/>
      <c r="C17" s="134"/>
      <c r="D17" s="142"/>
      <c r="E17" s="356"/>
      <c r="F17" s="143"/>
      <c r="G17" s="118"/>
      <c r="H17" s="118"/>
      <c r="I17" s="118"/>
      <c r="J17" s="13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row>
    <row r="18" spans="1:122" ht="25.5" customHeight="1">
      <c r="A18" s="141" t="s">
        <v>208</v>
      </c>
      <c r="B18" s="138" t="s">
        <v>206</v>
      </c>
      <c r="C18" s="139" t="s">
        <v>212</v>
      </c>
      <c r="D18" s="135">
        <v>0.15</v>
      </c>
      <c r="E18" s="355"/>
      <c r="F18" s="140">
        <f>+D18*E18</f>
        <v>0</v>
      </c>
      <c r="G18" s="118"/>
      <c r="H18" s="118"/>
      <c r="I18" s="118"/>
      <c r="J18" s="137"/>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row>
    <row r="19" spans="1:122" ht="9" customHeight="1">
      <c r="A19" s="132"/>
      <c r="B19" s="136"/>
      <c r="C19" s="134"/>
      <c r="D19" s="142"/>
      <c r="E19" s="356"/>
      <c r="F19" s="143"/>
      <c r="G19" s="118"/>
      <c r="H19" s="118"/>
      <c r="I19" s="118"/>
      <c r="J19" s="13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row>
    <row r="20" spans="1:10" ht="22.5">
      <c r="A20" s="138" t="s">
        <v>213</v>
      </c>
      <c r="B20" s="138" t="s">
        <v>214</v>
      </c>
      <c r="C20" s="144" t="s">
        <v>215</v>
      </c>
      <c r="D20" s="145">
        <v>20</v>
      </c>
      <c r="E20" s="355"/>
      <c r="F20" s="140">
        <f>+D20*E20</f>
        <v>0</v>
      </c>
      <c r="J20" s="137"/>
    </row>
    <row r="21" spans="1:10" ht="5.25" customHeight="1" thickBot="1">
      <c r="A21" s="146"/>
      <c r="B21" s="146"/>
      <c r="C21" s="146"/>
      <c r="D21" s="147"/>
      <c r="E21" s="357"/>
      <c r="F21" s="148"/>
      <c r="J21" s="137"/>
    </row>
    <row r="22" spans="1:122" ht="15" customHeight="1" thickTop="1">
      <c r="A22" s="149" t="s">
        <v>55</v>
      </c>
      <c r="B22" s="411" t="s">
        <v>216</v>
      </c>
      <c r="C22" s="428"/>
      <c r="D22" s="150"/>
      <c r="E22" s="358"/>
      <c r="F22" s="151">
        <f>SUM(F10:F21)</f>
        <v>0</v>
      </c>
      <c r="G22" s="152"/>
      <c r="H22" s="152"/>
      <c r="I22" s="153"/>
      <c r="J22" s="137"/>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row>
    <row r="23" spans="1:122" ht="12" customHeight="1">
      <c r="A23" s="154"/>
      <c r="B23" s="155"/>
      <c r="C23" s="156"/>
      <c r="D23" s="157"/>
      <c r="E23" s="359"/>
      <c r="F23" s="158"/>
      <c r="G23" s="152"/>
      <c r="H23" s="152"/>
      <c r="I23" s="152"/>
      <c r="J23" s="13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row>
    <row r="24" spans="1:122" ht="15" customHeight="1">
      <c r="A24" s="159" t="s">
        <v>101</v>
      </c>
      <c r="B24" s="413" t="s">
        <v>217</v>
      </c>
      <c r="C24" s="417"/>
      <c r="D24" s="161"/>
      <c r="E24" s="360"/>
      <c r="F24" s="162"/>
      <c r="G24" s="163"/>
      <c r="H24" s="163"/>
      <c r="I24" s="163"/>
      <c r="J24" s="13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row>
    <row r="25" spans="1:122" ht="8.25" customHeight="1">
      <c r="A25" s="159"/>
      <c r="B25" s="160"/>
      <c r="C25" s="164"/>
      <c r="D25" s="161"/>
      <c r="E25" s="360"/>
      <c r="F25" s="162"/>
      <c r="G25" s="163"/>
      <c r="H25" s="163"/>
      <c r="I25" s="163"/>
      <c r="J25" s="13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row>
    <row r="26" spans="1:122" ht="15" customHeight="1">
      <c r="A26" s="165" t="s">
        <v>121</v>
      </c>
      <c r="B26" s="413" t="s">
        <v>218</v>
      </c>
      <c r="C26" s="414"/>
      <c r="D26" s="161"/>
      <c r="E26" s="360"/>
      <c r="F26" s="166"/>
      <c r="G26" s="163"/>
      <c r="H26" s="163"/>
      <c r="I26" s="163"/>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row>
    <row r="27" spans="1:122" ht="8.25" customHeight="1">
      <c r="A27" s="165"/>
      <c r="B27" s="160"/>
      <c r="C27" s="136"/>
      <c r="D27" s="161"/>
      <c r="E27" s="360"/>
      <c r="F27" s="166"/>
      <c r="G27" s="163"/>
      <c r="H27" s="163"/>
      <c r="I27" s="163"/>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c r="BF27" s="167"/>
      <c r="BG27" s="167"/>
      <c r="BH27" s="167"/>
      <c r="BI27" s="167"/>
      <c r="BJ27" s="167"/>
      <c r="BK27" s="167"/>
      <c r="BL27" s="167"/>
      <c r="BM27" s="167"/>
      <c r="BN27" s="167"/>
      <c r="BO27" s="167"/>
      <c r="BP27" s="167"/>
      <c r="BQ27" s="167"/>
      <c r="BR27" s="167"/>
      <c r="BS27" s="167"/>
      <c r="BT27" s="167"/>
      <c r="BU27" s="167"/>
      <c r="BV27" s="167"/>
      <c r="BW27" s="167"/>
      <c r="BX27" s="167"/>
      <c r="BY27" s="167"/>
      <c r="BZ27" s="167"/>
      <c r="CA27" s="167"/>
      <c r="CB27" s="167"/>
      <c r="CC27" s="167"/>
      <c r="CD27" s="167"/>
      <c r="CE27" s="167"/>
      <c r="CF27" s="167"/>
      <c r="CG27" s="167"/>
      <c r="CH27" s="167"/>
      <c r="CI27" s="167"/>
      <c r="CJ27" s="167"/>
      <c r="CK27" s="167"/>
      <c r="CL27" s="167"/>
      <c r="CM27" s="167"/>
      <c r="CN27" s="167"/>
      <c r="CO27" s="167"/>
      <c r="CP27" s="167"/>
      <c r="CQ27" s="167"/>
      <c r="CR27" s="167"/>
      <c r="CS27" s="167"/>
      <c r="CT27" s="167"/>
      <c r="CU27" s="167"/>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row>
    <row r="28" spans="1:7" ht="22.5">
      <c r="A28" s="138" t="s">
        <v>219</v>
      </c>
      <c r="B28" s="138" t="s">
        <v>401</v>
      </c>
      <c r="C28" s="144" t="s">
        <v>220</v>
      </c>
      <c r="D28" s="135">
        <v>20</v>
      </c>
      <c r="E28" s="355"/>
      <c r="F28" s="140">
        <f>+D28*E28</f>
        <v>0</v>
      </c>
      <c r="G28" s="168"/>
    </row>
    <row r="29" spans="1:7" ht="9.75" customHeight="1">
      <c r="A29" s="138"/>
      <c r="B29" s="138"/>
      <c r="C29" s="144"/>
      <c r="D29" s="135"/>
      <c r="E29" s="355"/>
      <c r="F29" s="169"/>
      <c r="G29" s="168"/>
    </row>
    <row r="30" spans="1:7" ht="33.75">
      <c r="A30" s="138" t="s">
        <v>221</v>
      </c>
      <c r="B30" s="138" t="s">
        <v>56</v>
      </c>
      <c r="C30" s="144" t="s">
        <v>222</v>
      </c>
      <c r="D30" s="135">
        <v>50</v>
      </c>
      <c r="E30" s="355"/>
      <c r="F30" s="140">
        <f>+D30*E30</f>
        <v>0</v>
      </c>
      <c r="G30" s="168"/>
    </row>
    <row r="31" spans="1:7" ht="9.75" customHeight="1">
      <c r="A31" s="138"/>
      <c r="B31" s="138"/>
      <c r="C31" s="144"/>
      <c r="D31" s="135"/>
      <c r="E31" s="355"/>
      <c r="F31" s="169"/>
      <c r="G31" s="168"/>
    </row>
    <row r="32" spans="1:7" ht="33.75">
      <c r="A32" s="138" t="s">
        <v>221</v>
      </c>
      <c r="B32" s="138" t="s">
        <v>94</v>
      </c>
      <c r="C32" s="144" t="s">
        <v>223</v>
      </c>
      <c r="D32" s="135">
        <v>1</v>
      </c>
      <c r="E32" s="355"/>
      <c r="F32" s="140">
        <f>+D32*E32</f>
        <v>0</v>
      </c>
      <c r="G32" s="168"/>
    </row>
    <row r="33" spans="1:122" ht="12" customHeight="1">
      <c r="A33" s="159"/>
      <c r="B33" s="136"/>
      <c r="C33" s="164"/>
      <c r="D33" s="161"/>
      <c r="E33" s="360"/>
      <c r="F33" s="162"/>
      <c r="G33" s="163"/>
      <c r="H33" s="163"/>
      <c r="I33" s="163"/>
      <c r="J33" s="13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row>
    <row r="34" spans="1:10" ht="15" customHeight="1">
      <c r="A34" s="165" t="s">
        <v>123</v>
      </c>
      <c r="B34" s="413" t="s">
        <v>224</v>
      </c>
      <c r="C34" s="414"/>
      <c r="D34" s="170"/>
      <c r="E34" s="355"/>
      <c r="F34" s="140"/>
      <c r="J34" s="137"/>
    </row>
    <row r="35" spans="1:10" ht="11.25" customHeight="1">
      <c r="A35" s="165"/>
      <c r="B35" s="160"/>
      <c r="C35" s="136"/>
      <c r="D35" s="170"/>
      <c r="E35" s="355"/>
      <c r="F35" s="140"/>
      <c r="J35" s="137"/>
    </row>
    <row r="36" spans="1:10" ht="22.5">
      <c r="A36" s="138" t="s">
        <v>225</v>
      </c>
      <c r="B36" s="138" t="s">
        <v>401</v>
      </c>
      <c r="C36" s="144" t="s">
        <v>226</v>
      </c>
      <c r="D36" s="135">
        <f>13.5+15+21.5+6.5+35+15.5+4</f>
        <v>111</v>
      </c>
      <c r="E36" s="355"/>
      <c r="F36" s="140">
        <f>+D36*E36</f>
        <v>0</v>
      </c>
      <c r="J36" s="137"/>
    </row>
    <row r="37" spans="4:10" ht="12" customHeight="1">
      <c r="D37" s="170"/>
      <c r="E37" s="355"/>
      <c r="F37" s="140"/>
      <c r="J37" s="137"/>
    </row>
    <row r="38" spans="1:10" ht="24" customHeight="1">
      <c r="A38" s="138" t="s">
        <v>227</v>
      </c>
      <c r="B38" s="138" t="s">
        <v>401</v>
      </c>
      <c r="C38" s="144" t="s">
        <v>228</v>
      </c>
      <c r="D38" s="135">
        <f>241+217</f>
        <v>458</v>
      </c>
      <c r="E38" s="355"/>
      <c r="F38" s="140">
        <f>+D38*E38</f>
        <v>0</v>
      </c>
      <c r="J38" s="137"/>
    </row>
    <row r="39" spans="4:10" ht="8.25" customHeight="1">
      <c r="D39" s="170"/>
      <c r="E39" s="355"/>
      <c r="F39" s="140"/>
      <c r="J39" s="137"/>
    </row>
    <row r="40" spans="1:10" ht="15.75" customHeight="1">
      <c r="A40" s="138" t="s">
        <v>229</v>
      </c>
      <c r="B40" s="138" t="s">
        <v>401</v>
      </c>
      <c r="C40" s="144" t="s">
        <v>230</v>
      </c>
      <c r="D40" s="135">
        <f>32+9+6+18</f>
        <v>65</v>
      </c>
      <c r="E40" s="355"/>
      <c r="F40" s="140">
        <f>+D40*E40</f>
        <v>0</v>
      </c>
      <c r="J40" s="137"/>
    </row>
    <row r="41" spans="4:10" ht="12" customHeight="1">
      <c r="D41" s="170"/>
      <c r="E41" s="355"/>
      <c r="F41" s="140"/>
      <c r="J41" s="137"/>
    </row>
    <row r="42" spans="1:10" ht="24.75" customHeight="1">
      <c r="A42" s="141" t="s">
        <v>231</v>
      </c>
      <c r="B42" s="138" t="s">
        <v>402</v>
      </c>
      <c r="C42" s="144" t="s">
        <v>232</v>
      </c>
      <c r="D42" s="135">
        <f>7.5+7.5+6+12+5.5+4+2+2</f>
        <v>46.5</v>
      </c>
      <c r="E42" s="355"/>
      <c r="F42" s="140">
        <f>+D42*E42</f>
        <v>0</v>
      </c>
      <c r="J42" s="137"/>
    </row>
    <row r="43" spans="1:10" ht="12" customHeight="1">
      <c r="A43" s="138"/>
      <c r="B43" s="138"/>
      <c r="C43" s="144"/>
      <c r="D43" s="170"/>
      <c r="E43" s="355"/>
      <c r="F43" s="140"/>
      <c r="J43" s="137"/>
    </row>
    <row r="44" spans="1:10" ht="24" customHeight="1">
      <c r="A44" s="141" t="s">
        <v>233</v>
      </c>
      <c r="B44" s="138" t="s">
        <v>402</v>
      </c>
      <c r="C44" s="144" t="s">
        <v>234</v>
      </c>
      <c r="D44" s="135">
        <f>15+14+19.5+9+23.5+16+4.5</f>
        <v>101.5</v>
      </c>
      <c r="E44" s="355"/>
      <c r="F44" s="140">
        <f>+D44*E44</f>
        <v>0</v>
      </c>
      <c r="J44" s="137"/>
    </row>
    <row r="45" spans="1:10" ht="9.75" customHeight="1">
      <c r="A45" s="141"/>
      <c r="B45" s="138"/>
      <c r="C45" s="144"/>
      <c r="D45" s="135"/>
      <c r="E45" s="355"/>
      <c r="F45" s="169"/>
      <c r="J45" s="137"/>
    </row>
    <row r="46" spans="1:10" ht="15" customHeight="1">
      <c r="A46" s="141" t="s">
        <v>235</v>
      </c>
      <c r="B46" s="138" t="s">
        <v>402</v>
      </c>
      <c r="C46" s="144" t="s">
        <v>236</v>
      </c>
      <c r="D46" s="135">
        <f>7.5+14+11.5+6.5+23.5+14+4</f>
        <v>81</v>
      </c>
      <c r="E46" s="355"/>
      <c r="F46" s="140">
        <f>+D46*E46</f>
        <v>0</v>
      </c>
      <c r="J46" s="137"/>
    </row>
    <row r="47" spans="1:10" ht="6" customHeight="1" thickBot="1">
      <c r="A47" s="172"/>
      <c r="B47" s="172"/>
      <c r="C47" s="173"/>
      <c r="D47" s="147"/>
      <c r="E47" s="361"/>
      <c r="F47" s="148"/>
      <c r="J47" s="137"/>
    </row>
    <row r="48" spans="1:122" ht="15" customHeight="1" thickTop="1">
      <c r="A48" s="174" t="s">
        <v>101</v>
      </c>
      <c r="B48" s="411" t="s">
        <v>237</v>
      </c>
      <c r="C48" s="412"/>
      <c r="D48" s="150"/>
      <c r="E48" s="358"/>
      <c r="F48" s="151">
        <f>SUM(F28:F47)</f>
        <v>0</v>
      </c>
      <c r="G48" s="152"/>
      <c r="H48" s="152"/>
      <c r="I48" s="153"/>
      <c r="J48" s="13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118"/>
      <c r="CU48" s="118"/>
      <c r="CV48" s="118"/>
      <c r="CW48" s="118"/>
      <c r="CX48" s="118"/>
      <c r="CY48" s="118"/>
      <c r="CZ48" s="118"/>
      <c r="DA48" s="118"/>
      <c r="DB48" s="118"/>
      <c r="DC48" s="118"/>
      <c r="DD48" s="118"/>
      <c r="DE48" s="118"/>
      <c r="DF48" s="118"/>
      <c r="DG48" s="118"/>
      <c r="DH48" s="118"/>
      <c r="DI48" s="118"/>
      <c r="DJ48" s="118"/>
      <c r="DK48" s="118"/>
      <c r="DL48" s="118"/>
      <c r="DM48" s="118"/>
      <c r="DN48" s="118"/>
      <c r="DO48" s="118"/>
      <c r="DP48" s="118"/>
      <c r="DQ48" s="118"/>
      <c r="DR48" s="118"/>
    </row>
    <row r="49" spans="1:122" ht="9" customHeight="1">
      <c r="A49" s="165"/>
      <c r="B49" s="133"/>
      <c r="C49" s="175"/>
      <c r="D49" s="157"/>
      <c r="E49" s="362"/>
      <c r="F49" s="176"/>
      <c r="G49" s="152"/>
      <c r="H49" s="152"/>
      <c r="I49" s="153"/>
      <c r="J49" s="13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118"/>
      <c r="CU49" s="118"/>
      <c r="CV49" s="118"/>
      <c r="CW49" s="118"/>
      <c r="CX49" s="118"/>
      <c r="CY49" s="118"/>
      <c r="CZ49" s="118"/>
      <c r="DA49" s="118"/>
      <c r="DB49" s="118"/>
      <c r="DC49" s="118"/>
      <c r="DD49" s="118"/>
      <c r="DE49" s="118"/>
      <c r="DF49" s="118"/>
      <c r="DG49" s="118"/>
      <c r="DH49" s="118"/>
      <c r="DI49" s="118"/>
      <c r="DJ49" s="118"/>
      <c r="DK49" s="118"/>
      <c r="DL49" s="118"/>
      <c r="DM49" s="118"/>
      <c r="DN49" s="118"/>
      <c r="DO49" s="118"/>
      <c r="DP49" s="118"/>
      <c r="DQ49" s="118"/>
      <c r="DR49" s="118"/>
    </row>
    <row r="50" spans="1:122" ht="15" customHeight="1">
      <c r="A50" s="132" t="s">
        <v>48</v>
      </c>
      <c r="B50" s="413" t="s">
        <v>238</v>
      </c>
      <c r="C50" s="417"/>
      <c r="D50" s="161"/>
      <c r="E50" s="360"/>
      <c r="F50" s="162"/>
      <c r="G50" s="152"/>
      <c r="H50" s="152"/>
      <c r="I50" s="153"/>
      <c r="J50" s="13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8"/>
      <c r="CU50" s="118"/>
      <c r="CV50" s="118"/>
      <c r="CW50" s="118"/>
      <c r="CX50" s="118"/>
      <c r="CY50" s="118"/>
      <c r="CZ50" s="118"/>
      <c r="DA50" s="118"/>
      <c r="DB50" s="118"/>
      <c r="DC50" s="118"/>
      <c r="DD50" s="118"/>
      <c r="DE50" s="118"/>
      <c r="DF50" s="118"/>
      <c r="DG50" s="118"/>
      <c r="DH50" s="118"/>
      <c r="DI50" s="118"/>
      <c r="DJ50" s="118"/>
      <c r="DK50" s="118"/>
      <c r="DL50" s="118"/>
      <c r="DM50" s="118"/>
      <c r="DN50" s="118"/>
      <c r="DO50" s="118"/>
      <c r="DP50" s="118"/>
      <c r="DQ50" s="118"/>
      <c r="DR50" s="118"/>
    </row>
    <row r="51" spans="1:122" ht="10.5" customHeight="1">
      <c r="A51" s="159"/>
      <c r="B51" s="136"/>
      <c r="C51" s="164"/>
      <c r="D51" s="161"/>
      <c r="E51" s="360"/>
      <c r="F51" s="162"/>
      <c r="G51" s="152"/>
      <c r="H51" s="152"/>
      <c r="I51" s="153"/>
      <c r="J51" s="13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row>
    <row r="52" spans="1:122" ht="15" customHeight="1">
      <c r="A52" s="165" t="s">
        <v>132</v>
      </c>
      <c r="B52" s="413" t="s">
        <v>239</v>
      </c>
      <c r="C52" s="414"/>
      <c r="D52" s="161"/>
      <c r="E52" s="360"/>
      <c r="F52" s="162"/>
      <c r="G52" s="152"/>
      <c r="H52" s="152"/>
      <c r="I52" s="153"/>
      <c r="J52" s="137"/>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118"/>
      <c r="CU52" s="118"/>
      <c r="CV52" s="118"/>
      <c r="CW52" s="118"/>
      <c r="CX52" s="118"/>
      <c r="CY52" s="118"/>
      <c r="CZ52" s="118"/>
      <c r="DA52" s="118"/>
      <c r="DB52" s="118"/>
      <c r="DC52" s="118"/>
      <c r="DD52" s="118"/>
      <c r="DE52" s="118"/>
      <c r="DF52" s="118"/>
      <c r="DG52" s="118"/>
      <c r="DH52" s="118"/>
      <c r="DI52" s="118"/>
      <c r="DJ52" s="118"/>
      <c r="DK52" s="118"/>
      <c r="DL52" s="118"/>
      <c r="DM52" s="118"/>
      <c r="DN52" s="118"/>
      <c r="DO52" s="118"/>
      <c r="DP52" s="118"/>
      <c r="DQ52" s="118"/>
      <c r="DR52" s="118"/>
    </row>
    <row r="53" spans="1:122" ht="15" customHeight="1">
      <c r="A53" s="165"/>
      <c r="B53" s="160"/>
      <c r="C53" s="136"/>
      <c r="D53" s="161"/>
      <c r="E53" s="360"/>
      <c r="F53" s="162"/>
      <c r="G53" s="152"/>
      <c r="H53" s="152"/>
      <c r="I53" s="153"/>
      <c r="J53" s="137"/>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row>
    <row r="54" spans="1:122" ht="26.25" customHeight="1">
      <c r="A54" s="141" t="s">
        <v>240</v>
      </c>
      <c r="B54" s="138" t="s">
        <v>241</v>
      </c>
      <c r="C54" s="144" t="s">
        <v>242</v>
      </c>
      <c r="D54" s="177"/>
      <c r="E54" s="355"/>
      <c r="F54" s="140"/>
      <c r="G54" s="152"/>
      <c r="H54" s="152"/>
      <c r="I54" s="153"/>
      <c r="J54" s="137"/>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row>
    <row r="55" spans="1:122" ht="15" customHeight="1" thickBot="1">
      <c r="A55" s="172"/>
      <c r="B55" s="172"/>
      <c r="C55" s="173"/>
      <c r="D55" s="147"/>
      <c r="E55" s="361"/>
      <c r="F55" s="148"/>
      <c r="G55" s="152"/>
      <c r="H55" s="152"/>
      <c r="I55" s="153"/>
      <c r="J55" s="137"/>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c r="DN55" s="118"/>
      <c r="DO55" s="118"/>
      <c r="DP55" s="118"/>
      <c r="DQ55" s="118"/>
      <c r="DR55" s="118"/>
    </row>
    <row r="56" spans="1:122" ht="15" customHeight="1" thickTop="1">
      <c r="A56" s="174" t="s">
        <v>48</v>
      </c>
      <c r="B56" s="411" t="s">
        <v>243</v>
      </c>
      <c r="C56" s="412"/>
      <c r="D56" s="150"/>
      <c r="E56" s="358"/>
      <c r="F56" s="151">
        <f>SUM(F54:F55)</f>
        <v>0</v>
      </c>
      <c r="G56" s="152"/>
      <c r="H56" s="152"/>
      <c r="I56" s="153"/>
      <c r="J56" s="13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118"/>
      <c r="CU56" s="118"/>
      <c r="CV56" s="118"/>
      <c r="CW56" s="118"/>
      <c r="CX56" s="118"/>
      <c r="CY56" s="118"/>
      <c r="CZ56" s="118"/>
      <c r="DA56" s="118"/>
      <c r="DB56" s="118"/>
      <c r="DC56" s="118"/>
      <c r="DD56" s="118"/>
      <c r="DE56" s="118"/>
      <c r="DF56" s="118"/>
      <c r="DG56" s="118"/>
      <c r="DH56" s="118"/>
      <c r="DI56" s="118"/>
      <c r="DJ56" s="118"/>
      <c r="DK56" s="118"/>
      <c r="DL56" s="118"/>
      <c r="DM56" s="118"/>
      <c r="DN56" s="118"/>
      <c r="DO56" s="118"/>
      <c r="DP56" s="118"/>
      <c r="DQ56" s="118"/>
      <c r="DR56" s="118"/>
    </row>
    <row r="57" spans="1:122" ht="6" customHeight="1" thickBot="1">
      <c r="A57" s="165"/>
      <c r="B57" s="424"/>
      <c r="C57" s="425"/>
      <c r="D57" s="161"/>
      <c r="E57" s="360"/>
      <c r="F57" s="162"/>
      <c r="G57" s="163"/>
      <c r="H57" s="163"/>
      <c r="I57" s="163"/>
      <c r="J57" s="13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118"/>
      <c r="CU57" s="118"/>
      <c r="CV57" s="118"/>
      <c r="CW57" s="118"/>
      <c r="CX57" s="118"/>
      <c r="CY57" s="118"/>
      <c r="CZ57" s="118"/>
      <c r="DA57" s="118"/>
      <c r="DB57" s="118"/>
      <c r="DC57" s="118"/>
      <c r="DD57" s="118"/>
      <c r="DE57" s="118"/>
      <c r="DF57" s="118"/>
      <c r="DG57" s="118"/>
      <c r="DH57" s="118"/>
      <c r="DI57" s="118"/>
      <c r="DJ57" s="118"/>
      <c r="DK57" s="118"/>
      <c r="DL57" s="118"/>
      <c r="DM57" s="118"/>
      <c r="DN57" s="118"/>
      <c r="DO57" s="118"/>
      <c r="DP57" s="118"/>
      <c r="DQ57" s="118"/>
      <c r="DR57" s="118"/>
    </row>
    <row r="58" spans="1:10" ht="15" customHeight="1" thickBot="1">
      <c r="A58" s="178" t="s">
        <v>84</v>
      </c>
      <c r="B58" s="415" t="s">
        <v>244</v>
      </c>
      <c r="C58" s="416"/>
      <c r="D58" s="179"/>
      <c r="E58" s="363"/>
      <c r="F58" s="180">
        <f>F22+F48+F56</f>
        <v>0</v>
      </c>
      <c r="J58" s="137"/>
    </row>
    <row r="59" spans="4:6" ht="15" customHeight="1">
      <c r="D59" s="170"/>
      <c r="E59" s="364"/>
      <c r="F59" s="181"/>
    </row>
    <row r="60" spans="1:122" ht="15" customHeight="1">
      <c r="A60" s="125" t="s">
        <v>245</v>
      </c>
      <c r="B60" s="422" t="s">
        <v>246</v>
      </c>
      <c r="C60" s="423"/>
      <c r="D60" s="126"/>
      <c r="E60" s="353"/>
      <c r="F60" s="127"/>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row>
    <row r="61" spans="4:6" ht="12" customHeight="1">
      <c r="D61" s="170"/>
      <c r="E61" s="364"/>
      <c r="F61" s="181"/>
    </row>
    <row r="62" spans="1:122" ht="15" customHeight="1">
      <c r="A62" s="165" t="s">
        <v>247</v>
      </c>
      <c r="B62" s="413" t="s">
        <v>248</v>
      </c>
      <c r="C62" s="417"/>
      <c r="D62" s="161"/>
      <c r="E62" s="360"/>
      <c r="F62" s="162"/>
      <c r="G62" s="163"/>
      <c r="H62" s="163"/>
      <c r="I62" s="163"/>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row>
    <row r="63" spans="4:6" ht="12" customHeight="1">
      <c r="D63" s="170"/>
      <c r="E63" s="364"/>
      <c r="F63" s="181"/>
    </row>
    <row r="64" spans="1:10" ht="24" customHeight="1">
      <c r="A64" s="138" t="s">
        <v>249</v>
      </c>
      <c r="B64" s="138" t="s">
        <v>403</v>
      </c>
      <c r="C64" s="144" t="s">
        <v>250</v>
      </c>
      <c r="D64" s="135">
        <v>80</v>
      </c>
      <c r="E64" s="355"/>
      <c r="F64" s="140">
        <f>+D64*E64</f>
        <v>0</v>
      </c>
      <c r="J64" s="137"/>
    </row>
    <row r="65" spans="1:10" ht="12" customHeight="1">
      <c r="A65" s="138"/>
      <c r="B65" s="138"/>
      <c r="C65" s="144"/>
      <c r="D65" s="170"/>
      <c r="E65" s="355"/>
      <c r="F65" s="140"/>
      <c r="J65" s="137"/>
    </row>
    <row r="66" spans="1:10" ht="24.75" customHeight="1">
      <c r="A66" s="141" t="s">
        <v>251</v>
      </c>
      <c r="B66" s="138" t="s">
        <v>403</v>
      </c>
      <c r="C66" s="144" t="s">
        <v>252</v>
      </c>
      <c r="D66" s="135">
        <v>25</v>
      </c>
      <c r="E66" s="355"/>
      <c r="F66" s="140">
        <f>+D66*E66</f>
        <v>0</v>
      </c>
      <c r="J66" s="137"/>
    </row>
    <row r="67" spans="1:10" ht="12" customHeight="1">
      <c r="A67" s="138"/>
      <c r="B67" s="138"/>
      <c r="C67" s="144"/>
      <c r="D67" s="170"/>
      <c r="E67" s="355"/>
      <c r="F67" s="140"/>
      <c r="J67" s="137"/>
    </row>
    <row r="68" spans="1:10" ht="22.5">
      <c r="A68" s="138" t="s">
        <v>253</v>
      </c>
      <c r="B68" s="138" t="s">
        <v>403</v>
      </c>
      <c r="C68" s="144" t="s">
        <v>254</v>
      </c>
      <c r="D68" s="135">
        <v>181.5</v>
      </c>
      <c r="E68" s="355"/>
      <c r="F68" s="140">
        <f>+D68*E68</f>
        <v>0</v>
      </c>
      <c r="J68" s="137"/>
    </row>
    <row r="69" spans="1:10" ht="12.75">
      <c r="A69" s="138"/>
      <c r="B69" s="138"/>
      <c r="C69" s="144"/>
      <c r="D69" s="135"/>
      <c r="E69" s="355"/>
      <c r="F69" s="140"/>
      <c r="J69" s="137"/>
    </row>
    <row r="70" spans="1:10" ht="48" customHeight="1">
      <c r="A70" s="141" t="s">
        <v>255</v>
      </c>
      <c r="B70" s="138" t="s">
        <v>403</v>
      </c>
      <c r="C70" s="144" t="s">
        <v>256</v>
      </c>
      <c r="D70" s="135">
        <v>58</v>
      </c>
      <c r="E70" s="355"/>
      <c r="F70" s="140">
        <f>+D70*E70</f>
        <v>0</v>
      </c>
      <c r="J70" s="137"/>
    </row>
    <row r="71" spans="1:6" ht="8.25" customHeight="1" thickBot="1">
      <c r="A71" s="172"/>
      <c r="B71" s="172"/>
      <c r="C71" s="173"/>
      <c r="D71" s="147"/>
      <c r="E71" s="361"/>
      <c r="F71" s="148"/>
    </row>
    <row r="72" spans="1:122" ht="15" customHeight="1" thickTop="1">
      <c r="A72" s="174" t="s">
        <v>247</v>
      </c>
      <c r="B72" s="411" t="s">
        <v>257</v>
      </c>
      <c r="C72" s="412"/>
      <c r="D72" s="182"/>
      <c r="E72" s="365"/>
      <c r="F72" s="151">
        <f>SUM(F64:F71)</f>
        <v>0</v>
      </c>
      <c r="G72" s="152"/>
      <c r="H72" s="152"/>
      <c r="I72" s="153"/>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118"/>
      <c r="BY72" s="118"/>
      <c r="BZ72" s="118"/>
      <c r="CA72" s="118"/>
      <c r="CB72" s="118"/>
      <c r="CC72" s="118"/>
      <c r="CD72" s="118"/>
      <c r="CE72" s="118"/>
      <c r="CF72" s="118"/>
      <c r="CG72" s="118"/>
      <c r="CH72" s="118"/>
      <c r="CI72" s="118"/>
      <c r="CJ72" s="118"/>
      <c r="CK72" s="118"/>
      <c r="CL72" s="118"/>
      <c r="CM72" s="118"/>
      <c r="CN72" s="118"/>
      <c r="CO72" s="118"/>
      <c r="CP72" s="118"/>
      <c r="CQ72" s="118"/>
      <c r="CR72" s="118"/>
      <c r="CS72" s="118"/>
      <c r="CT72" s="118"/>
      <c r="CU72" s="118"/>
      <c r="CV72" s="118"/>
      <c r="CW72" s="118"/>
      <c r="CX72" s="118"/>
      <c r="CY72" s="118"/>
      <c r="CZ72" s="118"/>
      <c r="DA72" s="118"/>
      <c r="DB72" s="118"/>
      <c r="DC72" s="118"/>
      <c r="DD72" s="118"/>
      <c r="DE72" s="118"/>
      <c r="DF72" s="118"/>
      <c r="DG72" s="118"/>
      <c r="DH72" s="118"/>
      <c r="DI72" s="118"/>
      <c r="DJ72" s="118"/>
      <c r="DK72" s="118"/>
      <c r="DL72" s="118"/>
      <c r="DM72" s="118"/>
      <c r="DN72" s="118"/>
      <c r="DO72" s="118"/>
      <c r="DP72" s="118"/>
      <c r="DQ72" s="118"/>
      <c r="DR72" s="118"/>
    </row>
    <row r="73" spans="4:6" ht="12" customHeight="1">
      <c r="D73" s="170"/>
      <c r="E73" s="366"/>
      <c r="F73" s="181"/>
    </row>
    <row r="74" spans="1:122" ht="12.75">
      <c r="A74" s="165" t="s">
        <v>258</v>
      </c>
      <c r="B74" s="413" t="s">
        <v>259</v>
      </c>
      <c r="C74" s="417"/>
      <c r="D74" s="183"/>
      <c r="E74" s="367"/>
      <c r="F74" s="162"/>
      <c r="G74" s="163"/>
      <c r="H74" s="163"/>
      <c r="I74" s="163"/>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c r="DK74" s="118"/>
      <c r="DL74" s="118"/>
      <c r="DM74" s="118"/>
      <c r="DN74" s="118"/>
      <c r="DO74" s="118"/>
      <c r="DP74" s="118"/>
      <c r="DQ74" s="118"/>
      <c r="DR74" s="118"/>
    </row>
    <row r="75" spans="4:6" ht="12" customHeight="1">
      <c r="D75" s="170"/>
      <c r="E75" s="366"/>
      <c r="F75" s="181"/>
    </row>
    <row r="76" spans="1:10" ht="24" customHeight="1">
      <c r="A76" s="141" t="s">
        <v>260</v>
      </c>
      <c r="B76" s="138" t="s">
        <v>401</v>
      </c>
      <c r="C76" s="144" t="s">
        <v>261</v>
      </c>
      <c r="D76" s="177">
        <f>460+121+120</f>
        <v>701</v>
      </c>
      <c r="E76" s="355"/>
      <c r="F76" s="140">
        <f>+D76*E76</f>
        <v>0</v>
      </c>
      <c r="J76" s="137"/>
    </row>
    <row r="77" spans="1:10" ht="12" customHeight="1" thickBot="1">
      <c r="A77" s="172"/>
      <c r="B77" s="172"/>
      <c r="C77" s="173"/>
      <c r="D77" s="147"/>
      <c r="E77" s="361"/>
      <c r="F77" s="148"/>
      <c r="J77" s="137"/>
    </row>
    <row r="78" spans="1:122" ht="15" customHeight="1" thickTop="1">
      <c r="A78" s="174" t="s">
        <v>258</v>
      </c>
      <c r="B78" s="411" t="s">
        <v>262</v>
      </c>
      <c r="C78" s="411"/>
      <c r="D78" s="182"/>
      <c r="E78" s="365"/>
      <c r="F78" s="151">
        <f>SUM(F76:F77)</f>
        <v>0</v>
      </c>
      <c r="G78" s="152"/>
      <c r="H78" s="152"/>
      <c r="I78" s="153"/>
      <c r="J78" s="137"/>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118"/>
      <c r="BY78" s="118"/>
      <c r="BZ78" s="118"/>
      <c r="CA78" s="118"/>
      <c r="CB78" s="118"/>
      <c r="CC78" s="118"/>
      <c r="CD78" s="118"/>
      <c r="CE78" s="118"/>
      <c r="CF78" s="118"/>
      <c r="CG78" s="118"/>
      <c r="CH78" s="118"/>
      <c r="CI78" s="118"/>
      <c r="CJ78" s="118"/>
      <c r="CK78" s="118"/>
      <c r="CL78" s="118"/>
      <c r="CM78" s="118"/>
      <c r="CN78" s="118"/>
      <c r="CO78" s="118"/>
      <c r="CP78" s="118"/>
      <c r="CQ78" s="118"/>
      <c r="CR78" s="118"/>
      <c r="CS78" s="118"/>
      <c r="CT78" s="118"/>
      <c r="CU78" s="118"/>
      <c r="CV78" s="118"/>
      <c r="CW78" s="118"/>
      <c r="CX78" s="118"/>
      <c r="CY78" s="118"/>
      <c r="CZ78" s="118"/>
      <c r="DA78" s="118"/>
      <c r="DB78" s="118"/>
      <c r="DC78" s="118"/>
      <c r="DD78" s="118"/>
      <c r="DE78" s="118"/>
      <c r="DF78" s="118"/>
      <c r="DG78" s="118"/>
      <c r="DH78" s="118"/>
      <c r="DI78" s="118"/>
      <c r="DJ78" s="118"/>
      <c r="DK78" s="118"/>
      <c r="DL78" s="118"/>
      <c r="DM78" s="118"/>
      <c r="DN78" s="118"/>
      <c r="DO78" s="118"/>
      <c r="DP78" s="118"/>
      <c r="DQ78" s="118"/>
      <c r="DR78" s="118"/>
    </row>
    <row r="79" spans="2:10" ht="12" customHeight="1">
      <c r="B79" s="184"/>
      <c r="C79" s="185"/>
      <c r="D79" s="170"/>
      <c r="E79" s="366"/>
      <c r="F79" s="181"/>
      <c r="J79" s="137"/>
    </row>
    <row r="80" spans="1:122" ht="15" customHeight="1">
      <c r="A80" s="165" t="s">
        <v>263</v>
      </c>
      <c r="B80" s="413" t="s">
        <v>264</v>
      </c>
      <c r="C80" s="417"/>
      <c r="D80" s="183"/>
      <c r="E80" s="367"/>
      <c r="F80" s="162"/>
      <c r="G80" s="163"/>
      <c r="H80" s="163"/>
      <c r="I80" s="163"/>
      <c r="J80" s="137"/>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8"/>
      <c r="BR80" s="118"/>
      <c r="BS80" s="118"/>
      <c r="BT80" s="118"/>
      <c r="BU80" s="118"/>
      <c r="BV80" s="118"/>
      <c r="BW80" s="118"/>
      <c r="BX80" s="118"/>
      <c r="BY80" s="118"/>
      <c r="BZ80" s="118"/>
      <c r="CA80" s="118"/>
      <c r="CB80" s="118"/>
      <c r="CC80" s="118"/>
      <c r="CD80" s="118"/>
      <c r="CE80" s="118"/>
      <c r="CF80" s="118"/>
      <c r="CG80" s="118"/>
      <c r="CH80" s="118"/>
      <c r="CI80" s="118"/>
      <c r="CJ80" s="118"/>
      <c r="CK80" s="118"/>
      <c r="CL80" s="118"/>
      <c r="CM80" s="118"/>
      <c r="CN80" s="118"/>
      <c r="CO80" s="118"/>
      <c r="CP80" s="118"/>
      <c r="CQ80" s="118"/>
      <c r="CR80" s="118"/>
      <c r="CS80" s="118"/>
      <c r="CT80" s="118"/>
      <c r="CU80" s="118"/>
      <c r="CV80" s="118"/>
      <c r="CW80" s="118"/>
      <c r="CX80" s="118"/>
      <c r="CY80" s="118"/>
      <c r="CZ80" s="118"/>
      <c r="DA80" s="118"/>
      <c r="DB80" s="118"/>
      <c r="DC80" s="118"/>
      <c r="DD80" s="118"/>
      <c r="DE80" s="118"/>
      <c r="DF80" s="118"/>
      <c r="DG80" s="118"/>
      <c r="DH80" s="118"/>
      <c r="DI80" s="118"/>
      <c r="DJ80" s="118"/>
      <c r="DK80" s="118"/>
      <c r="DL80" s="118"/>
      <c r="DM80" s="118"/>
      <c r="DN80" s="118"/>
      <c r="DO80" s="118"/>
      <c r="DP80" s="118"/>
      <c r="DQ80" s="118"/>
      <c r="DR80" s="118"/>
    </row>
    <row r="81" spans="4:10" ht="12" customHeight="1">
      <c r="D81" s="170"/>
      <c r="E81" s="366"/>
      <c r="F81" s="181"/>
      <c r="J81" s="137"/>
    </row>
    <row r="82" spans="1:10" ht="22.5">
      <c r="A82" s="141" t="s">
        <v>265</v>
      </c>
      <c r="B82" s="138" t="s">
        <v>403</v>
      </c>
      <c r="C82" s="144" t="s">
        <v>266</v>
      </c>
      <c r="D82" s="135">
        <v>72.4</v>
      </c>
      <c r="E82" s="355"/>
      <c r="F82" s="140">
        <f>+D82*E82</f>
        <v>0</v>
      </c>
      <c r="J82" s="137"/>
    </row>
    <row r="83" spans="1:10" ht="12.75">
      <c r="A83" s="141"/>
      <c r="B83" s="138"/>
      <c r="C83" s="144"/>
      <c r="D83" s="135"/>
      <c r="E83" s="355"/>
      <c r="F83" s="169"/>
      <c r="J83" s="137"/>
    </row>
    <row r="84" spans="1:10" ht="36.75" customHeight="1">
      <c r="A84" s="141" t="s">
        <v>267</v>
      </c>
      <c r="B84" s="138" t="s">
        <v>403</v>
      </c>
      <c r="C84" s="144" t="s">
        <v>268</v>
      </c>
      <c r="D84" s="135">
        <v>250</v>
      </c>
      <c r="E84" s="355"/>
      <c r="F84" s="140">
        <f>+D84*E84</f>
        <v>0</v>
      </c>
      <c r="J84" s="137"/>
    </row>
    <row r="85" spans="1:6" ht="12.75">
      <c r="A85" s="141"/>
      <c r="B85" s="138"/>
      <c r="C85" s="144"/>
      <c r="D85" s="135"/>
      <c r="E85" s="355"/>
      <c r="F85" s="169"/>
    </row>
    <row r="86" spans="1:6" ht="22.5">
      <c r="A86" s="141" t="s">
        <v>269</v>
      </c>
      <c r="B86" s="138" t="s">
        <v>401</v>
      </c>
      <c r="C86" s="144" t="s">
        <v>270</v>
      </c>
      <c r="D86" s="177">
        <v>121</v>
      </c>
      <c r="E86" s="355"/>
      <c r="F86" s="140">
        <f>+D86*E86</f>
        <v>0</v>
      </c>
    </row>
    <row r="87" spans="1:6" ht="5.25" customHeight="1" thickBot="1">
      <c r="A87" s="172"/>
      <c r="B87" s="172"/>
      <c r="C87" s="173"/>
      <c r="D87" s="147"/>
      <c r="E87" s="361"/>
      <c r="F87" s="148"/>
    </row>
    <row r="88" spans="1:122" ht="24.75" customHeight="1" thickTop="1">
      <c r="A88" s="186" t="s">
        <v>263</v>
      </c>
      <c r="B88" s="411" t="s">
        <v>271</v>
      </c>
      <c r="C88" s="412"/>
      <c r="D88" s="182"/>
      <c r="E88" s="365"/>
      <c r="F88" s="187">
        <f>SUM(F82:F87)</f>
        <v>0</v>
      </c>
      <c r="G88" s="152"/>
      <c r="H88" s="152"/>
      <c r="I88" s="153"/>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c r="BI88" s="118"/>
      <c r="BJ88" s="118"/>
      <c r="BK88" s="118"/>
      <c r="BL88" s="118"/>
      <c r="BM88" s="118"/>
      <c r="BN88" s="118"/>
      <c r="BO88" s="118"/>
      <c r="BP88" s="118"/>
      <c r="BQ88" s="118"/>
      <c r="BR88" s="118"/>
      <c r="BS88" s="118"/>
      <c r="BT88" s="118"/>
      <c r="BU88" s="118"/>
      <c r="BV88" s="118"/>
      <c r="BW88" s="118"/>
      <c r="BX88" s="118"/>
      <c r="BY88" s="118"/>
      <c r="BZ88" s="118"/>
      <c r="CA88" s="118"/>
      <c r="CB88" s="118"/>
      <c r="CC88" s="118"/>
      <c r="CD88" s="118"/>
      <c r="CE88" s="118"/>
      <c r="CF88" s="118"/>
      <c r="CG88" s="118"/>
      <c r="CH88" s="118"/>
      <c r="CI88" s="118"/>
      <c r="CJ88" s="118"/>
      <c r="CK88" s="118"/>
      <c r="CL88" s="118"/>
      <c r="CM88" s="118"/>
      <c r="CN88" s="118"/>
      <c r="CO88" s="118"/>
      <c r="CP88" s="118"/>
      <c r="CQ88" s="118"/>
      <c r="CR88" s="118"/>
      <c r="CS88" s="118"/>
      <c r="CT88" s="118"/>
      <c r="CU88" s="118"/>
      <c r="CV88" s="118"/>
      <c r="CW88" s="118"/>
      <c r="CX88" s="118"/>
      <c r="CY88" s="118"/>
      <c r="CZ88" s="118"/>
      <c r="DA88" s="118"/>
      <c r="DB88" s="118"/>
      <c r="DC88" s="118"/>
      <c r="DD88" s="118"/>
      <c r="DE88" s="118"/>
      <c r="DF88" s="118"/>
      <c r="DG88" s="118"/>
      <c r="DH88" s="118"/>
      <c r="DI88" s="118"/>
      <c r="DJ88" s="118"/>
      <c r="DK88" s="118"/>
      <c r="DL88" s="118"/>
      <c r="DM88" s="118"/>
      <c r="DN88" s="118"/>
      <c r="DO88" s="118"/>
      <c r="DP88" s="118"/>
      <c r="DQ88" s="118"/>
      <c r="DR88" s="118"/>
    </row>
    <row r="89" spans="1:122" ht="39" customHeight="1">
      <c r="A89" s="165"/>
      <c r="B89" s="136"/>
      <c r="C89" s="136"/>
      <c r="D89" s="188"/>
      <c r="E89" s="368"/>
      <c r="F89" s="158"/>
      <c r="G89" s="152"/>
      <c r="H89" s="152"/>
      <c r="I89" s="153"/>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118"/>
      <c r="BY89" s="118"/>
      <c r="BZ89" s="118"/>
      <c r="CA89" s="118"/>
      <c r="CB89" s="118"/>
      <c r="CC89" s="118"/>
      <c r="CD89" s="118"/>
      <c r="CE89" s="118"/>
      <c r="CF89" s="118"/>
      <c r="CG89" s="118"/>
      <c r="CH89" s="118"/>
      <c r="CI89" s="118"/>
      <c r="CJ89" s="118"/>
      <c r="CK89" s="118"/>
      <c r="CL89" s="118"/>
      <c r="CM89" s="118"/>
      <c r="CN89" s="118"/>
      <c r="CO89" s="118"/>
      <c r="CP89" s="118"/>
      <c r="CQ89" s="118"/>
      <c r="CR89" s="118"/>
      <c r="CS89" s="118"/>
      <c r="CT89" s="118"/>
      <c r="CU89" s="118"/>
      <c r="CV89" s="118"/>
      <c r="CW89" s="118"/>
      <c r="CX89" s="118"/>
      <c r="CY89" s="118"/>
      <c r="CZ89" s="118"/>
      <c r="DA89" s="118"/>
      <c r="DB89" s="118"/>
      <c r="DC89" s="118"/>
      <c r="DD89" s="118"/>
      <c r="DE89" s="118"/>
      <c r="DF89" s="118"/>
      <c r="DG89" s="118"/>
      <c r="DH89" s="118"/>
      <c r="DI89" s="118"/>
      <c r="DJ89" s="118"/>
      <c r="DK89" s="118"/>
      <c r="DL89" s="118"/>
      <c r="DM89" s="118"/>
      <c r="DN89" s="118"/>
      <c r="DO89" s="118"/>
      <c r="DP89" s="118"/>
      <c r="DQ89" s="118"/>
      <c r="DR89" s="118"/>
    </row>
    <row r="90" spans="1:122" ht="15" customHeight="1">
      <c r="A90" s="165" t="s">
        <v>272</v>
      </c>
      <c r="B90" s="413" t="s">
        <v>273</v>
      </c>
      <c r="C90" s="417"/>
      <c r="D90" s="183"/>
      <c r="E90" s="367"/>
      <c r="F90" s="162"/>
      <c r="G90" s="163"/>
      <c r="H90" s="163"/>
      <c r="I90" s="163"/>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8"/>
      <c r="BR90" s="118"/>
      <c r="BS90" s="118"/>
      <c r="BT90" s="118"/>
      <c r="BU90" s="118"/>
      <c r="BV90" s="118"/>
      <c r="BW90" s="118"/>
      <c r="BX90" s="118"/>
      <c r="BY90" s="118"/>
      <c r="BZ90" s="118"/>
      <c r="CA90" s="118"/>
      <c r="CB90" s="118"/>
      <c r="CC90" s="118"/>
      <c r="CD90" s="118"/>
      <c r="CE90" s="118"/>
      <c r="CF90" s="118"/>
      <c r="CG90" s="118"/>
      <c r="CH90" s="118"/>
      <c r="CI90" s="118"/>
      <c r="CJ90" s="118"/>
      <c r="CK90" s="118"/>
      <c r="CL90" s="118"/>
      <c r="CM90" s="118"/>
      <c r="CN90" s="118"/>
      <c r="CO90" s="118"/>
      <c r="CP90" s="118"/>
      <c r="CQ90" s="118"/>
      <c r="CR90" s="118"/>
      <c r="CS90" s="118"/>
      <c r="CT90" s="118"/>
      <c r="CU90" s="118"/>
      <c r="CV90" s="118"/>
      <c r="CW90" s="118"/>
      <c r="CX90" s="118"/>
      <c r="CY90" s="118"/>
      <c r="CZ90" s="118"/>
      <c r="DA90" s="118"/>
      <c r="DB90" s="118"/>
      <c r="DC90" s="118"/>
      <c r="DD90" s="118"/>
      <c r="DE90" s="118"/>
      <c r="DF90" s="118"/>
      <c r="DG90" s="118"/>
      <c r="DH90" s="118"/>
      <c r="DI90" s="118"/>
      <c r="DJ90" s="118"/>
      <c r="DK90" s="118"/>
      <c r="DL90" s="118"/>
      <c r="DM90" s="118"/>
      <c r="DN90" s="118"/>
      <c r="DO90" s="118"/>
      <c r="DP90" s="118"/>
      <c r="DQ90" s="118"/>
      <c r="DR90" s="118"/>
    </row>
    <row r="91" spans="4:6" ht="12" customHeight="1">
      <c r="D91" s="170"/>
      <c r="E91" s="366"/>
      <c r="F91" s="181"/>
    </row>
    <row r="92" spans="1:6" ht="24" customHeight="1">
      <c r="A92" s="138" t="s">
        <v>274</v>
      </c>
      <c r="B92" s="138" t="s">
        <v>401</v>
      </c>
      <c r="C92" s="144" t="s">
        <v>275</v>
      </c>
      <c r="D92" s="135">
        <v>250</v>
      </c>
      <c r="E92" s="355"/>
      <c r="F92" s="140">
        <f>+D92*E92</f>
        <v>0</v>
      </c>
    </row>
    <row r="93" spans="1:6" ht="12" customHeight="1">
      <c r="A93" s="138"/>
      <c r="B93" s="138"/>
      <c r="C93" s="144"/>
      <c r="D93" s="170"/>
      <c r="E93" s="355"/>
      <c r="F93" s="140"/>
    </row>
    <row r="94" spans="1:10" ht="12.75">
      <c r="A94" s="141" t="s">
        <v>276</v>
      </c>
      <c r="B94" s="138" t="s">
        <v>401</v>
      </c>
      <c r="C94" s="144" t="s">
        <v>277</v>
      </c>
      <c r="D94" s="135">
        <v>250</v>
      </c>
      <c r="E94" s="355"/>
      <c r="F94" s="140">
        <f>+D94*E94</f>
        <v>0</v>
      </c>
      <c r="J94" s="137"/>
    </row>
    <row r="95" spans="1:10" ht="12.75">
      <c r="A95" s="141"/>
      <c r="B95" s="138"/>
      <c r="C95" s="144"/>
      <c r="D95" s="135"/>
      <c r="E95" s="355"/>
      <c r="F95" s="169"/>
      <c r="J95" s="137"/>
    </row>
    <row r="96" spans="1:10" ht="24.75" customHeight="1">
      <c r="A96" s="138" t="s">
        <v>278</v>
      </c>
      <c r="B96" s="138" t="s">
        <v>401</v>
      </c>
      <c r="C96" s="144" t="s">
        <v>279</v>
      </c>
      <c r="D96" s="135">
        <v>15</v>
      </c>
      <c r="E96" s="355"/>
      <c r="F96" s="140">
        <f>D96*E96</f>
        <v>0</v>
      </c>
      <c r="J96" s="137"/>
    </row>
    <row r="97" spans="1:10" ht="12" customHeight="1" thickBot="1">
      <c r="A97" s="172"/>
      <c r="B97" s="172"/>
      <c r="C97" s="173"/>
      <c r="D97" s="147"/>
      <c r="E97" s="361"/>
      <c r="F97" s="148"/>
      <c r="J97" s="137"/>
    </row>
    <row r="98" spans="1:122" ht="15" customHeight="1" thickTop="1">
      <c r="A98" s="174" t="s">
        <v>272</v>
      </c>
      <c r="B98" s="411" t="s">
        <v>280</v>
      </c>
      <c r="C98" s="411"/>
      <c r="D98" s="182"/>
      <c r="E98" s="365"/>
      <c r="F98" s="151">
        <f>SUM(F92:F97)</f>
        <v>0</v>
      </c>
      <c r="G98" s="152"/>
      <c r="H98" s="152"/>
      <c r="I98" s="153"/>
      <c r="J98" s="137"/>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c r="DG98" s="118"/>
      <c r="DH98" s="118"/>
      <c r="DI98" s="118"/>
      <c r="DJ98" s="118"/>
      <c r="DK98" s="118"/>
      <c r="DL98" s="118"/>
      <c r="DM98" s="118"/>
      <c r="DN98" s="118"/>
      <c r="DO98" s="118"/>
      <c r="DP98" s="118"/>
      <c r="DQ98" s="118"/>
      <c r="DR98" s="118"/>
    </row>
    <row r="99" spans="4:10" ht="12" customHeight="1">
      <c r="D99" s="170"/>
      <c r="E99" s="366"/>
      <c r="F99" s="181"/>
      <c r="J99" s="137"/>
    </row>
    <row r="100" spans="1:122" ht="24.75" customHeight="1">
      <c r="A100" s="189" t="s">
        <v>281</v>
      </c>
      <c r="B100" s="413" t="s">
        <v>282</v>
      </c>
      <c r="C100" s="417"/>
      <c r="D100" s="183"/>
      <c r="E100" s="367"/>
      <c r="F100" s="162"/>
      <c r="G100" s="163"/>
      <c r="H100" s="163"/>
      <c r="I100" s="163"/>
      <c r="J100" s="13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c r="CO100" s="118"/>
      <c r="CP100" s="118"/>
      <c r="CQ100" s="118"/>
      <c r="CR100" s="118"/>
      <c r="CS100" s="118"/>
      <c r="CT100" s="118"/>
      <c r="CU100" s="118"/>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row>
    <row r="101" spans="4:10" ht="12" customHeight="1">
      <c r="D101" s="170"/>
      <c r="E101" s="366"/>
      <c r="F101" s="181"/>
      <c r="J101" s="137"/>
    </row>
    <row r="102" spans="1:10" ht="22.5">
      <c r="A102" s="141" t="s">
        <v>283</v>
      </c>
      <c r="B102" s="138" t="s">
        <v>284</v>
      </c>
      <c r="C102" s="144" t="s">
        <v>285</v>
      </c>
      <c r="D102" s="135">
        <f>(181.5+16.8)*2.1</f>
        <v>416.43000000000006</v>
      </c>
      <c r="E102" s="355"/>
      <c r="F102" s="140">
        <f>+D102*E102</f>
        <v>0</v>
      </c>
      <c r="J102" s="137"/>
    </row>
    <row r="103" spans="1:10" ht="12.75">
      <c r="A103" s="138"/>
      <c r="B103" s="138"/>
      <c r="C103" s="144"/>
      <c r="D103" s="135"/>
      <c r="E103" s="355"/>
      <c r="F103" s="140"/>
      <c r="J103" s="137"/>
    </row>
    <row r="104" spans="1:10" ht="22.5" customHeight="1">
      <c r="A104" s="141" t="s">
        <v>283</v>
      </c>
      <c r="B104" s="138" t="s">
        <v>284</v>
      </c>
      <c r="C104" s="144" t="s">
        <v>286</v>
      </c>
      <c r="D104" s="135">
        <f>((111*0.05)+(458*0.1)+(65*0.04))*2.4+(101.5*0.1)+(81*0.04)</f>
        <v>142.87000000000003</v>
      </c>
      <c r="E104" s="355"/>
      <c r="F104" s="140">
        <f>+D104*E104</f>
        <v>0</v>
      </c>
      <c r="J104" s="137"/>
    </row>
    <row r="105" spans="1:10" ht="12" customHeight="1">
      <c r="A105" s="138"/>
      <c r="B105" s="138"/>
      <c r="C105" s="144"/>
      <c r="D105" s="170"/>
      <c r="E105" s="355"/>
      <c r="F105" s="140"/>
      <c r="J105" s="137"/>
    </row>
    <row r="106" spans="1:10" ht="22.5">
      <c r="A106" s="141" t="s">
        <v>287</v>
      </c>
      <c r="B106" s="138" t="s">
        <v>403</v>
      </c>
      <c r="C106" s="144" t="s">
        <v>288</v>
      </c>
      <c r="D106" s="135">
        <v>0</v>
      </c>
      <c r="E106" s="355"/>
      <c r="F106" s="140">
        <f>+D106*E106</f>
        <v>0</v>
      </c>
      <c r="J106" s="137"/>
    </row>
    <row r="107" spans="1:10" ht="12" customHeight="1">
      <c r="A107" s="138"/>
      <c r="B107" s="138"/>
      <c r="C107" s="144"/>
      <c r="D107" s="170"/>
      <c r="E107" s="355"/>
      <c r="F107" s="140"/>
      <c r="J107" s="137"/>
    </row>
    <row r="108" spans="1:10" ht="45">
      <c r="A108" s="141" t="s">
        <v>289</v>
      </c>
      <c r="B108" s="138" t="s">
        <v>284</v>
      </c>
      <c r="C108" s="144" t="s">
        <v>290</v>
      </c>
      <c r="D108" s="135">
        <f>(181.5+16.8)*2.1</f>
        <v>416.43000000000006</v>
      </c>
      <c r="E108" s="355"/>
      <c r="F108" s="140">
        <f>+D108*E108</f>
        <v>0</v>
      </c>
      <c r="J108" s="137"/>
    </row>
    <row r="109" spans="1:10" ht="12" customHeight="1">
      <c r="A109" s="138"/>
      <c r="B109" s="138"/>
      <c r="C109" s="144"/>
      <c r="D109" s="170"/>
      <c r="E109" s="355"/>
      <c r="F109" s="140"/>
      <c r="J109" s="137"/>
    </row>
    <row r="110" spans="1:10" ht="45">
      <c r="A110" s="141" t="s">
        <v>291</v>
      </c>
      <c r="B110" s="138" t="s">
        <v>284</v>
      </c>
      <c r="C110" s="144" t="s">
        <v>292</v>
      </c>
      <c r="D110" s="135">
        <v>180</v>
      </c>
      <c r="E110" s="355"/>
      <c r="F110" s="140">
        <f>+D110*E110</f>
        <v>0</v>
      </c>
      <c r="J110" s="137"/>
    </row>
    <row r="111" spans="1:10" ht="12" customHeight="1">
      <c r="A111" s="138"/>
      <c r="B111" s="138"/>
      <c r="C111" s="144"/>
      <c r="D111" s="135"/>
      <c r="E111" s="355"/>
      <c r="F111" s="140"/>
      <c r="J111" s="137"/>
    </row>
    <row r="112" spans="1:10" ht="56.25">
      <c r="A112" s="141" t="s">
        <v>291</v>
      </c>
      <c r="B112" s="138" t="s">
        <v>284</v>
      </c>
      <c r="C112" s="144" t="s">
        <v>293</v>
      </c>
      <c r="D112" s="135">
        <v>28</v>
      </c>
      <c r="E112" s="355"/>
      <c r="F112" s="140">
        <f>+D112*E112</f>
        <v>0</v>
      </c>
      <c r="J112" s="137"/>
    </row>
    <row r="113" spans="1:10" ht="8.25" customHeight="1" thickBot="1">
      <c r="A113" s="172"/>
      <c r="B113" s="172"/>
      <c r="C113" s="173"/>
      <c r="D113" s="147"/>
      <c r="E113" s="361"/>
      <c r="F113" s="148"/>
      <c r="J113" s="137"/>
    </row>
    <row r="114" spans="1:122" ht="24.75" customHeight="1" thickTop="1">
      <c r="A114" s="186" t="s">
        <v>281</v>
      </c>
      <c r="B114" s="411" t="s">
        <v>294</v>
      </c>
      <c r="C114" s="412"/>
      <c r="D114" s="182"/>
      <c r="E114" s="365"/>
      <c r="F114" s="187">
        <f>SUM(F102:F113)</f>
        <v>0</v>
      </c>
      <c r="G114" s="152"/>
      <c r="H114" s="152"/>
      <c r="I114" s="153"/>
      <c r="J114" s="137"/>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8"/>
      <c r="BR114" s="118"/>
      <c r="BS114" s="118"/>
      <c r="BT114" s="118"/>
      <c r="BU114" s="118"/>
      <c r="BV114" s="118"/>
      <c r="BW114" s="118"/>
      <c r="BX114" s="118"/>
      <c r="BY114" s="118"/>
      <c r="BZ114" s="118"/>
      <c r="CA114" s="118"/>
      <c r="CB114" s="118"/>
      <c r="CC114" s="118"/>
      <c r="CD114" s="118"/>
      <c r="CE114" s="118"/>
      <c r="CF114" s="118"/>
      <c r="CG114" s="118"/>
      <c r="CH114" s="118"/>
      <c r="CI114" s="118"/>
      <c r="CJ114" s="118"/>
      <c r="CK114" s="118"/>
      <c r="CL114" s="118"/>
      <c r="CM114" s="118"/>
      <c r="CN114" s="118"/>
      <c r="CO114" s="118"/>
      <c r="CP114" s="118"/>
      <c r="CQ114" s="118"/>
      <c r="CR114" s="118"/>
      <c r="CS114" s="118"/>
      <c r="CT114" s="118"/>
      <c r="CU114" s="118"/>
      <c r="CV114" s="118"/>
      <c r="CW114" s="118"/>
      <c r="CX114" s="118"/>
      <c r="CY114" s="118"/>
      <c r="CZ114" s="118"/>
      <c r="DA114" s="118"/>
      <c r="DB114" s="118"/>
      <c r="DC114" s="118"/>
      <c r="DD114" s="118"/>
      <c r="DE114" s="118"/>
      <c r="DF114" s="118"/>
      <c r="DG114" s="118"/>
      <c r="DH114" s="118"/>
      <c r="DI114" s="118"/>
      <c r="DJ114" s="118"/>
      <c r="DK114" s="118"/>
      <c r="DL114" s="118"/>
      <c r="DM114" s="118"/>
      <c r="DN114" s="118"/>
      <c r="DO114" s="118"/>
      <c r="DP114" s="118"/>
      <c r="DQ114" s="118"/>
      <c r="DR114" s="118"/>
    </row>
    <row r="115" spans="4:10" ht="6" customHeight="1" thickBot="1">
      <c r="D115" s="170"/>
      <c r="E115" s="366"/>
      <c r="F115" s="181"/>
      <c r="J115" s="137"/>
    </row>
    <row r="116" spans="1:10" ht="15" customHeight="1" thickBot="1">
      <c r="A116" s="178" t="s">
        <v>245</v>
      </c>
      <c r="B116" s="415" t="s">
        <v>295</v>
      </c>
      <c r="C116" s="416"/>
      <c r="D116" s="190"/>
      <c r="E116" s="369"/>
      <c r="F116" s="180">
        <f>F72+F78+F88+F98+F114</f>
        <v>0</v>
      </c>
      <c r="J116" s="137"/>
    </row>
    <row r="117" spans="4:6" ht="10.5" customHeight="1">
      <c r="D117" s="170"/>
      <c r="E117" s="366"/>
      <c r="F117" s="181"/>
    </row>
    <row r="118" spans="1:122" ht="15" customHeight="1">
      <c r="A118" s="125" t="s">
        <v>296</v>
      </c>
      <c r="B118" s="422" t="s">
        <v>297</v>
      </c>
      <c r="C118" s="423"/>
      <c r="D118" s="191"/>
      <c r="E118" s="370"/>
      <c r="F118" s="127"/>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c r="CQ118" s="118"/>
      <c r="CR118" s="118"/>
      <c r="CS118" s="118"/>
      <c r="CT118" s="118"/>
      <c r="CU118" s="118"/>
      <c r="CV118" s="118"/>
      <c r="CW118" s="118"/>
      <c r="CX118" s="118"/>
      <c r="CY118" s="118"/>
      <c r="CZ118" s="118"/>
      <c r="DA118" s="118"/>
      <c r="DB118" s="118"/>
      <c r="DC118" s="118"/>
      <c r="DD118" s="118"/>
      <c r="DE118" s="118"/>
      <c r="DF118" s="118"/>
      <c r="DG118" s="118"/>
      <c r="DH118" s="118"/>
      <c r="DI118" s="118"/>
      <c r="DJ118" s="118"/>
      <c r="DK118" s="118"/>
      <c r="DL118" s="118"/>
      <c r="DM118" s="118"/>
      <c r="DN118" s="118"/>
      <c r="DO118" s="118"/>
      <c r="DP118" s="118"/>
      <c r="DQ118" s="118"/>
      <c r="DR118" s="118"/>
    </row>
    <row r="119" spans="4:6" ht="12" customHeight="1">
      <c r="D119" s="170"/>
      <c r="E119" s="366"/>
      <c r="F119" s="181"/>
    </row>
    <row r="120" spans="1:122" ht="15" customHeight="1">
      <c r="A120" s="165" t="s">
        <v>298</v>
      </c>
      <c r="B120" s="413" t="s">
        <v>299</v>
      </c>
      <c r="C120" s="417"/>
      <c r="D120" s="183"/>
      <c r="E120" s="367"/>
      <c r="F120" s="162"/>
      <c r="G120" s="163"/>
      <c r="H120" s="163"/>
      <c r="I120" s="163"/>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c r="DG120" s="118"/>
      <c r="DH120" s="118"/>
      <c r="DI120" s="118"/>
      <c r="DJ120" s="118"/>
      <c r="DK120" s="118"/>
      <c r="DL120" s="118"/>
      <c r="DM120" s="118"/>
      <c r="DN120" s="118"/>
      <c r="DO120" s="118"/>
      <c r="DP120" s="118"/>
      <c r="DQ120" s="118"/>
      <c r="DR120" s="118"/>
    </row>
    <row r="121" spans="4:6" ht="12" customHeight="1">
      <c r="D121" s="170"/>
      <c r="E121" s="366"/>
      <c r="F121" s="181"/>
    </row>
    <row r="122" spans="1:122" ht="15" customHeight="1">
      <c r="A122" s="165" t="s">
        <v>300</v>
      </c>
      <c r="B122" s="413" t="s">
        <v>301</v>
      </c>
      <c r="C122" s="414"/>
      <c r="D122" s="183"/>
      <c r="E122" s="367"/>
      <c r="F122" s="162"/>
      <c r="G122" s="163"/>
      <c r="H122" s="163"/>
      <c r="I122" s="163"/>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8"/>
      <c r="BU122" s="118"/>
      <c r="BV122" s="118"/>
      <c r="BW122" s="118"/>
      <c r="BX122" s="118"/>
      <c r="BY122" s="118"/>
      <c r="BZ122" s="118"/>
      <c r="CA122" s="118"/>
      <c r="CB122" s="118"/>
      <c r="CC122" s="118"/>
      <c r="CD122" s="118"/>
      <c r="CE122" s="118"/>
      <c r="CF122" s="118"/>
      <c r="CG122" s="118"/>
      <c r="CH122" s="118"/>
      <c r="CI122" s="118"/>
      <c r="CJ122" s="118"/>
      <c r="CK122" s="118"/>
      <c r="CL122" s="118"/>
      <c r="CM122" s="118"/>
      <c r="CN122" s="118"/>
      <c r="CO122" s="118"/>
      <c r="CP122" s="118"/>
      <c r="CQ122" s="118"/>
      <c r="CR122" s="118"/>
      <c r="CS122" s="118"/>
      <c r="CT122" s="118"/>
      <c r="CU122" s="118"/>
      <c r="CV122" s="118"/>
      <c r="CW122" s="118"/>
      <c r="CX122" s="118"/>
      <c r="CY122" s="118"/>
      <c r="CZ122" s="118"/>
      <c r="DA122" s="118"/>
      <c r="DB122" s="118"/>
      <c r="DC122" s="118"/>
      <c r="DD122" s="118"/>
      <c r="DE122" s="118"/>
      <c r="DF122" s="118"/>
      <c r="DG122" s="118"/>
      <c r="DH122" s="118"/>
      <c r="DI122" s="118"/>
      <c r="DJ122" s="118"/>
      <c r="DK122" s="118"/>
      <c r="DL122" s="118"/>
      <c r="DM122" s="118"/>
      <c r="DN122" s="118"/>
      <c r="DO122" s="118"/>
      <c r="DP122" s="118"/>
      <c r="DQ122" s="118"/>
      <c r="DR122" s="118"/>
    </row>
    <row r="123" spans="1:122" ht="12" customHeight="1">
      <c r="A123" s="165"/>
      <c r="B123" s="160"/>
      <c r="C123" s="136"/>
      <c r="D123" s="183"/>
      <c r="E123" s="367"/>
      <c r="F123" s="162"/>
      <c r="G123" s="163"/>
      <c r="H123" s="163"/>
      <c r="I123" s="163"/>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18"/>
      <c r="BS123" s="118"/>
      <c r="BT123" s="118"/>
      <c r="BU123" s="118"/>
      <c r="BV123" s="118"/>
      <c r="BW123" s="118"/>
      <c r="BX123" s="118"/>
      <c r="BY123" s="118"/>
      <c r="BZ123" s="118"/>
      <c r="CA123" s="118"/>
      <c r="CB123" s="118"/>
      <c r="CC123" s="118"/>
      <c r="CD123" s="118"/>
      <c r="CE123" s="118"/>
      <c r="CF123" s="118"/>
      <c r="CG123" s="118"/>
      <c r="CH123" s="118"/>
      <c r="CI123" s="118"/>
      <c r="CJ123" s="118"/>
      <c r="CK123" s="118"/>
      <c r="CL123" s="118"/>
      <c r="CM123" s="118"/>
      <c r="CN123" s="118"/>
      <c r="CO123" s="118"/>
      <c r="CP123" s="118"/>
      <c r="CQ123" s="118"/>
      <c r="CR123" s="118"/>
      <c r="CS123" s="118"/>
      <c r="CT123" s="118"/>
      <c r="CU123" s="118"/>
      <c r="CV123" s="118"/>
      <c r="CW123" s="118"/>
      <c r="CX123" s="118"/>
      <c r="CY123" s="118"/>
      <c r="CZ123" s="118"/>
      <c r="DA123" s="118"/>
      <c r="DB123" s="118"/>
      <c r="DC123" s="118"/>
      <c r="DD123" s="118"/>
      <c r="DE123" s="118"/>
      <c r="DF123" s="118"/>
      <c r="DG123" s="118"/>
      <c r="DH123" s="118"/>
      <c r="DI123" s="118"/>
      <c r="DJ123" s="118"/>
      <c r="DK123" s="118"/>
      <c r="DL123" s="118"/>
      <c r="DM123" s="118"/>
      <c r="DN123" s="118"/>
      <c r="DO123" s="118"/>
      <c r="DP123" s="118"/>
      <c r="DQ123" s="118"/>
      <c r="DR123" s="118"/>
    </row>
    <row r="124" spans="1:122" ht="36.75" customHeight="1">
      <c r="A124" s="138" t="s">
        <v>302</v>
      </c>
      <c r="B124" s="138" t="s">
        <v>403</v>
      </c>
      <c r="C124" s="144" t="s">
        <v>303</v>
      </c>
      <c r="D124" s="135">
        <v>36</v>
      </c>
      <c r="E124" s="355"/>
      <c r="F124" s="140">
        <f>+D124*E124</f>
        <v>0</v>
      </c>
      <c r="G124" s="163"/>
      <c r="H124" s="163"/>
      <c r="I124" s="163"/>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row>
    <row r="125" spans="1:10" ht="7.5" customHeight="1">
      <c r="A125" s="138"/>
      <c r="B125" s="138"/>
      <c r="C125" s="144"/>
      <c r="D125" s="135"/>
      <c r="E125" s="355"/>
      <c r="F125" s="169"/>
      <c r="J125" s="137"/>
    </row>
    <row r="126" spans="1:10" ht="36.75" customHeight="1">
      <c r="A126" s="138" t="s">
        <v>304</v>
      </c>
      <c r="B126" s="138" t="s">
        <v>403</v>
      </c>
      <c r="C126" s="144" t="s">
        <v>305</v>
      </c>
      <c r="D126" s="135">
        <v>180</v>
      </c>
      <c r="E126" s="355"/>
      <c r="F126" s="140">
        <f>+D126*E126</f>
        <v>0</v>
      </c>
      <c r="J126" s="137"/>
    </row>
    <row r="127" spans="1:10" ht="7.5" customHeight="1">
      <c r="A127" s="138"/>
      <c r="B127" s="192"/>
      <c r="C127" s="144"/>
      <c r="D127" s="135"/>
      <c r="E127" s="355"/>
      <c r="F127" s="169"/>
      <c r="J127" s="137"/>
    </row>
    <row r="128" spans="1:10" ht="24" customHeight="1">
      <c r="A128" s="189" t="s">
        <v>306</v>
      </c>
      <c r="B128" s="413" t="s">
        <v>307</v>
      </c>
      <c r="C128" s="414"/>
      <c r="D128" s="135"/>
      <c r="E128" s="355"/>
      <c r="F128" s="140"/>
      <c r="G128" s="163"/>
      <c r="J128" s="137"/>
    </row>
    <row r="129" spans="4:10" ht="12.75" customHeight="1">
      <c r="D129" s="135"/>
      <c r="E129" s="355"/>
      <c r="F129" s="140"/>
      <c r="J129" s="137"/>
    </row>
    <row r="130" spans="1:10" ht="23.25" customHeight="1">
      <c r="A130" s="141" t="s">
        <v>308</v>
      </c>
      <c r="B130" s="141" t="s">
        <v>401</v>
      </c>
      <c r="C130" s="193" t="s">
        <v>309</v>
      </c>
      <c r="D130" s="135">
        <f>241+219</f>
        <v>460</v>
      </c>
      <c r="E130" s="355"/>
      <c r="F130" s="140">
        <f>+D130*E130</f>
        <v>0</v>
      </c>
      <c r="J130" s="137"/>
    </row>
    <row r="131" spans="1:10" ht="6.75" customHeight="1" thickBot="1">
      <c r="A131" s="172"/>
      <c r="B131" s="172"/>
      <c r="C131" s="173"/>
      <c r="D131" s="147"/>
      <c r="E131" s="361"/>
      <c r="F131" s="148"/>
      <c r="J131" s="137"/>
    </row>
    <row r="132" spans="1:122" ht="15" customHeight="1" thickTop="1">
      <c r="A132" s="174" t="s">
        <v>298</v>
      </c>
      <c r="B132" s="411" t="s">
        <v>310</v>
      </c>
      <c r="C132" s="411"/>
      <c r="D132" s="182"/>
      <c r="E132" s="365"/>
      <c r="F132" s="151">
        <f>SUM(F124:F131)</f>
        <v>0</v>
      </c>
      <c r="G132" s="152"/>
      <c r="H132" s="152"/>
      <c r="I132" s="153"/>
      <c r="J132" s="137"/>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row>
    <row r="133" spans="1:6" ht="12" customHeight="1">
      <c r="A133" s="138"/>
      <c r="B133" s="138"/>
      <c r="C133" s="144"/>
      <c r="D133" s="170"/>
      <c r="E133" s="366"/>
      <c r="F133" s="181"/>
    </row>
    <row r="134" spans="1:122" ht="15" customHeight="1">
      <c r="A134" s="165" t="s">
        <v>311</v>
      </c>
      <c r="B134" s="413" t="s">
        <v>312</v>
      </c>
      <c r="C134" s="417"/>
      <c r="D134" s="183"/>
      <c r="E134" s="367"/>
      <c r="F134" s="162"/>
      <c r="G134" s="163"/>
      <c r="H134" s="163"/>
      <c r="I134" s="163"/>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row>
    <row r="135" spans="1:122" ht="12" customHeight="1">
      <c r="A135" s="165"/>
      <c r="B135" s="160"/>
      <c r="C135" s="164"/>
      <c r="D135" s="183"/>
      <c r="E135" s="367"/>
      <c r="F135" s="162"/>
      <c r="G135" s="163"/>
      <c r="H135" s="163"/>
      <c r="I135" s="163"/>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row>
    <row r="136" spans="1:122" ht="24.75" customHeight="1">
      <c r="A136" s="189" t="s">
        <v>313</v>
      </c>
      <c r="B136" s="413" t="s">
        <v>314</v>
      </c>
      <c r="C136" s="414"/>
      <c r="D136" s="183"/>
      <c r="E136" s="367"/>
      <c r="F136" s="162"/>
      <c r="G136" s="163"/>
      <c r="H136" s="163"/>
      <c r="I136" s="163"/>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row>
    <row r="137" spans="1:122" ht="12" customHeight="1">
      <c r="A137" s="189"/>
      <c r="B137" s="160"/>
      <c r="C137" s="136"/>
      <c r="D137" s="183"/>
      <c r="E137" s="367"/>
      <c r="F137" s="162"/>
      <c r="G137" s="163"/>
      <c r="H137" s="163"/>
      <c r="I137" s="163"/>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row>
    <row r="138" spans="1:122" ht="35.25" customHeight="1">
      <c r="A138" s="138" t="s">
        <v>315</v>
      </c>
      <c r="B138" s="138" t="s">
        <v>401</v>
      </c>
      <c r="C138" s="144" t="s">
        <v>316</v>
      </c>
      <c r="D138" s="135">
        <f>16.5+15+24.5+10+35+16+4</f>
        <v>121</v>
      </c>
      <c r="E138" s="355"/>
      <c r="F138" s="140">
        <f>+D138*E138</f>
        <v>0</v>
      </c>
      <c r="G138" s="163"/>
      <c r="H138" s="163"/>
      <c r="I138" s="163"/>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row>
    <row r="139" spans="1:122" ht="9" customHeight="1">
      <c r="A139" s="189"/>
      <c r="B139" s="160"/>
      <c r="C139" s="136"/>
      <c r="D139" s="183"/>
      <c r="E139" s="367"/>
      <c r="F139" s="162"/>
      <c r="G139" s="163"/>
      <c r="H139" s="163"/>
      <c r="I139" s="163"/>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c r="DJ139" s="118"/>
      <c r="DK139" s="118"/>
      <c r="DL139" s="118"/>
      <c r="DM139" s="118"/>
      <c r="DN139" s="118"/>
      <c r="DO139" s="118"/>
      <c r="DP139" s="118"/>
      <c r="DQ139" s="118"/>
      <c r="DR139" s="118"/>
    </row>
    <row r="140" spans="1:6" ht="45.75" customHeight="1">
      <c r="A140" s="141" t="s">
        <v>317</v>
      </c>
      <c r="B140" s="138" t="s">
        <v>401</v>
      </c>
      <c r="C140" s="193" t="s">
        <v>318</v>
      </c>
      <c r="D140" s="135">
        <v>682</v>
      </c>
      <c r="E140" s="355"/>
      <c r="F140" s="140">
        <f>+D140*E140</f>
        <v>0</v>
      </c>
    </row>
    <row r="141" spans="1:6" ht="8.25" customHeight="1">
      <c r="A141" s="141"/>
      <c r="B141" s="138"/>
      <c r="C141" s="193"/>
      <c r="D141" s="135"/>
      <c r="E141" s="355"/>
      <c r="F141" s="140"/>
    </row>
    <row r="142" spans="1:6" ht="45.75" customHeight="1">
      <c r="A142" s="141" t="s">
        <v>319</v>
      </c>
      <c r="B142" s="138" t="s">
        <v>401</v>
      </c>
      <c r="C142" s="193" t="s">
        <v>320</v>
      </c>
      <c r="D142" s="135">
        <f>241+219+64</f>
        <v>524</v>
      </c>
      <c r="E142" s="355"/>
      <c r="F142" s="140">
        <f>+D142*E142</f>
        <v>0</v>
      </c>
    </row>
    <row r="143" spans="1:6" ht="7.5" customHeight="1">
      <c r="A143" s="141"/>
      <c r="B143" s="192"/>
      <c r="C143" s="193"/>
      <c r="D143" s="135"/>
      <c r="E143" s="355"/>
      <c r="F143" s="169"/>
    </row>
    <row r="144" spans="1:6" ht="48" customHeight="1">
      <c r="A144" s="141" t="s">
        <v>319</v>
      </c>
      <c r="B144" s="138" t="s">
        <v>401</v>
      </c>
      <c r="C144" s="193" t="s">
        <v>321</v>
      </c>
      <c r="D144" s="135">
        <v>682</v>
      </c>
      <c r="E144" s="355"/>
      <c r="F144" s="140">
        <f>+D144*E144</f>
        <v>0</v>
      </c>
    </row>
    <row r="145" spans="1:6" ht="7.5" customHeight="1">
      <c r="A145" s="141"/>
      <c r="B145" s="192"/>
      <c r="C145" s="193"/>
      <c r="D145" s="135"/>
      <c r="E145" s="355"/>
      <c r="F145" s="169"/>
    </row>
    <row r="146" spans="1:6" ht="30" customHeight="1">
      <c r="A146" s="138" t="s">
        <v>322</v>
      </c>
      <c r="B146" s="138" t="s">
        <v>401</v>
      </c>
      <c r="C146" s="144" t="s">
        <v>404</v>
      </c>
      <c r="D146" s="194">
        <v>524</v>
      </c>
      <c r="E146" s="355"/>
      <c r="F146" s="140">
        <f>+D146*E146</f>
        <v>0</v>
      </c>
    </row>
    <row r="147" spans="1:6" ht="6.75" customHeight="1">
      <c r="A147" s="141"/>
      <c r="B147" s="192"/>
      <c r="C147" s="193"/>
      <c r="D147" s="135"/>
      <c r="E147" s="355"/>
      <c r="F147" s="169"/>
    </row>
    <row r="148" spans="1:123" ht="24.75" customHeight="1">
      <c r="A148" s="189" t="s">
        <v>323</v>
      </c>
      <c r="B148" s="413" t="s">
        <v>324</v>
      </c>
      <c r="C148" s="414"/>
      <c r="D148" s="195"/>
      <c r="E148" s="356"/>
      <c r="F148" s="162"/>
      <c r="G148" s="163"/>
      <c r="H148" s="163"/>
      <c r="I148" s="163"/>
      <c r="J148" s="163"/>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c r="BC148" s="167"/>
      <c r="BD148" s="167"/>
      <c r="BE148" s="167"/>
      <c r="BF148" s="167"/>
      <c r="BG148" s="167"/>
      <c r="BH148" s="167"/>
      <c r="BI148" s="167"/>
      <c r="BJ148" s="167"/>
      <c r="BK148" s="167"/>
      <c r="BL148" s="167"/>
      <c r="BM148" s="167"/>
      <c r="BN148" s="167"/>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c r="CT148" s="167"/>
      <c r="CU148" s="167"/>
      <c r="CV148" s="167"/>
      <c r="CW148" s="167"/>
      <c r="CX148" s="167"/>
      <c r="CY148" s="167"/>
      <c r="CZ148" s="167"/>
      <c r="DA148" s="167"/>
      <c r="DB148" s="167"/>
      <c r="DC148" s="167"/>
      <c r="DD148" s="167"/>
      <c r="DE148" s="167"/>
      <c r="DF148" s="167"/>
      <c r="DG148" s="167"/>
      <c r="DH148" s="167"/>
      <c r="DI148" s="167"/>
      <c r="DJ148" s="167"/>
      <c r="DK148" s="167"/>
      <c r="DL148" s="167"/>
      <c r="DM148" s="167"/>
      <c r="DN148" s="167"/>
      <c r="DO148" s="167"/>
      <c r="DP148" s="167"/>
      <c r="DQ148" s="167"/>
      <c r="DR148" s="167"/>
      <c r="DS148" s="167"/>
    </row>
    <row r="149" spans="4:6" ht="12" customHeight="1">
      <c r="D149" s="196"/>
      <c r="E149" s="356"/>
      <c r="F149" s="181"/>
    </row>
    <row r="150" spans="1:6" ht="12.75" customHeight="1">
      <c r="A150" s="141" t="s">
        <v>325</v>
      </c>
      <c r="B150" s="141" t="s">
        <v>401</v>
      </c>
      <c r="C150" s="193" t="s">
        <v>326</v>
      </c>
      <c r="D150" s="177">
        <v>682</v>
      </c>
      <c r="E150" s="371"/>
      <c r="F150" s="140">
        <f>D150*E150</f>
        <v>0</v>
      </c>
    </row>
    <row r="151" spans="1:6" ht="5.25" customHeight="1" thickBot="1">
      <c r="A151" s="172"/>
      <c r="B151" s="172"/>
      <c r="C151" s="173"/>
      <c r="D151" s="147"/>
      <c r="E151" s="361"/>
      <c r="F151" s="148"/>
    </row>
    <row r="152" spans="1:122" ht="15" customHeight="1" thickTop="1">
      <c r="A152" s="174" t="s">
        <v>311</v>
      </c>
      <c r="B152" s="411" t="s">
        <v>327</v>
      </c>
      <c r="C152" s="411"/>
      <c r="D152" s="182"/>
      <c r="E152" s="365"/>
      <c r="F152" s="151">
        <f>SUM(F138:F151)</f>
        <v>0</v>
      </c>
      <c r="G152" s="152"/>
      <c r="H152" s="152"/>
      <c r="I152" s="153"/>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118"/>
      <c r="CC152" s="118"/>
      <c r="CD152" s="118"/>
      <c r="CE152" s="118"/>
      <c r="CF152" s="118"/>
      <c r="CG152" s="118"/>
      <c r="CH152" s="118"/>
      <c r="CI152" s="118"/>
      <c r="CJ152" s="118"/>
      <c r="CK152" s="118"/>
      <c r="CL152" s="118"/>
      <c r="CM152" s="118"/>
      <c r="CN152" s="118"/>
      <c r="CO152" s="118"/>
      <c r="CP152" s="118"/>
      <c r="CQ152" s="118"/>
      <c r="CR152" s="118"/>
      <c r="CS152" s="118"/>
      <c r="CT152" s="118"/>
      <c r="CU152" s="118"/>
      <c r="CV152" s="118"/>
      <c r="CW152" s="118"/>
      <c r="CX152" s="118"/>
      <c r="CY152" s="118"/>
      <c r="CZ152" s="118"/>
      <c r="DA152" s="118"/>
      <c r="DB152" s="118"/>
      <c r="DC152" s="118"/>
      <c r="DD152" s="118"/>
      <c r="DE152" s="118"/>
      <c r="DF152" s="118"/>
      <c r="DG152" s="118"/>
      <c r="DH152" s="118"/>
      <c r="DI152" s="118"/>
      <c r="DJ152" s="118"/>
      <c r="DK152" s="118"/>
      <c r="DL152" s="118"/>
      <c r="DM152" s="118"/>
      <c r="DN152" s="118"/>
      <c r="DO152" s="118"/>
      <c r="DP152" s="118"/>
      <c r="DQ152" s="118"/>
      <c r="DR152" s="118"/>
    </row>
    <row r="153" spans="1:122" ht="12" customHeight="1">
      <c r="A153" s="165"/>
      <c r="B153" s="133"/>
      <c r="C153" s="197"/>
      <c r="D153" s="188"/>
      <c r="E153" s="368"/>
      <c r="F153" s="176"/>
      <c r="G153" s="152"/>
      <c r="H153" s="152"/>
      <c r="I153" s="153"/>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118"/>
      <c r="CC153" s="118"/>
      <c r="CD153" s="118"/>
      <c r="CE153" s="118"/>
      <c r="CF153" s="118"/>
      <c r="CG153" s="118"/>
      <c r="CH153" s="118"/>
      <c r="CI153" s="118"/>
      <c r="CJ153" s="118"/>
      <c r="CK153" s="118"/>
      <c r="CL153" s="118"/>
      <c r="CM153" s="118"/>
      <c r="CN153" s="118"/>
      <c r="CO153" s="118"/>
      <c r="CP153" s="118"/>
      <c r="CQ153" s="118"/>
      <c r="CR153" s="118"/>
      <c r="CS153" s="118"/>
      <c r="CT153" s="118"/>
      <c r="CU153" s="118"/>
      <c r="CV153" s="118"/>
      <c r="CW153" s="118"/>
      <c r="CX153" s="118"/>
      <c r="CY153" s="118"/>
      <c r="CZ153" s="118"/>
      <c r="DA153" s="118"/>
      <c r="DB153" s="118"/>
      <c r="DC153" s="118"/>
      <c r="DD153" s="118"/>
      <c r="DE153" s="118"/>
      <c r="DF153" s="118"/>
      <c r="DG153" s="118"/>
      <c r="DH153" s="118"/>
      <c r="DI153" s="118"/>
      <c r="DJ153" s="118"/>
      <c r="DK153" s="118"/>
      <c r="DL153" s="118"/>
      <c r="DM153" s="118"/>
      <c r="DN153" s="118"/>
      <c r="DO153" s="118"/>
      <c r="DP153" s="118"/>
      <c r="DQ153" s="118"/>
      <c r="DR153" s="118"/>
    </row>
    <row r="154" spans="1:122" ht="15" customHeight="1">
      <c r="A154" s="189" t="s">
        <v>328</v>
      </c>
      <c r="B154" s="413" t="s">
        <v>329</v>
      </c>
      <c r="C154" s="417"/>
      <c r="D154" s="183"/>
      <c r="E154" s="367"/>
      <c r="F154" s="162"/>
      <c r="G154" s="163"/>
      <c r="H154" s="163"/>
      <c r="I154" s="163"/>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118"/>
      <c r="CC154" s="118"/>
      <c r="CD154" s="118"/>
      <c r="CE154" s="118"/>
      <c r="CF154" s="118"/>
      <c r="CG154" s="118"/>
      <c r="CH154" s="118"/>
      <c r="CI154" s="118"/>
      <c r="CJ154" s="118"/>
      <c r="CK154" s="118"/>
      <c r="CL154" s="118"/>
      <c r="CM154" s="118"/>
      <c r="CN154" s="118"/>
      <c r="CO154" s="118"/>
      <c r="CP154" s="118"/>
      <c r="CQ154" s="118"/>
      <c r="CR154" s="118"/>
      <c r="CS154" s="118"/>
      <c r="CT154" s="118"/>
      <c r="CU154" s="118"/>
      <c r="CV154" s="118"/>
      <c r="CW154" s="118"/>
      <c r="CX154" s="118"/>
      <c r="CY154" s="118"/>
      <c r="CZ154" s="118"/>
      <c r="DA154" s="118"/>
      <c r="DB154" s="118"/>
      <c r="DC154" s="118"/>
      <c r="DD154" s="118"/>
      <c r="DE154" s="118"/>
      <c r="DF154" s="118"/>
      <c r="DG154" s="118"/>
      <c r="DH154" s="118"/>
      <c r="DI154" s="118"/>
      <c r="DJ154" s="118"/>
      <c r="DK154" s="118"/>
      <c r="DL154" s="118"/>
      <c r="DM154" s="118"/>
      <c r="DN154" s="118"/>
      <c r="DO154" s="118"/>
      <c r="DP154" s="118"/>
      <c r="DQ154" s="118"/>
      <c r="DR154" s="118"/>
    </row>
    <row r="155" spans="2:6" ht="9" customHeight="1">
      <c r="B155" s="198"/>
      <c r="D155" s="170"/>
      <c r="E155" s="366"/>
      <c r="F155" s="181"/>
    </row>
    <row r="156" spans="1:122" s="200" customFormat="1" ht="15" customHeight="1">
      <c r="A156" s="165" t="s">
        <v>330</v>
      </c>
      <c r="B156" s="413" t="s">
        <v>331</v>
      </c>
      <c r="C156" s="414"/>
      <c r="D156" s="183"/>
      <c r="E156" s="367"/>
      <c r="F156" s="162"/>
      <c r="G156" s="163"/>
      <c r="H156" s="163"/>
      <c r="I156" s="163"/>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row>
    <row r="157" spans="4:6" ht="12" customHeight="1">
      <c r="D157" s="170"/>
      <c r="E157" s="366"/>
      <c r="F157" s="181"/>
    </row>
    <row r="158" spans="1:6" ht="26.25" customHeight="1">
      <c r="A158" s="138" t="s">
        <v>332</v>
      </c>
      <c r="B158" s="138" t="s">
        <v>402</v>
      </c>
      <c r="C158" s="144" t="s">
        <v>333</v>
      </c>
      <c r="D158" s="135">
        <v>82</v>
      </c>
      <c r="E158" s="355"/>
      <c r="F158" s="140">
        <f>+D158*E158</f>
        <v>0</v>
      </c>
    </row>
    <row r="159" spans="1:6" ht="9" customHeight="1">
      <c r="A159" s="138"/>
      <c r="B159" s="138"/>
      <c r="C159" s="144"/>
      <c r="D159" s="135"/>
      <c r="E159" s="355"/>
      <c r="F159" s="140"/>
    </row>
    <row r="160" spans="1:6" ht="34.5" customHeight="1">
      <c r="A160" s="138" t="s">
        <v>334</v>
      </c>
      <c r="B160" s="138" t="s">
        <v>402</v>
      </c>
      <c r="C160" s="144" t="s">
        <v>335</v>
      </c>
      <c r="D160" s="135">
        <v>15</v>
      </c>
      <c r="E160" s="355"/>
      <c r="F160" s="140">
        <f>+D160*E160</f>
        <v>0</v>
      </c>
    </row>
    <row r="161" spans="1:6" ht="8.25" customHeight="1">
      <c r="A161" s="141"/>
      <c r="B161" s="138"/>
      <c r="C161" s="144"/>
      <c r="D161" s="135"/>
      <c r="E161" s="355"/>
      <c r="F161" s="140"/>
    </row>
    <row r="162" spans="1:6" ht="36" customHeight="1">
      <c r="A162" s="141" t="s">
        <v>336</v>
      </c>
      <c r="B162" s="138" t="s">
        <v>402</v>
      </c>
      <c r="C162" s="144" t="s">
        <v>337</v>
      </c>
      <c r="D162" s="135">
        <f>1+1.5+0.5+1.5+0.5</f>
        <v>5</v>
      </c>
      <c r="E162" s="355"/>
      <c r="F162" s="140">
        <f>+D162*E162</f>
        <v>0</v>
      </c>
    </row>
    <row r="163" spans="1:6" ht="9" customHeight="1">
      <c r="A163" s="138"/>
      <c r="B163" s="138"/>
      <c r="C163" s="144"/>
      <c r="D163" s="135"/>
      <c r="E163" s="355"/>
      <c r="F163" s="169"/>
    </row>
    <row r="164" spans="1:6" ht="36.75" customHeight="1">
      <c r="A164" s="141" t="s">
        <v>338</v>
      </c>
      <c r="B164" s="138" t="s">
        <v>402</v>
      </c>
      <c r="C164" s="144" t="s">
        <v>339</v>
      </c>
      <c r="D164" s="135">
        <f>4+3.5+2.5+3+3</f>
        <v>16</v>
      </c>
      <c r="E164" s="355"/>
      <c r="F164" s="140">
        <f>+D164*E164</f>
        <v>0</v>
      </c>
    </row>
    <row r="165" spans="1:6" ht="9.75" customHeight="1">
      <c r="A165" s="138"/>
      <c r="B165" s="192"/>
      <c r="C165" s="144"/>
      <c r="D165" s="135"/>
      <c r="E165" s="355"/>
      <c r="F165" s="169"/>
    </row>
    <row r="166" spans="1:6" ht="16.5" customHeight="1">
      <c r="A166" s="165" t="s">
        <v>340</v>
      </c>
      <c r="B166" s="413" t="s">
        <v>341</v>
      </c>
      <c r="C166" s="414"/>
      <c r="D166" s="135"/>
      <c r="E166" s="355"/>
      <c r="F166" s="169"/>
    </row>
    <row r="167" spans="1:6" ht="8.25" customHeight="1">
      <c r="A167" s="138"/>
      <c r="B167" s="138"/>
      <c r="C167" s="144"/>
      <c r="D167" s="135"/>
      <c r="E167" s="355"/>
      <c r="F167" s="169"/>
    </row>
    <row r="168" spans="1:6" ht="26.25" customHeight="1">
      <c r="A168" s="138" t="s">
        <v>342</v>
      </c>
      <c r="B168" s="138" t="s">
        <v>402</v>
      </c>
      <c r="C168" s="144" t="s">
        <v>343</v>
      </c>
      <c r="D168" s="135">
        <v>85</v>
      </c>
      <c r="E168" s="355"/>
      <c r="F168" s="140">
        <f>+D168*E168</f>
        <v>0</v>
      </c>
    </row>
    <row r="169" spans="1:6" ht="9.75" customHeight="1" thickBot="1">
      <c r="A169" s="172"/>
      <c r="B169" s="172"/>
      <c r="C169" s="173"/>
      <c r="D169" s="147"/>
      <c r="E169" s="361"/>
      <c r="F169" s="148"/>
    </row>
    <row r="170" spans="1:122" ht="15" customHeight="1" thickTop="1">
      <c r="A170" s="174" t="s">
        <v>328</v>
      </c>
      <c r="B170" s="429" t="s">
        <v>344</v>
      </c>
      <c r="C170" s="430"/>
      <c r="D170" s="182"/>
      <c r="E170" s="365"/>
      <c r="F170" s="151">
        <f>SUM(F158:F169)</f>
        <v>0</v>
      </c>
      <c r="G170" s="152"/>
      <c r="H170" s="152"/>
      <c r="I170" s="153"/>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c r="DJ170" s="118"/>
      <c r="DK170" s="118"/>
      <c r="DL170" s="118"/>
      <c r="DM170" s="118"/>
      <c r="DN170" s="118"/>
      <c r="DO170" s="118"/>
      <c r="DP170" s="118"/>
      <c r="DQ170" s="118"/>
      <c r="DR170" s="118"/>
    </row>
    <row r="171" spans="4:6" ht="6" customHeight="1" thickBot="1">
      <c r="D171" s="170"/>
      <c r="E171" s="366"/>
      <c r="F171" s="181"/>
    </row>
    <row r="172" spans="1:6" ht="15" customHeight="1" thickBot="1">
      <c r="A172" s="178" t="s">
        <v>296</v>
      </c>
      <c r="B172" s="415" t="s">
        <v>345</v>
      </c>
      <c r="C172" s="416"/>
      <c r="D172" s="190"/>
      <c r="E172" s="369"/>
      <c r="F172" s="180">
        <f>F132+F152+F170</f>
        <v>0</v>
      </c>
    </row>
    <row r="173" spans="4:6" ht="15" customHeight="1">
      <c r="D173" s="170"/>
      <c r="E173" s="366"/>
      <c r="F173" s="181"/>
    </row>
    <row r="174" spans="1:6" ht="15" customHeight="1">
      <c r="A174" s="201" t="s">
        <v>346</v>
      </c>
      <c r="B174" s="438" t="s">
        <v>347</v>
      </c>
      <c r="C174" s="439"/>
      <c r="D174" s="191"/>
      <c r="E174" s="370"/>
      <c r="F174" s="127"/>
    </row>
    <row r="175" spans="1:6" ht="15" customHeight="1">
      <c r="A175" s="189"/>
      <c r="B175" s="133"/>
      <c r="C175" s="202"/>
      <c r="D175" s="188"/>
      <c r="E175" s="368"/>
      <c r="F175" s="158"/>
    </row>
    <row r="176" spans="1:6" ht="15" customHeight="1">
      <c r="A176" s="165" t="s">
        <v>348</v>
      </c>
      <c r="B176" s="413" t="s">
        <v>349</v>
      </c>
      <c r="C176" s="417"/>
      <c r="D176" s="183"/>
      <c r="E176" s="367"/>
      <c r="F176" s="162"/>
    </row>
    <row r="177" spans="4:6" ht="15" customHeight="1">
      <c r="D177" s="170"/>
      <c r="E177" s="366"/>
      <c r="F177" s="181"/>
    </row>
    <row r="178" spans="1:6" ht="39" customHeight="1">
      <c r="A178" s="141" t="s">
        <v>350</v>
      </c>
      <c r="B178" s="138" t="s">
        <v>214</v>
      </c>
      <c r="C178" s="144" t="s">
        <v>351</v>
      </c>
      <c r="D178" s="145">
        <v>3</v>
      </c>
      <c r="E178" s="355"/>
      <c r="F178" s="140">
        <f>+D178*E178</f>
        <v>0</v>
      </c>
    </row>
    <row r="179" spans="1:6" ht="15" customHeight="1" thickBot="1">
      <c r="A179" s="172"/>
      <c r="B179" s="172"/>
      <c r="C179" s="173"/>
      <c r="D179" s="147"/>
      <c r="E179" s="361"/>
      <c r="F179" s="148"/>
    </row>
    <row r="180" spans="1:6" ht="15" customHeight="1" thickTop="1">
      <c r="A180" s="174" t="s">
        <v>348</v>
      </c>
      <c r="B180" s="411" t="s">
        <v>352</v>
      </c>
      <c r="C180" s="412"/>
      <c r="D180" s="182"/>
      <c r="E180" s="365"/>
      <c r="F180" s="151">
        <f>SUM(F178:F179)</f>
        <v>0</v>
      </c>
    </row>
    <row r="181" spans="4:6" ht="5.25" customHeight="1" thickBot="1">
      <c r="D181" s="170"/>
      <c r="E181" s="366"/>
      <c r="F181" s="181"/>
    </row>
    <row r="182" spans="1:6" ht="15" customHeight="1" thickBot="1">
      <c r="A182" s="178" t="s">
        <v>346</v>
      </c>
      <c r="B182" s="415" t="s">
        <v>353</v>
      </c>
      <c r="C182" s="416"/>
      <c r="D182" s="190"/>
      <c r="E182" s="369"/>
      <c r="F182" s="180">
        <f>F180</f>
        <v>0</v>
      </c>
    </row>
    <row r="183" spans="2:6" ht="15" customHeight="1">
      <c r="B183" s="184"/>
      <c r="C183" s="181"/>
      <c r="D183" s="170"/>
      <c r="E183" s="366"/>
      <c r="F183" s="181"/>
    </row>
    <row r="184" spans="1:123" ht="13.5" customHeight="1">
      <c r="A184" s="125" t="s">
        <v>354</v>
      </c>
      <c r="B184" s="422" t="s">
        <v>355</v>
      </c>
      <c r="C184" s="437"/>
      <c r="D184" s="203"/>
      <c r="E184" s="372"/>
      <c r="F184" s="204"/>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c r="BC184" s="167"/>
      <c r="BD184" s="167"/>
      <c r="BE184" s="167"/>
      <c r="BF184" s="167"/>
      <c r="BG184" s="167"/>
      <c r="BH184" s="167"/>
      <c r="BI184" s="167"/>
      <c r="BJ184" s="167"/>
      <c r="BK184" s="167"/>
      <c r="BL184" s="167"/>
      <c r="BM184" s="167"/>
      <c r="BN184" s="167"/>
      <c r="BO184" s="167"/>
      <c r="BP184" s="167"/>
      <c r="BQ184" s="167"/>
      <c r="BR184" s="167"/>
      <c r="BS184" s="167"/>
      <c r="BT184" s="167"/>
      <c r="BU184" s="167"/>
      <c r="BV184" s="167"/>
      <c r="BW184" s="167"/>
      <c r="BX184" s="167"/>
      <c r="BY184" s="167"/>
      <c r="BZ184" s="167"/>
      <c r="CA184" s="167"/>
      <c r="CB184" s="167"/>
      <c r="CC184" s="167"/>
      <c r="CD184" s="167"/>
      <c r="CE184" s="167"/>
      <c r="CF184" s="167"/>
      <c r="CG184" s="167"/>
      <c r="CH184" s="167"/>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7"/>
      <c r="DF184" s="167"/>
      <c r="DG184" s="167"/>
      <c r="DH184" s="167"/>
      <c r="DI184" s="167"/>
      <c r="DJ184" s="167"/>
      <c r="DK184" s="167"/>
      <c r="DL184" s="167"/>
      <c r="DM184" s="167"/>
      <c r="DN184" s="167"/>
      <c r="DO184" s="167"/>
      <c r="DP184" s="167"/>
      <c r="DQ184" s="167"/>
      <c r="DR184" s="167"/>
      <c r="DS184" s="167"/>
    </row>
    <row r="185" spans="1:6" ht="12" customHeight="1">
      <c r="A185" s="205"/>
      <c r="B185" s="205"/>
      <c r="C185" s="206"/>
      <c r="D185" s="207"/>
      <c r="E185" s="371"/>
      <c r="F185" s="208"/>
    </row>
    <row r="186" spans="1:6" ht="57" customHeight="1">
      <c r="A186" s="205"/>
      <c r="B186" s="138" t="s">
        <v>403</v>
      </c>
      <c r="C186" s="209" t="s">
        <v>356</v>
      </c>
      <c r="D186" s="210">
        <v>15.8</v>
      </c>
      <c r="E186" s="371"/>
      <c r="F186" s="208">
        <f>+D186*E186</f>
        <v>0</v>
      </c>
    </row>
    <row r="187" spans="1:6" ht="12.75" customHeight="1">
      <c r="A187" s="205"/>
      <c r="B187" s="192"/>
      <c r="C187" s="209"/>
      <c r="D187" s="210"/>
      <c r="E187" s="371"/>
      <c r="F187" s="208"/>
    </row>
    <row r="188" spans="1:6" ht="25.5" customHeight="1">
      <c r="A188" s="205"/>
      <c r="B188" s="192" t="s">
        <v>89</v>
      </c>
      <c r="C188" s="209" t="s">
        <v>357</v>
      </c>
      <c r="D188" s="210">
        <v>180</v>
      </c>
      <c r="E188" s="371"/>
      <c r="F188" s="208">
        <f>+D188*E188</f>
        <v>0</v>
      </c>
    </row>
    <row r="189" spans="1:6" ht="12.75" customHeight="1" thickBot="1">
      <c r="A189" s="205"/>
      <c r="B189" s="211"/>
      <c r="C189" s="206"/>
      <c r="D189" s="212"/>
      <c r="E189" s="371"/>
      <c r="F189" s="208"/>
    </row>
    <row r="190" spans="1:6" ht="15" customHeight="1" thickBot="1">
      <c r="A190" s="178" t="s">
        <v>354</v>
      </c>
      <c r="B190" s="415" t="s">
        <v>358</v>
      </c>
      <c r="C190" s="440"/>
      <c r="D190" s="213"/>
      <c r="E190" s="373"/>
      <c r="F190" s="180">
        <f>F186</f>
        <v>0</v>
      </c>
    </row>
    <row r="191" spans="4:6" ht="12" customHeight="1">
      <c r="D191" s="170"/>
      <c r="E191" s="374"/>
      <c r="F191" s="171"/>
    </row>
    <row r="192" spans="1:122" ht="15" customHeight="1">
      <c r="A192" s="125" t="s">
        <v>359</v>
      </c>
      <c r="B192" s="422" t="s">
        <v>360</v>
      </c>
      <c r="C192" s="423"/>
      <c r="D192" s="191"/>
      <c r="E192" s="375"/>
      <c r="F192" s="127"/>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118"/>
      <c r="CC192" s="118"/>
      <c r="CD192" s="118"/>
      <c r="CE192" s="118"/>
      <c r="CF192" s="118"/>
      <c r="CG192" s="118"/>
      <c r="CH192" s="118"/>
      <c r="CI192" s="118"/>
      <c r="CJ192" s="118"/>
      <c r="CK192" s="118"/>
      <c r="CL192" s="118"/>
      <c r="CM192" s="118"/>
      <c r="CN192" s="118"/>
      <c r="CO192" s="118"/>
      <c r="CP192" s="118"/>
      <c r="CQ192" s="118"/>
      <c r="CR192" s="118"/>
      <c r="CS192" s="118"/>
      <c r="CT192" s="118"/>
      <c r="CU192" s="118"/>
      <c r="CV192" s="118"/>
      <c r="CW192" s="118"/>
      <c r="CX192" s="118"/>
      <c r="CY192" s="118"/>
      <c r="CZ192" s="118"/>
      <c r="DA192" s="118"/>
      <c r="DB192" s="118"/>
      <c r="DC192" s="118"/>
      <c r="DD192" s="118"/>
      <c r="DE192" s="118"/>
      <c r="DF192" s="118"/>
      <c r="DG192" s="118"/>
      <c r="DH192" s="118"/>
      <c r="DI192" s="118"/>
      <c r="DJ192" s="118"/>
      <c r="DK192" s="118"/>
      <c r="DL192" s="118"/>
      <c r="DM192" s="118"/>
      <c r="DN192" s="118"/>
      <c r="DO192" s="118"/>
      <c r="DP192" s="118"/>
      <c r="DQ192" s="118"/>
      <c r="DR192" s="118"/>
    </row>
    <row r="193" spans="4:6" ht="12" customHeight="1">
      <c r="D193" s="170"/>
      <c r="E193" s="366"/>
      <c r="F193" s="181"/>
    </row>
    <row r="194" spans="1:122" s="200" customFormat="1" ht="15" customHeight="1">
      <c r="A194" s="165" t="s">
        <v>361</v>
      </c>
      <c r="B194" s="413" t="s">
        <v>362</v>
      </c>
      <c r="C194" s="417"/>
      <c r="D194" s="183"/>
      <c r="E194" s="367"/>
      <c r="F194" s="162"/>
      <c r="G194" s="163"/>
      <c r="H194" s="163"/>
      <c r="I194" s="163"/>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row>
    <row r="195" spans="1:122" s="200" customFormat="1" ht="12" customHeight="1">
      <c r="A195" s="165"/>
      <c r="B195" s="136"/>
      <c r="C195" s="164"/>
      <c r="D195" s="183"/>
      <c r="E195" s="367"/>
      <c r="F195" s="162"/>
      <c r="G195" s="163"/>
      <c r="H195" s="163"/>
      <c r="I195" s="163"/>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row>
    <row r="196" spans="1:122" s="200" customFormat="1" ht="24.75" customHeight="1">
      <c r="A196" s="138" t="s">
        <v>363</v>
      </c>
      <c r="B196" s="138" t="s">
        <v>214</v>
      </c>
      <c r="C196" s="144" t="s">
        <v>364</v>
      </c>
      <c r="D196" s="145">
        <v>7</v>
      </c>
      <c r="E196" s="355"/>
      <c r="F196" s="140">
        <f>+D196*E196</f>
        <v>0</v>
      </c>
      <c r="G196" s="163"/>
      <c r="H196" s="163"/>
      <c r="I196" s="163"/>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row>
    <row r="197" spans="1:122" s="200" customFormat="1" ht="12" customHeight="1">
      <c r="A197" s="138"/>
      <c r="B197" s="138"/>
      <c r="C197" s="144"/>
      <c r="D197" s="135"/>
      <c r="E197" s="355"/>
      <c r="F197" s="140"/>
      <c r="G197" s="163"/>
      <c r="H197" s="163"/>
      <c r="I197" s="163"/>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row>
    <row r="198" spans="1:122" s="200" customFormat="1" ht="36" customHeight="1">
      <c r="A198" s="141" t="s">
        <v>365</v>
      </c>
      <c r="B198" s="138" t="s">
        <v>214</v>
      </c>
      <c r="C198" s="144" t="s">
        <v>366</v>
      </c>
      <c r="D198" s="145">
        <v>4</v>
      </c>
      <c r="E198" s="355"/>
      <c r="F198" s="140">
        <f>+D198*E198</f>
        <v>0</v>
      </c>
      <c r="G198" s="163"/>
      <c r="H198" s="163"/>
      <c r="I198" s="163"/>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row>
    <row r="199" spans="1:122" s="200" customFormat="1" ht="12" customHeight="1">
      <c r="A199" s="138"/>
      <c r="B199" s="138"/>
      <c r="C199" s="144"/>
      <c r="D199" s="135"/>
      <c r="E199" s="355"/>
      <c r="F199" s="140"/>
      <c r="G199" s="163"/>
      <c r="H199" s="163"/>
      <c r="I199" s="163"/>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row>
    <row r="200" spans="1:122" s="200" customFormat="1" ht="34.5" customHeight="1">
      <c r="A200" s="138" t="s">
        <v>367</v>
      </c>
      <c r="B200" s="138" t="s">
        <v>214</v>
      </c>
      <c r="C200" s="144" t="s">
        <v>368</v>
      </c>
      <c r="D200" s="145">
        <v>3</v>
      </c>
      <c r="E200" s="355"/>
      <c r="F200" s="140">
        <f>+D200*E200</f>
        <v>0</v>
      </c>
      <c r="G200" s="163"/>
      <c r="H200" s="163"/>
      <c r="I200" s="163"/>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99"/>
      <c r="DL200" s="199"/>
      <c r="DM200" s="199"/>
      <c r="DN200" s="199"/>
      <c r="DO200" s="199"/>
      <c r="DP200" s="199"/>
      <c r="DQ200" s="199"/>
      <c r="DR200" s="199"/>
    </row>
    <row r="201" spans="1:122" s="200" customFormat="1" ht="14.25" customHeight="1">
      <c r="A201" s="138"/>
      <c r="B201" s="138"/>
      <c r="C201" s="144"/>
      <c r="D201" s="135"/>
      <c r="E201" s="355"/>
      <c r="F201" s="140"/>
      <c r="G201" s="163"/>
      <c r="H201" s="163"/>
      <c r="I201" s="163"/>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199"/>
      <c r="AV201" s="199"/>
      <c r="AW201" s="199"/>
      <c r="AX201" s="199"/>
      <c r="AY201" s="199"/>
      <c r="AZ201" s="199"/>
      <c r="BA201" s="199"/>
      <c r="BB201" s="199"/>
      <c r="BC201" s="199"/>
      <c r="BD201" s="199"/>
      <c r="BE201" s="199"/>
      <c r="BF201" s="199"/>
      <c r="BG201" s="199"/>
      <c r="BH201" s="199"/>
      <c r="BI201" s="199"/>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199"/>
      <c r="CT201" s="199"/>
      <c r="CU201" s="199"/>
      <c r="CV201" s="199"/>
      <c r="CW201" s="199"/>
      <c r="CX201" s="199"/>
      <c r="CY201" s="199"/>
      <c r="CZ201" s="199"/>
      <c r="DA201" s="199"/>
      <c r="DB201" s="199"/>
      <c r="DC201" s="199"/>
      <c r="DD201" s="199"/>
      <c r="DE201" s="199"/>
      <c r="DF201" s="199"/>
      <c r="DG201" s="199"/>
      <c r="DH201" s="199"/>
      <c r="DI201" s="199"/>
      <c r="DJ201" s="199"/>
      <c r="DK201" s="199"/>
      <c r="DL201" s="199"/>
      <c r="DM201" s="199"/>
      <c r="DN201" s="199"/>
      <c r="DO201" s="199"/>
      <c r="DP201" s="199"/>
      <c r="DQ201" s="199"/>
      <c r="DR201" s="199"/>
    </row>
    <row r="202" spans="1:122" s="200" customFormat="1" ht="37.5" customHeight="1">
      <c r="A202" s="138" t="s">
        <v>369</v>
      </c>
      <c r="B202" s="138" t="s">
        <v>214</v>
      </c>
      <c r="C202" s="144" t="s">
        <v>370</v>
      </c>
      <c r="D202" s="145">
        <v>1</v>
      </c>
      <c r="E202" s="355"/>
      <c r="F202" s="140">
        <f>+D202*E202</f>
        <v>0</v>
      </c>
      <c r="G202" s="163"/>
      <c r="H202" s="163"/>
      <c r="I202" s="163"/>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199"/>
      <c r="AW202" s="199"/>
      <c r="AX202" s="199"/>
      <c r="AY202" s="199"/>
      <c r="AZ202" s="199"/>
      <c r="BA202" s="199"/>
      <c r="BB202" s="199"/>
      <c r="BC202" s="199"/>
      <c r="BD202" s="199"/>
      <c r="BE202" s="199"/>
      <c r="BF202" s="199"/>
      <c r="BG202" s="199"/>
      <c r="BH202" s="199"/>
      <c r="BI202" s="199"/>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199"/>
      <c r="CT202" s="199"/>
      <c r="CU202" s="199"/>
      <c r="CV202" s="199"/>
      <c r="CW202" s="199"/>
      <c r="CX202" s="199"/>
      <c r="CY202" s="199"/>
      <c r="CZ202" s="199"/>
      <c r="DA202" s="199"/>
      <c r="DB202" s="199"/>
      <c r="DC202" s="199"/>
      <c r="DD202" s="199"/>
      <c r="DE202" s="199"/>
      <c r="DF202" s="199"/>
      <c r="DG202" s="199"/>
      <c r="DH202" s="199"/>
      <c r="DI202" s="199"/>
      <c r="DJ202" s="199"/>
      <c r="DK202" s="199"/>
      <c r="DL202" s="199"/>
      <c r="DM202" s="199"/>
      <c r="DN202" s="199"/>
      <c r="DO202" s="199"/>
      <c r="DP202" s="199"/>
      <c r="DQ202" s="199"/>
      <c r="DR202" s="199"/>
    </row>
    <row r="203" spans="1:122" s="200" customFormat="1" ht="15" customHeight="1">
      <c r="A203" s="138"/>
      <c r="B203" s="138"/>
      <c r="C203" s="144"/>
      <c r="D203" s="135"/>
      <c r="E203" s="355"/>
      <c r="F203" s="169"/>
      <c r="G203" s="163"/>
      <c r="H203" s="163"/>
      <c r="I203" s="163"/>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row>
    <row r="204" spans="1:122" s="200" customFormat="1" ht="41.25" customHeight="1">
      <c r="A204" s="141" t="s">
        <v>371</v>
      </c>
      <c r="B204" s="138" t="s">
        <v>214</v>
      </c>
      <c r="C204" s="144" t="s">
        <v>405</v>
      </c>
      <c r="D204" s="145">
        <v>2</v>
      </c>
      <c r="E204" s="355"/>
      <c r="F204" s="140">
        <f>+D204*E204</f>
        <v>0</v>
      </c>
      <c r="G204" s="163"/>
      <c r="H204" s="163"/>
      <c r="I204" s="163"/>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c r="DA204" s="199"/>
      <c r="DB204" s="199"/>
      <c r="DC204" s="199"/>
      <c r="DD204" s="199"/>
      <c r="DE204" s="199"/>
      <c r="DF204" s="199"/>
      <c r="DG204" s="199"/>
      <c r="DH204" s="199"/>
      <c r="DI204" s="199"/>
      <c r="DJ204" s="199"/>
      <c r="DK204" s="199"/>
      <c r="DL204" s="199"/>
      <c r="DM204" s="199"/>
      <c r="DN204" s="199"/>
      <c r="DO204" s="199"/>
      <c r="DP204" s="199"/>
      <c r="DQ204" s="199"/>
      <c r="DR204" s="199"/>
    </row>
    <row r="205" spans="1:122" s="200" customFormat="1" ht="15" customHeight="1">
      <c r="A205" s="138"/>
      <c r="B205" s="138"/>
      <c r="C205" s="144"/>
      <c r="D205" s="135"/>
      <c r="E205" s="355"/>
      <c r="F205" s="169"/>
      <c r="G205" s="163"/>
      <c r="H205" s="163"/>
      <c r="I205" s="163"/>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c r="DI205" s="199"/>
      <c r="DJ205" s="199"/>
      <c r="DK205" s="199"/>
      <c r="DL205" s="199"/>
      <c r="DM205" s="199"/>
      <c r="DN205" s="199"/>
      <c r="DO205" s="199"/>
      <c r="DP205" s="199"/>
      <c r="DQ205" s="199"/>
      <c r="DR205" s="199"/>
    </row>
    <row r="206" spans="1:122" s="200" customFormat="1" ht="37.5" customHeight="1">
      <c r="A206" s="141" t="s">
        <v>372</v>
      </c>
      <c r="B206" s="138" t="s">
        <v>214</v>
      </c>
      <c r="C206" s="144" t="s">
        <v>406</v>
      </c>
      <c r="D206" s="145">
        <v>2</v>
      </c>
      <c r="E206" s="355"/>
      <c r="F206" s="140">
        <f>+D206*E206</f>
        <v>0</v>
      </c>
      <c r="G206" s="163"/>
      <c r="H206" s="163"/>
      <c r="I206" s="163"/>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row>
    <row r="207" spans="1:122" s="200" customFormat="1" ht="14.25" customHeight="1">
      <c r="A207" s="138"/>
      <c r="B207" s="138"/>
      <c r="C207" s="144"/>
      <c r="D207" s="135"/>
      <c r="E207" s="355"/>
      <c r="F207" s="169"/>
      <c r="G207" s="163"/>
      <c r="H207" s="163"/>
      <c r="I207" s="163"/>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c r="DI207" s="199"/>
      <c r="DJ207" s="199"/>
      <c r="DK207" s="199"/>
      <c r="DL207" s="199"/>
      <c r="DM207" s="199"/>
      <c r="DN207" s="199"/>
      <c r="DO207" s="199"/>
      <c r="DP207" s="199"/>
      <c r="DQ207" s="199"/>
      <c r="DR207" s="199"/>
    </row>
    <row r="208" spans="1:122" s="200" customFormat="1" ht="15" customHeight="1">
      <c r="A208" s="141" t="s">
        <v>373</v>
      </c>
      <c r="B208" s="138" t="s">
        <v>214</v>
      </c>
      <c r="C208" s="144" t="s">
        <v>374</v>
      </c>
      <c r="D208" s="145">
        <v>2</v>
      </c>
      <c r="E208" s="355"/>
      <c r="F208" s="140">
        <f>+D208*E208</f>
        <v>0</v>
      </c>
      <c r="G208" s="163"/>
      <c r="H208" s="163"/>
      <c r="I208" s="163"/>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199"/>
      <c r="AM208" s="199"/>
      <c r="AN208" s="199"/>
      <c r="AO208" s="199"/>
      <c r="AP208" s="199"/>
      <c r="AQ208" s="199"/>
      <c r="AR208" s="199"/>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c r="DI208" s="199"/>
      <c r="DJ208" s="199"/>
      <c r="DK208" s="199"/>
      <c r="DL208" s="199"/>
      <c r="DM208" s="199"/>
      <c r="DN208" s="199"/>
      <c r="DO208" s="199"/>
      <c r="DP208" s="199"/>
      <c r="DQ208" s="199"/>
      <c r="DR208" s="199"/>
    </row>
    <row r="209" spans="1:6" ht="12" customHeight="1" thickBot="1">
      <c r="A209" s="172"/>
      <c r="B209" s="172"/>
      <c r="C209" s="173"/>
      <c r="D209" s="147"/>
      <c r="E209" s="361"/>
      <c r="F209" s="148"/>
    </row>
    <row r="210" spans="1:122" ht="15" customHeight="1" thickTop="1">
      <c r="A210" s="174" t="s">
        <v>361</v>
      </c>
      <c r="B210" s="411" t="s">
        <v>375</v>
      </c>
      <c r="C210" s="412"/>
      <c r="D210" s="182"/>
      <c r="E210" s="365"/>
      <c r="F210" s="151">
        <f>SUM(F196:F209)</f>
        <v>0</v>
      </c>
      <c r="G210" s="152"/>
      <c r="H210" s="152"/>
      <c r="I210" s="153"/>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118"/>
      <c r="CC210" s="118"/>
      <c r="CD210" s="118"/>
      <c r="CE210" s="118"/>
      <c r="CF210" s="118"/>
      <c r="CG210" s="118"/>
      <c r="CH210" s="118"/>
      <c r="CI210" s="118"/>
      <c r="CJ210" s="118"/>
      <c r="CK210" s="118"/>
      <c r="CL210" s="118"/>
      <c r="CM210" s="118"/>
      <c r="CN210" s="118"/>
      <c r="CO210" s="118"/>
      <c r="CP210" s="118"/>
      <c r="CQ210" s="118"/>
      <c r="CR210" s="118"/>
      <c r="CS210" s="118"/>
      <c r="CT210" s="118"/>
      <c r="CU210" s="118"/>
      <c r="CV210" s="118"/>
      <c r="CW210" s="118"/>
      <c r="CX210" s="118"/>
      <c r="CY210" s="118"/>
      <c r="CZ210" s="118"/>
      <c r="DA210" s="118"/>
      <c r="DB210" s="118"/>
      <c r="DC210" s="118"/>
      <c r="DD210" s="118"/>
      <c r="DE210" s="118"/>
      <c r="DF210" s="118"/>
      <c r="DG210" s="118"/>
      <c r="DH210" s="118"/>
      <c r="DI210" s="118"/>
      <c r="DJ210" s="118"/>
      <c r="DK210" s="118"/>
      <c r="DL210" s="118"/>
      <c r="DM210" s="118"/>
      <c r="DN210" s="118"/>
      <c r="DO210" s="118"/>
      <c r="DP210" s="118"/>
      <c r="DQ210" s="118"/>
      <c r="DR210" s="118"/>
    </row>
    <row r="211" spans="1:122" ht="15" customHeight="1">
      <c r="A211" s="214"/>
      <c r="B211" s="133"/>
      <c r="C211" s="175"/>
      <c r="D211" s="215"/>
      <c r="E211" s="368"/>
      <c r="F211" s="158"/>
      <c r="G211" s="152"/>
      <c r="H211" s="152"/>
      <c r="I211" s="153"/>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118"/>
      <c r="CC211" s="118"/>
      <c r="CD211" s="118"/>
      <c r="CE211" s="118"/>
      <c r="CF211" s="118"/>
      <c r="CG211" s="118"/>
      <c r="CH211" s="118"/>
      <c r="CI211" s="118"/>
      <c r="CJ211" s="118"/>
      <c r="CK211" s="118"/>
      <c r="CL211" s="118"/>
      <c r="CM211" s="118"/>
      <c r="CN211" s="118"/>
      <c r="CO211" s="118"/>
      <c r="CP211" s="118"/>
      <c r="CQ211" s="118"/>
      <c r="CR211" s="118"/>
      <c r="CS211" s="118"/>
      <c r="CT211" s="118"/>
      <c r="CU211" s="118"/>
      <c r="CV211" s="118"/>
      <c r="CW211" s="118"/>
      <c r="CX211" s="118"/>
      <c r="CY211" s="118"/>
      <c r="CZ211" s="118"/>
      <c r="DA211" s="118"/>
      <c r="DB211" s="118"/>
      <c r="DC211" s="118"/>
      <c r="DD211" s="118"/>
      <c r="DE211" s="118"/>
      <c r="DF211" s="118"/>
      <c r="DG211" s="118"/>
      <c r="DH211" s="118"/>
      <c r="DI211" s="118"/>
      <c r="DJ211" s="118"/>
      <c r="DK211" s="118"/>
      <c r="DL211" s="118"/>
      <c r="DM211" s="118"/>
      <c r="DN211" s="118"/>
      <c r="DO211" s="118"/>
      <c r="DP211" s="118"/>
      <c r="DQ211" s="118"/>
      <c r="DR211" s="118"/>
    </row>
    <row r="212" spans="1:122" s="200" customFormat="1" ht="15" customHeight="1">
      <c r="A212" s="165" t="s">
        <v>376</v>
      </c>
      <c r="B212" s="413" t="s">
        <v>377</v>
      </c>
      <c r="C212" s="417"/>
      <c r="D212" s="183"/>
      <c r="E212" s="367"/>
      <c r="F212" s="162"/>
      <c r="G212" s="163"/>
      <c r="H212" s="163"/>
      <c r="I212" s="163"/>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row>
    <row r="213" spans="4:6" ht="12" customHeight="1">
      <c r="D213" s="170"/>
      <c r="E213" s="366"/>
      <c r="F213" s="181"/>
    </row>
    <row r="214" spans="1:6" ht="67.5" customHeight="1">
      <c r="A214" s="141" t="s">
        <v>378</v>
      </c>
      <c r="B214" s="138" t="s">
        <v>402</v>
      </c>
      <c r="C214" s="144" t="s">
        <v>407</v>
      </c>
      <c r="D214" s="135">
        <v>5</v>
      </c>
      <c r="E214" s="355"/>
      <c r="F214" s="140">
        <f>+D214*E214</f>
        <v>0</v>
      </c>
    </row>
    <row r="215" spans="4:6" ht="12" customHeight="1">
      <c r="D215" s="170"/>
      <c r="E215" s="366"/>
      <c r="F215" s="181"/>
    </row>
    <row r="216" spans="1:10" ht="57.75" customHeight="1">
      <c r="A216" s="138" t="s">
        <v>379</v>
      </c>
      <c r="B216" s="138" t="s">
        <v>402</v>
      </c>
      <c r="C216" s="144" t="s">
        <v>408</v>
      </c>
      <c r="D216" s="135">
        <v>156</v>
      </c>
      <c r="E216" s="355"/>
      <c r="F216" s="140">
        <f>+D216*E216</f>
        <v>0</v>
      </c>
      <c r="J216" s="137"/>
    </row>
    <row r="217" spans="1:10" ht="12" customHeight="1">
      <c r="A217" s="138"/>
      <c r="B217" s="138"/>
      <c r="C217" s="144"/>
      <c r="D217" s="170"/>
      <c r="E217" s="355"/>
      <c r="F217" s="140"/>
      <c r="J217" s="137"/>
    </row>
    <row r="218" spans="1:10" ht="71.25" customHeight="1">
      <c r="A218" s="141" t="s">
        <v>380</v>
      </c>
      <c r="B218" s="138" t="s">
        <v>401</v>
      </c>
      <c r="C218" s="144" t="s">
        <v>409</v>
      </c>
      <c r="D218" s="135">
        <f>7.2*4*0.5+(10+6.5+8)*0.5*3</f>
        <v>51.15</v>
      </c>
      <c r="E218" s="355"/>
      <c r="F218" s="140">
        <f>+D218*E218</f>
        <v>0</v>
      </c>
      <c r="J218" s="137"/>
    </row>
    <row r="219" spans="1:10" ht="12" customHeight="1">
      <c r="A219" s="141"/>
      <c r="B219" s="192"/>
      <c r="C219" s="216"/>
      <c r="D219" s="217"/>
      <c r="E219" s="355"/>
      <c r="F219" s="140"/>
      <c r="J219" s="137"/>
    </row>
    <row r="220" spans="1:10" ht="24" customHeight="1">
      <c r="A220" s="141" t="s">
        <v>381</v>
      </c>
      <c r="B220" s="138" t="s">
        <v>402</v>
      </c>
      <c r="C220" s="144" t="s">
        <v>382</v>
      </c>
      <c r="D220" s="135">
        <v>5</v>
      </c>
      <c r="E220" s="355"/>
      <c r="F220" s="140">
        <f>+D220*E220</f>
        <v>0</v>
      </c>
      <c r="J220" s="137"/>
    </row>
    <row r="221" spans="1:10" ht="12" customHeight="1">
      <c r="A221" s="141"/>
      <c r="B221" s="192"/>
      <c r="C221" s="216"/>
      <c r="D221" s="135"/>
      <c r="E221" s="355"/>
      <c r="F221" s="140"/>
      <c r="J221" s="137"/>
    </row>
    <row r="222" spans="1:10" ht="25.5" customHeight="1">
      <c r="A222" s="141" t="s">
        <v>383</v>
      </c>
      <c r="B222" s="138" t="s">
        <v>402</v>
      </c>
      <c r="C222" s="144" t="s">
        <v>384</v>
      </c>
      <c r="D222" s="135">
        <f>6+6</f>
        <v>12</v>
      </c>
      <c r="E222" s="355"/>
      <c r="F222" s="140">
        <f>+D222*E222</f>
        <v>0</v>
      </c>
      <c r="J222" s="137"/>
    </row>
    <row r="223" spans="1:10" ht="12" customHeight="1" thickBot="1">
      <c r="A223" s="172"/>
      <c r="B223" s="172"/>
      <c r="C223" s="173"/>
      <c r="D223" s="147"/>
      <c r="E223" s="361"/>
      <c r="F223" s="218"/>
      <c r="J223" s="137"/>
    </row>
    <row r="224" spans="1:122" ht="15" customHeight="1" thickTop="1">
      <c r="A224" s="174" t="s">
        <v>376</v>
      </c>
      <c r="B224" s="411" t="s">
        <v>385</v>
      </c>
      <c r="C224" s="412"/>
      <c r="D224" s="150"/>
      <c r="E224" s="358"/>
      <c r="F224" s="151">
        <f>SUM(F214:F223)</f>
        <v>0</v>
      </c>
      <c r="G224" s="152"/>
      <c r="H224" s="152"/>
      <c r="I224" s="153"/>
      <c r="J224" s="137"/>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118"/>
      <c r="CC224" s="118"/>
      <c r="CD224" s="118"/>
      <c r="CE224" s="118"/>
      <c r="CF224" s="118"/>
      <c r="CG224" s="118"/>
      <c r="CH224" s="118"/>
      <c r="CI224" s="118"/>
      <c r="CJ224" s="118"/>
      <c r="CK224" s="118"/>
      <c r="CL224" s="118"/>
      <c r="CM224" s="118"/>
      <c r="CN224" s="118"/>
      <c r="CO224" s="118"/>
      <c r="CP224" s="118"/>
      <c r="CQ224" s="118"/>
      <c r="CR224" s="118"/>
      <c r="CS224" s="118"/>
      <c r="CT224" s="118"/>
      <c r="CU224" s="118"/>
      <c r="CV224" s="118"/>
      <c r="CW224" s="118"/>
      <c r="CX224" s="118"/>
      <c r="CY224" s="118"/>
      <c r="CZ224" s="118"/>
      <c r="DA224" s="118"/>
      <c r="DB224" s="118"/>
      <c r="DC224" s="118"/>
      <c r="DD224" s="118"/>
      <c r="DE224" s="118"/>
      <c r="DF224" s="118"/>
      <c r="DG224" s="118"/>
      <c r="DH224" s="118"/>
      <c r="DI224" s="118"/>
      <c r="DJ224" s="118"/>
      <c r="DK224" s="118"/>
      <c r="DL224" s="118"/>
      <c r="DM224" s="118"/>
      <c r="DN224" s="118"/>
      <c r="DO224" s="118"/>
      <c r="DP224" s="118"/>
      <c r="DQ224" s="118"/>
      <c r="DR224" s="118"/>
    </row>
    <row r="225" spans="4:10" ht="6" customHeight="1" thickBot="1">
      <c r="D225" s="170"/>
      <c r="E225" s="364"/>
      <c r="F225" s="181"/>
      <c r="J225" s="137"/>
    </row>
    <row r="226" spans="1:10" ht="15" customHeight="1" thickBot="1">
      <c r="A226" s="178" t="s">
        <v>359</v>
      </c>
      <c r="B226" s="415" t="s">
        <v>386</v>
      </c>
      <c r="C226" s="416"/>
      <c r="D226" s="179"/>
      <c r="E226" s="363"/>
      <c r="F226" s="180">
        <f>F210+F224</f>
        <v>0</v>
      </c>
      <c r="J226" s="137"/>
    </row>
    <row r="227" spans="4:6" ht="15" customHeight="1">
      <c r="D227" s="170"/>
      <c r="E227" s="364"/>
      <c r="F227" s="181"/>
    </row>
    <row r="228" spans="1:122" ht="15" customHeight="1">
      <c r="A228" s="125" t="s">
        <v>387</v>
      </c>
      <c r="B228" s="422" t="s">
        <v>388</v>
      </c>
      <c r="C228" s="423"/>
      <c r="D228" s="126"/>
      <c r="E228" s="353"/>
      <c r="F228" s="127"/>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18"/>
      <c r="BE228" s="118"/>
      <c r="BF228" s="118"/>
      <c r="BG228" s="118"/>
      <c r="BH228" s="118"/>
      <c r="BI228" s="118"/>
      <c r="BJ228" s="118"/>
      <c r="BK228" s="118"/>
      <c r="BL228" s="118"/>
      <c r="BM228" s="118"/>
      <c r="BN228" s="118"/>
      <c r="BO228" s="118"/>
      <c r="BP228" s="118"/>
      <c r="BQ228" s="118"/>
      <c r="BR228" s="118"/>
      <c r="BS228" s="118"/>
      <c r="BT228" s="118"/>
      <c r="BU228" s="118"/>
      <c r="BV228" s="118"/>
      <c r="BW228" s="118"/>
      <c r="BX228" s="118"/>
      <c r="BY228" s="118"/>
      <c r="BZ228" s="118"/>
      <c r="CA228" s="118"/>
      <c r="CB228" s="118"/>
      <c r="CC228" s="118"/>
      <c r="CD228" s="118"/>
      <c r="CE228" s="118"/>
      <c r="CF228" s="118"/>
      <c r="CG228" s="118"/>
      <c r="CH228" s="118"/>
      <c r="CI228" s="118"/>
      <c r="CJ228" s="118"/>
      <c r="CK228" s="118"/>
      <c r="CL228" s="118"/>
      <c r="CM228" s="118"/>
      <c r="CN228" s="118"/>
      <c r="CO228" s="118"/>
      <c r="CP228" s="118"/>
      <c r="CQ228" s="118"/>
      <c r="CR228" s="118"/>
      <c r="CS228" s="118"/>
      <c r="CT228" s="118"/>
      <c r="CU228" s="118"/>
      <c r="CV228" s="118"/>
      <c r="CW228" s="118"/>
      <c r="CX228" s="118"/>
      <c r="CY228" s="118"/>
      <c r="CZ228" s="118"/>
      <c r="DA228" s="118"/>
      <c r="DB228" s="118"/>
      <c r="DC228" s="118"/>
      <c r="DD228" s="118"/>
      <c r="DE228" s="118"/>
      <c r="DF228" s="118"/>
      <c r="DG228" s="118"/>
      <c r="DH228" s="118"/>
      <c r="DI228" s="118"/>
      <c r="DJ228" s="118"/>
      <c r="DK228" s="118"/>
      <c r="DL228" s="118"/>
      <c r="DM228" s="118"/>
      <c r="DN228" s="118"/>
      <c r="DO228" s="118"/>
      <c r="DP228" s="118"/>
      <c r="DQ228" s="118"/>
      <c r="DR228" s="118"/>
    </row>
    <row r="229" spans="4:6" ht="12" customHeight="1">
      <c r="D229" s="170"/>
      <c r="E229" s="364"/>
      <c r="F229" s="181"/>
    </row>
    <row r="230" spans="1:122" s="200" customFormat="1" ht="24.75" customHeight="1">
      <c r="A230" s="189" t="s">
        <v>389</v>
      </c>
      <c r="B230" s="413" t="s">
        <v>24</v>
      </c>
      <c r="C230" s="417"/>
      <c r="D230" s="161"/>
      <c r="E230" s="360"/>
      <c r="F230" s="162"/>
      <c r="G230" s="163"/>
      <c r="H230" s="163"/>
      <c r="I230" s="163"/>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row>
    <row r="231" spans="1:122" s="200" customFormat="1" ht="12" customHeight="1">
      <c r="A231" s="165"/>
      <c r="B231" s="160"/>
      <c r="C231" s="164"/>
      <c r="D231" s="161"/>
      <c r="E231" s="360"/>
      <c r="F231" s="162"/>
      <c r="G231" s="163"/>
      <c r="H231" s="163"/>
      <c r="I231" s="163"/>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row>
    <row r="232" spans="1:6" ht="12" customHeight="1">
      <c r="A232" s="138" t="s">
        <v>390</v>
      </c>
      <c r="B232" s="138" t="s">
        <v>100</v>
      </c>
      <c r="C232" s="144" t="s">
        <v>12</v>
      </c>
      <c r="D232" s="177">
        <v>80</v>
      </c>
      <c r="E232" s="355"/>
      <c r="F232" s="140">
        <f>+D232*E232</f>
        <v>0</v>
      </c>
    </row>
    <row r="233" spans="1:6" ht="12" customHeight="1">
      <c r="A233" s="138"/>
      <c r="B233" s="138"/>
      <c r="C233" s="144"/>
      <c r="D233" s="135"/>
      <c r="E233" s="356"/>
      <c r="F233" s="140"/>
    </row>
    <row r="234" spans="1:6" ht="12" customHeight="1">
      <c r="A234" s="141" t="s">
        <v>391</v>
      </c>
      <c r="B234" s="138" t="s">
        <v>214</v>
      </c>
      <c r="C234" s="144" t="s">
        <v>392</v>
      </c>
      <c r="D234" s="177">
        <v>1</v>
      </c>
      <c r="E234" s="355"/>
      <c r="F234" s="140">
        <f>+D234*E234</f>
        <v>0</v>
      </c>
    </row>
    <row r="235" spans="1:6" ht="12" customHeight="1">
      <c r="A235" s="138"/>
      <c r="B235" s="138"/>
      <c r="C235" s="144"/>
      <c r="D235" s="135"/>
      <c r="E235" s="356"/>
      <c r="F235" s="140"/>
    </row>
    <row r="236" spans="1:6" ht="12" customHeight="1">
      <c r="A236" s="138" t="s">
        <v>393</v>
      </c>
      <c r="B236" s="138" t="s">
        <v>214</v>
      </c>
      <c r="C236" s="144" t="s">
        <v>394</v>
      </c>
      <c r="D236" s="135">
        <v>1</v>
      </c>
      <c r="E236" s="355"/>
      <c r="F236" s="140">
        <f>+D236*E236</f>
        <v>0</v>
      </c>
    </row>
    <row r="237" spans="1:6" ht="12" customHeight="1">
      <c r="A237" s="144"/>
      <c r="B237" s="138"/>
      <c r="C237" s="144"/>
      <c r="D237" s="135"/>
      <c r="E237" s="356"/>
      <c r="F237" s="140"/>
    </row>
    <row r="238" spans="1:6" ht="22.5" customHeight="1">
      <c r="A238" s="141" t="s">
        <v>395</v>
      </c>
      <c r="B238" s="138" t="s">
        <v>214</v>
      </c>
      <c r="C238" s="144" t="s">
        <v>13</v>
      </c>
      <c r="D238" s="135">
        <v>1</v>
      </c>
      <c r="E238" s="355"/>
      <c r="F238" s="140">
        <f>+D238*E238</f>
        <v>0</v>
      </c>
    </row>
    <row r="239" spans="1:6" ht="12.75">
      <c r="A239" s="138"/>
      <c r="B239" s="219"/>
      <c r="C239" s="144"/>
      <c r="D239" s="135"/>
      <c r="E239" s="355"/>
      <c r="F239" s="140"/>
    </row>
    <row r="240" spans="1:6" ht="12.75">
      <c r="A240" s="141" t="s">
        <v>396</v>
      </c>
      <c r="B240" s="138" t="s">
        <v>214</v>
      </c>
      <c r="C240" s="144" t="s">
        <v>397</v>
      </c>
      <c r="D240" s="135">
        <v>1</v>
      </c>
      <c r="E240" s="355"/>
      <c r="F240" s="140">
        <f>+D240*E240</f>
        <v>0</v>
      </c>
    </row>
    <row r="241" spans="1:6" ht="13.5" thickBot="1">
      <c r="A241" s="172"/>
      <c r="B241" s="220"/>
      <c r="C241" s="173"/>
      <c r="D241" s="221"/>
      <c r="E241" s="376"/>
      <c r="F241" s="218"/>
    </row>
    <row r="242" spans="1:122" ht="24.75" customHeight="1" thickTop="1">
      <c r="A242" s="186" t="s">
        <v>389</v>
      </c>
      <c r="B242" s="411" t="s">
        <v>398</v>
      </c>
      <c r="C242" s="412"/>
      <c r="D242" s="150"/>
      <c r="E242" s="358"/>
      <c r="F242" s="187">
        <f>SUM(F232:F241)</f>
        <v>0</v>
      </c>
      <c r="G242" s="152"/>
      <c r="H242" s="152"/>
      <c r="I242" s="153"/>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118"/>
      <c r="BH242" s="118"/>
      <c r="BI242" s="118"/>
      <c r="BJ242" s="118"/>
      <c r="BK242" s="118"/>
      <c r="BL242" s="118"/>
      <c r="BM242" s="118"/>
      <c r="BN242" s="118"/>
      <c r="BO242" s="118"/>
      <c r="BP242" s="118"/>
      <c r="BQ242" s="118"/>
      <c r="BR242" s="118"/>
      <c r="BS242" s="118"/>
      <c r="BT242" s="118"/>
      <c r="BU242" s="118"/>
      <c r="BV242" s="118"/>
      <c r="BW242" s="118"/>
      <c r="BX242" s="118"/>
      <c r="BY242" s="118"/>
      <c r="BZ242" s="118"/>
      <c r="CA242" s="118"/>
      <c r="CB242" s="118"/>
      <c r="CC242" s="118"/>
      <c r="CD242" s="118"/>
      <c r="CE242" s="118"/>
      <c r="CF242" s="118"/>
      <c r="CG242" s="118"/>
      <c r="CH242" s="118"/>
      <c r="CI242" s="118"/>
      <c r="CJ242" s="118"/>
      <c r="CK242" s="118"/>
      <c r="CL242" s="118"/>
      <c r="CM242" s="118"/>
      <c r="CN242" s="118"/>
      <c r="CO242" s="118"/>
      <c r="CP242" s="118"/>
      <c r="CQ242" s="118"/>
      <c r="CR242" s="118"/>
      <c r="CS242" s="118"/>
      <c r="CT242" s="118"/>
      <c r="CU242" s="118"/>
      <c r="CV242" s="118"/>
      <c r="CW242" s="118"/>
      <c r="CX242" s="118"/>
      <c r="CY242" s="118"/>
      <c r="CZ242" s="118"/>
      <c r="DA242" s="118"/>
      <c r="DB242" s="118"/>
      <c r="DC242" s="118"/>
      <c r="DD242" s="118"/>
      <c r="DE242" s="118"/>
      <c r="DF242" s="118"/>
      <c r="DG242" s="118"/>
      <c r="DH242" s="118"/>
      <c r="DI242" s="118"/>
      <c r="DJ242" s="118"/>
      <c r="DK242" s="118"/>
      <c r="DL242" s="118"/>
      <c r="DM242" s="118"/>
      <c r="DN242" s="118"/>
      <c r="DO242" s="118"/>
      <c r="DP242" s="118"/>
      <c r="DQ242" s="118"/>
      <c r="DR242" s="118"/>
    </row>
    <row r="243" ht="6" customHeight="1" thickBot="1">
      <c r="F243" s="181"/>
    </row>
    <row r="244" spans="1:6" ht="15" customHeight="1" thickBot="1">
      <c r="A244" s="178" t="s">
        <v>399</v>
      </c>
      <c r="B244" s="415" t="s">
        <v>400</v>
      </c>
      <c r="C244" s="416"/>
      <c r="D244" s="213"/>
      <c r="E244" s="378"/>
      <c r="F244" s="180">
        <f>F242</f>
        <v>0</v>
      </c>
    </row>
  </sheetData>
  <sheetProtection password="EED2" sheet="1" objects="1" scenarios="1" selectLockedCells="1"/>
  <mergeCells count="60">
    <mergeCell ref="B172:C172"/>
    <mergeCell ref="B226:C226"/>
    <mergeCell ref="B212:C212"/>
    <mergeCell ref="B192:C192"/>
    <mergeCell ref="B194:C194"/>
    <mergeCell ref="B210:C210"/>
    <mergeCell ref="B184:C184"/>
    <mergeCell ref="B224:C224"/>
    <mergeCell ref="B174:C174"/>
    <mergeCell ref="B176:C176"/>
    <mergeCell ref="B190:C190"/>
    <mergeCell ref="B180:C180"/>
    <mergeCell ref="B182:C182"/>
    <mergeCell ref="B244:C244"/>
    <mergeCell ref="B72:C72"/>
    <mergeCell ref="A3:A4"/>
    <mergeCell ref="B3:B4"/>
    <mergeCell ref="C3:C4"/>
    <mergeCell ref="B100:C100"/>
    <mergeCell ref="B74:C74"/>
    <mergeCell ref="B24:C24"/>
    <mergeCell ref="B48:C48"/>
    <mergeCell ref="B26:C26"/>
    <mergeCell ref="B230:C230"/>
    <mergeCell ref="B242:C242"/>
    <mergeCell ref="B228:C228"/>
    <mergeCell ref="B60:C60"/>
    <mergeCell ref="B170:C170"/>
    <mergeCell ref="B166:C166"/>
    <mergeCell ref="B154:C154"/>
    <mergeCell ref="B136:C136"/>
    <mergeCell ref="B118:C118"/>
    <mergeCell ref="B120:C120"/>
    <mergeCell ref="B58:C58"/>
    <mergeCell ref="B88:C88"/>
    <mergeCell ref="B98:C98"/>
    <mergeCell ref="B80:C80"/>
    <mergeCell ref="B90:C90"/>
    <mergeCell ref="B57:C57"/>
    <mergeCell ref="B62:C62"/>
    <mergeCell ref="B78:C78"/>
    <mergeCell ref="F3:F4"/>
    <mergeCell ref="E3:E4"/>
    <mergeCell ref="B6:C6"/>
    <mergeCell ref="B8:C8"/>
    <mergeCell ref="D3:D4"/>
    <mergeCell ref="B56:C56"/>
    <mergeCell ref="B50:C50"/>
    <mergeCell ref="B22:C22"/>
    <mergeCell ref="B52:C52"/>
    <mergeCell ref="B34:C34"/>
    <mergeCell ref="B114:C114"/>
    <mergeCell ref="B128:C128"/>
    <mergeCell ref="B156:C156"/>
    <mergeCell ref="B148:C148"/>
    <mergeCell ref="B116:C116"/>
    <mergeCell ref="B122:C122"/>
    <mergeCell ref="B134:C134"/>
    <mergeCell ref="B132:C132"/>
    <mergeCell ref="B152:C152"/>
  </mergeCells>
  <printOptions/>
  <pageMargins left="1.141732283464567" right="0.1968503937007874" top="0.7874015748031497" bottom="0.35433070866141736" header="0.31496062992125984" footer="0.1968503937007874"/>
  <pageSetup firstPageNumber="2" useFirstPageNumber="1" horizontalDpi="600" verticalDpi="600" orientation="portrait" paperSize="9" r:id="rId1"/>
  <headerFooter alignWithMargins="0">
    <oddHeader>&amp;L
           &amp;C&amp;"Arial,Krepko"&amp;12POPIS DEL S PREDIZMERAMI&amp;Rst.&amp;P</oddHeader>
  </headerFooter>
  <rowBreaks count="1" manualBreakCount="1">
    <brk id="227" max="255" man="1"/>
  </rowBreaks>
</worksheet>
</file>

<file path=xl/worksheets/sheet4.xml><?xml version="1.0" encoding="utf-8"?>
<worksheet xmlns="http://schemas.openxmlformats.org/spreadsheetml/2006/main" xmlns:r="http://schemas.openxmlformats.org/officeDocument/2006/relationships">
  <dimension ref="A1:N1832"/>
  <sheetViews>
    <sheetView zoomScalePageLayoutView="0" workbookViewId="0" topLeftCell="A1">
      <selection activeCell="F5" sqref="F5"/>
    </sheetView>
  </sheetViews>
  <sheetFormatPr defaultColWidth="10.66015625" defaultRowHeight="12.75"/>
  <cols>
    <col min="1" max="1" width="7.16015625" style="261" customWidth="1"/>
    <col min="2" max="2" width="42.33203125" style="260" customWidth="1"/>
    <col min="3" max="3" width="9" style="262" customWidth="1"/>
    <col min="4" max="4" width="12.5" style="263" customWidth="1"/>
    <col min="5" max="5" width="18.33203125" style="264" hidden="1" customWidth="1"/>
    <col min="6" max="6" width="18.33203125" style="264" customWidth="1"/>
    <col min="7" max="9" width="12" style="259" customWidth="1"/>
    <col min="10" max="16384" width="10.66015625" style="259" customWidth="1"/>
  </cols>
  <sheetData>
    <row r="1" spans="1:14" s="117" customFormat="1" ht="12.75" customHeight="1">
      <c r="A1" s="115" t="s">
        <v>196</v>
      </c>
      <c r="B1" s="115" t="s">
        <v>197</v>
      </c>
      <c r="C1" s="115"/>
      <c r="D1" s="115"/>
      <c r="E1" s="116"/>
      <c r="F1" s="115"/>
      <c r="G1" s="115"/>
      <c r="H1" s="115"/>
      <c r="I1" s="115"/>
      <c r="J1" s="115"/>
      <c r="K1" s="115"/>
      <c r="L1" s="115"/>
      <c r="M1" s="115"/>
      <c r="N1" s="115"/>
    </row>
    <row r="2" spans="1:14" s="117" customFormat="1" ht="13.5" thickBot="1">
      <c r="A2" s="115" t="s">
        <v>198</v>
      </c>
      <c r="B2" s="115"/>
      <c r="C2" s="115"/>
      <c r="D2" s="115"/>
      <c r="E2" s="116"/>
      <c r="F2" s="115"/>
      <c r="G2" s="115"/>
      <c r="H2" s="115"/>
      <c r="I2" s="115"/>
      <c r="J2" s="115"/>
      <c r="K2" s="115"/>
      <c r="L2" s="115"/>
      <c r="M2" s="115"/>
      <c r="N2" s="115"/>
    </row>
    <row r="3" spans="1:6" s="228" customFormat="1" ht="19.5" customHeight="1" thickBot="1">
      <c r="A3" s="223" t="s">
        <v>199</v>
      </c>
      <c r="B3" s="224" t="s">
        <v>200</v>
      </c>
      <c r="C3" s="225"/>
      <c r="D3" s="226"/>
      <c r="E3" s="227" t="s">
        <v>410</v>
      </c>
      <c r="F3" s="227" t="s">
        <v>202</v>
      </c>
    </row>
    <row r="4" spans="1:7" s="235" customFormat="1" ht="15.75" customHeight="1">
      <c r="A4" s="229"/>
      <c r="B4" s="230"/>
      <c r="C4" s="231"/>
      <c r="D4" s="232"/>
      <c r="E4" s="233"/>
      <c r="F4" s="233"/>
      <c r="G4" s="234"/>
    </row>
    <row r="5" spans="1:6" s="235" customFormat="1" ht="15.75" customHeight="1">
      <c r="A5" s="149" t="s">
        <v>84</v>
      </c>
      <c r="B5" s="236" t="s">
        <v>411</v>
      </c>
      <c r="C5" s="237"/>
      <c r="D5" s="238"/>
      <c r="E5" s="239" t="e">
        <f>'popis cesta'!#REF!</f>
        <v>#REF!</v>
      </c>
      <c r="F5" s="151">
        <f>'popis cesta'!F58</f>
        <v>0</v>
      </c>
    </row>
    <row r="6" spans="1:6" s="235" customFormat="1" ht="15.75" customHeight="1">
      <c r="A6" s="149" t="s">
        <v>245</v>
      </c>
      <c r="B6" s="236" t="s">
        <v>412</v>
      </c>
      <c r="C6" s="237"/>
      <c r="D6" s="238"/>
      <c r="E6" s="239" t="e">
        <f>'popis cesta'!#REF!</f>
        <v>#REF!</v>
      </c>
      <c r="F6" s="151">
        <f>'popis cesta'!F116</f>
        <v>0</v>
      </c>
    </row>
    <row r="7" spans="1:6" s="235" customFormat="1" ht="15.75" customHeight="1">
      <c r="A7" s="149" t="s">
        <v>296</v>
      </c>
      <c r="B7" s="236" t="s">
        <v>413</v>
      </c>
      <c r="C7" s="237"/>
      <c r="D7" s="238"/>
      <c r="E7" s="239" t="e">
        <f>'popis cesta'!#REF!</f>
        <v>#REF!</v>
      </c>
      <c r="F7" s="151">
        <f>'popis cesta'!F172</f>
        <v>0</v>
      </c>
    </row>
    <row r="8" spans="1:6" s="235" customFormat="1" ht="15.75" customHeight="1">
      <c r="A8" s="149" t="s">
        <v>346</v>
      </c>
      <c r="B8" s="236" t="s">
        <v>414</v>
      </c>
      <c r="C8" s="237"/>
      <c r="D8" s="238"/>
      <c r="E8" s="239" t="e">
        <f>'popis cesta'!#REF!</f>
        <v>#REF!</v>
      </c>
      <c r="F8" s="151">
        <f>'popis cesta'!F182</f>
        <v>0</v>
      </c>
    </row>
    <row r="9" spans="1:6" s="235" customFormat="1" ht="15.75" customHeight="1">
      <c r="A9" s="149" t="s">
        <v>354</v>
      </c>
      <c r="B9" s="236" t="s">
        <v>415</v>
      </c>
      <c r="C9" s="237"/>
      <c r="D9" s="238"/>
      <c r="E9" s="239"/>
      <c r="F9" s="151">
        <f>'popis cesta'!F190</f>
        <v>0</v>
      </c>
    </row>
    <row r="10" spans="1:6" s="235" customFormat="1" ht="15.75" customHeight="1">
      <c r="A10" s="149" t="s">
        <v>359</v>
      </c>
      <c r="B10" s="236" t="s">
        <v>416</v>
      </c>
      <c r="C10" s="237"/>
      <c r="D10" s="238"/>
      <c r="E10" s="239" t="e">
        <f>'popis cesta'!#REF!</f>
        <v>#REF!</v>
      </c>
      <c r="F10" s="151">
        <f>'popis cesta'!F226</f>
        <v>0</v>
      </c>
    </row>
    <row r="11" spans="1:6" s="235" customFormat="1" ht="15.75" customHeight="1">
      <c r="A11" s="303" t="s">
        <v>387</v>
      </c>
      <c r="B11" s="304" t="s">
        <v>417</v>
      </c>
      <c r="C11" s="305"/>
      <c r="D11" s="306"/>
      <c r="E11" s="307" t="e">
        <f>'popis cesta'!#REF!</f>
        <v>#REF!</v>
      </c>
      <c r="F11" s="308">
        <f>'popis cesta'!F244</f>
        <v>0</v>
      </c>
    </row>
    <row r="12" spans="1:6" s="235" customFormat="1" ht="15.75" customHeight="1">
      <c r="A12" s="303" t="s">
        <v>425</v>
      </c>
      <c r="B12" s="304" t="s">
        <v>424</v>
      </c>
      <c r="C12" s="305"/>
      <c r="D12" s="306"/>
      <c r="E12" s="307"/>
      <c r="F12" s="308">
        <f>SUM(F5:F11)*0.1</f>
        <v>0</v>
      </c>
    </row>
    <row r="13" spans="1:6" s="235" customFormat="1" ht="15.75" customHeight="1" thickBot="1">
      <c r="A13" s="299"/>
      <c r="B13" s="441" t="s">
        <v>195</v>
      </c>
      <c r="C13" s="442"/>
      <c r="D13" s="300"/>
      <c r="E13" s="301" t="e">
        <f>SUM(E5:E11)</f>
        <v>#REF!</v>
      </c>
      <c r="F13" s="302">
        <f>SUM(F5:F12)</f>
        <v>0</v>
      </c>
    </row>
    <row r="14" spans="1:6" s="235" customFormat="1" ht="15.75" customHeight="1" thickBot="1">
      <c r="A14" s="248"/>
      <c r="B14" s="160" t="s">
        <v>194</v>
      </c>
      <c r="C14" s="240"/>
      <c r="D14" s="241"/>
      <c r="E14" s="242" t="e">
        <f>#REF!*0.2</f>
        <v>#REF!</v>
      </c>
      <c r="F14" s="243">
        <f>F13*0.2</f>
        <v>0</v>
      </c>
    </row>
    <row r="15" spans="1:6" s="235" customFormat="1" ht="15.75" customHeight="1" thickBot="1">
      <c r="A15" s="244"/>
      <c r="B15" s="443" t="s">
        <v>195</v>
      </c>
      <c r="C15" s="444"/>
      <c r="D15" s="245"/>
      <c r="E15" s="246" t="e">
        <f>SUM(E14:E14)</f>
        <v>#REF!</v>
      </c>
      <c r="F15" s="247">
        <f>SUM(F13:F14)</f>
        <v>0</v>
      </c>
    </row>
    <row r="16" spans="1:3" s="235" customFormat="1" ht="15.75" customHeight="1">
      <c r="A16" s="249"/>
      <c r="B16" s="250"/>
      <c r="C16" s="251"/>
    </row>
    <row r="17" spans="1:3" s="235" customFormat="1" ht="15.75" customHeight="1">
      <c r="A17" s="249"/>
      <c r="B17" s="250"/>
      <c r="C17" s="251"/>
    </row>
    <row r="18" spans="1:3" s="235" customFormat="1" ht="15.75" customHeight="1">
      <c r="A18" s="249"/>
      <c r="B18" s="250"/>
      <c r="C18" s="251"/>
    </row>
    <row r="19" spans="1:3" s="235" customFormat="1" ht="15.75" customHeight="1">
      <c r="A19" s="249"/>
      <c r="B19" s="250"/>
      <c r="C19" s="251"/>
    </row>
    <row r="20" spans="1:3" s="235" customFormat="1" ht="15.75" customHeight="1">
      <c r="A20" s="249"/>
      <c r="B20" s="250"/>
      <c r="C20" s="251"/>
    </row>
    <row r="21" spans="1:3" s="235" customFormat="1" ht="11.25">
      <c r="A21" s="249"/>
      <c r="B21" s="250"/>
      <c r="C21" s="251"/>
    </row>
    <row r="22" spans="1:3" s="235" customFormat="1" ht="11.25">
      <c r="A22" s="249"/>
      <c r="B22" s="250"/>
      <c r="C22" s="251"/>
    </row>
    <row r="23" spans="1:3" s="235" customFormat="1" ht="11.25">
      <c r="A23" s="249"/>
      <c r="B23" s="250"/>
      <c r="C23" s="251"/>
    </row>
    <row r="24" spans="1:3" s="235" customFormat="1" ht="11.25">
      <c r="A24" s="249"/>
      <c r="B24" s="250"/>
      <c r="C24" s="251"/>
    </row>
    <row r="25" spans="1:3" s="235" customFormat="1" ht="11.25">
      <c r="A25" s="249"/>
      <c r="B25" s="250"/>
      <c r="C25" s="251"/>
    </row>
    <row r="26" spans="1:3" s="235" customFormat="1" ht="11.25">
      <c r="A26" s="249"/>
      <c r="B26" s="250"/>
      <c r="C26" s="251"/>
    </row>
    <row r="27" spans="1:3" s="235" customFormat="1" ht="11.25">
      <c r="A27" s="249"/>
      <c r="B27" s="250"/>
      <c r="C27" s="251"/>
    </row>
    <row r="28" spans="1:3" s="235" customFormat="1" ht="11.25">
      <c r="A28" s="249"/>
      <c r="B28" s="250"/>
      <c r="C28" s="251"/>
    </row>
    <row r="29" spans="1:3" s="254" customFormat="1" ht="11.25">
      <c r="A29" s="252"/>
      <c r="B29" s="253"/>
      <c r="C29" s="240"/>
    </row>
    <row r="30" spans="1:3" s="254" customFormat="1" ht="11.25">
      <c r="A30" s="252"/>
      <c r="B30" s="253"/>
      <c r="C30" s="240"/>
    </row>
    <row r="31" spans="1:3" s="254" customFormat="1" ht="11.25">
      <c r="A31" s="252"/>
      <c r="B31" s="253"/>
      <c r="C31" s="240"/>
    </row>
    <row r="32" spans="1:3" s="254" customFormat="1" ht="11.25">
      <c r="A32" s="252"/>
      <c r="B32" s="253"/>
      <c r="C32" s="240"/>
    </row>
    <row r="33" spans="1:3" s="254" customFormat="1" ht="11.25">
      <c r="A33" s="252"/>
      <c r="B33" s="253"/>
      <c r="C33" s="240"/>
    </row>
    <row r="34" spans="1:3" s="254" customFormat="1" ht="11.25">
      <c r="A34" s="252"/>
      <c r="B34" s="253"/>
      <c r="C34" s="240"/>
    </row>
    <row r="35" spans="1:3" s="254" customFormat="1" ht="11.25">
      <c r="A35" s="252"/>
      <c r="B35" s="253"/>
      <c r="C35" s="240"/>
    </row>
    <row r="36" spans="1:3" s="254" customFormat="1" ht="11.25">
      <c r="A36" s="252"/>
      <c r="B36" s="253"/>
      <c r="C36" s="240"/>
    </row>
    <row r="37" spans="1:3" s="254" customFormat="1" ht="11.25">
      <c r="A37" s="252"/>
      <c r="B37" s="253"/>
      <c r="C37" s="240"/>
    </row>
    <row r="38" spans="1:3" s="254" customFormat="1" ht="11.25">
      <c r="A38" s="252"/>
      <c r="B38" s="253"/>
      <c r="C38" s="240"/>
    </row>
    <row r="39" spans="1:3" s="254" customFormat="1" ht="11.25">
      <c r="A39" s="252"/>
      <c r="B39" s="253"/>
      <c r="C39" s="240"/>
    </row>
    <row r="40" spans="1:3" s="254" customFormat="1" ht="11.25">
      <c r="A40" s="252"/>
      <c r="B40" s="253"/>
      <c r="C40" s="240"/>
    </row>
    <row r="41" spans="1:3" s="254" customFormat="1" ht="11.25">
      <c r="A41" s="252"/>
      <c r="B41" s="253"/>
      <c r="C41" s="240"/>
    </row>
    <row r="42" spans="1:7" s="255" customFormat="1" ht="11.25">
      <c r="A42" s="252"/>
      <c r="B42" s="253"/>
      <c r="C42" s="240"/>
      <c r="D42" s="254"/>
      <c r="E42" s="254"/>
      <c r="F42" s="254"/>
      <c r="G42" s="254"/>
    </row>
    <row r="43" spans="1:3" s="255" customFormat="1" ht="11.25">
      <c r="A43" s="256"/>
      <c r="B43" s="257"/>
      <c r="C43" s="258"/>
    </row>
    <row r="44" spans="1:3" s="255" customFormat="1" ht="11.25">
      <c r="A44" s="256"/>
      <c r="B44" s="257"/>
      <c r="C44" s="258"/>
    </row>
    <row r="45" spans="1:3" s="255" customFormat="1" ht="11.25">
      <c r="A45" s="256"/>
      <c r="B45" s="257"/>
      <c r="C45" s="258"/>
    </row>
    <row r="46" spans="1:3" s="255" customFormat="1" ht="11.25">
      <c r="A46" s="256"/>
      <c r="B46" s="257"/>
      <c r="C46" s="258"/>
    </row>
    <row r="47" spans="1:3" s="255" customFormat="1" ht="11.25">
      <c r="A47" s="256"/>
      <c r="B47" s="257"/>
      <c r="C47" s="258"/>
    </row>
    <row r="48" spans="1:3" s="255" customFormat="1" ht="11.25">
      <c r="A48" s="256"/>
      <c r="B48" s="257"/>
      <c r="C48" s="258"/>
    </row>
    <row r="49" spans="1:3" s="255" customFormat="1" ht="11.25">
      <c r="A49" s="256"/>
      <c r="B49" s="257"/>
      <c r="C49" s="258"/>
    </row>
    <row r="50" spans="1:3" s="255" customFormat="1" ht="11.25">
      <c r="A50" s="256"/>
      <c r="B50" s="257"/>
      <c r="C50" s="258"/>
    </row>
    <row r="51" spans="1:3" s="255" customFormat="1" ht="11.25">
      <c r="A51" s="256"/>
      <c r="B51" s="257"/>
      <c r="C51" s="258"/>
    </row>
    <row r="52" spans="1:3" s="255" customFormat="1" ht="11.25">
      <c r="A52" s="256"/>
      <c r="B52" s="257"/>
      <c r="C52" s="258"/>
    </row>
    <row r="53" spans="1:3" s="255" customFormat="1" ht="11.25">
      <c r="A53" s="256"/>
      <c r="B53" s="257"/>
      <c r="C53" s="258"/>
    </row>
    <row r="54" spans="1:3" s="255" customFormat="1" ht="11.25">
      <c r="A54" s="256"/>
      <c r="B54" s="257"/>
      <c r="C54" s="258"/>
    </row>
    <row r="55" spans="1:3" s="255" customFormat="1" ht="11.25">
      <c r="A55" s="256"/>
      <c r="B55" s="257"/>
      <c r="C55" s="258"/>
    </row>
    <row r="56" spans="1:3" s="255" customFormat="1" ht="11.25">
      <c r="A56" s="256"/>
      <c r="B56" s="257"/>
      <c r="C56" s="258"/>
    </row>
    <row r="57" spans="1:3" s="255" customFormat="1" ht="11.25">
      <c r="A57" s="256"/>
      <c r="B57" s="257"/>
      <c r="C57" s="258"/>
    </row>
    <row r="58" spans="1:3" s="255" customFormat="1" ht="11.25">
      <c r="A58" s="256"/>
      <c r="B58" s="257"/>
      <c r="C58" s="258"/>
    </row>
    <row r="59" spans="1:3" s="255" customFormat="1" ht="11.25">
      <c r="A59" s="256"/>
      <c r="B59" s="257"/>
      <c r="C59" s="258"/>
    </row>
    <row r="60" spans="1:3" s="255" customFormat="1" ht="11.25">
      <c r="A60" s="256"/>
      <c r="B60" s="257"/>
      <c r="C60" s="258"/>
    </row>
    <row r="61" spans="1:3" s="255" customFormat="1" ht="11.25">
      <c r="A61" s="256"/>
      <c r="B61" s="257"/>
      <c r="C61" s="258"/>
    </row>
    <row r="62" spans="1:3" s="255" customFormat="1" ht="11.25">
      <c r="A62" s="256"/>
      <c r="B62" s="257"/>
      <c r="C62" s="258"/>
    </row>
    <row r="63" spans="1:3" s="255" customFormat="1" ht="11.25">
      <c r="A63" s="256"/>
      <c r="B63" s="257"/>
      <c r="C63" s="258"/>
    </row>
    <row r="64" spans="1:3" s="255" customFormat="1" ht="11.25">
      <c r="A64" s="256"/>
      <c r="B64" s="257"/>
      <c r="C64" s="258"/>
    </row>
    <row r="65" spans="1:3" s="255" customFormat="1" ht="11.25">
      <c r="A65" s="256"/>
      <c r="B65" s="257"/>
      <c r="C65" s="258"/>
    </row>
    <row r="66" spans="1:3" s="255" customFormat="1" ht="11.25">
      <c r="A66" s="256"/>
      <c r="B66" s="257"/>
      <c r="C66" s="258"/>
    </row>
    <row r="67" spans="1:3" s="255" customFormat="1" ht="11.25">
      <c r="A67" s="256"/>
      <c r="B67" s="257"/>
      <c r="C67" s="258"/>
    </row>
    <row r="68" spans="1:3" s="255" customFormat="1" ht="11.25">
      <c r="A68" s="256"/>
      <c r="B68" s="257"/>
      <c r="C68" s="258"/>
    </row>
    <row r="69" spans="1:3" s="255" customFormat="1" ht="11.25">
      <c r="A69" s="256"/>
      <c r="B69" s="257"/>
      <c r="C69" s="258"/>
    </row>
    <row r="70" spans="1:3" s="255" customFormat="1" ht="11.25">
      <c r="A70" s="256"/>
      <c r="B70" s="257"/>
      <c r="C70" s="258"/>
    </row>
    <row r="71" spans="1:3" s="255" customFormat="1" ht="11.25">
      <c r="A71" s="256"/>
      <c r="B71" s="257"/>
      <c r="C71" s="258"/>
    </row>
    <row r="72" spans="1:3" s="255" customFormat="1" ht="11.25">
      <c r="A72" s="256"/>
      <c r="B72" s="257"/>
      <c r="C72" s="258"/>
    </row>
    <row r="73" spans="1:3" s="255" customFormat="1" ht="11.25">
      <c r="A73" s="256"/>
      <c r="B73" s="257"/>
      <c r="C73" s="258"/>
    </row>
    <row r="74" spans="1:3" s="255" customFormat="1" ht="11.25">
      <c r="A74" s="256"/>
      <c r="B74" s="257"/>
      <c r="C74" s="258"/>
    </row>
    <row r="75" spans="1:3" s="255" customFormat="1" ht="11.25">
      <c r="A75" s="256"/>
      <c r="B75" s="257"/>
      <c r="C75" s="258"/>
    </row>
    <row r="76" spans="1:3" s="255" customFormat="1" ht="11.25">
      <c r="A76" s="256"/>
      <c r="B76" s="257"/>
      <c r="C76" s="258"/>
    </row>
    <row r="77" spans="1:3" s="255" customFormat="1" ht="11.25">
      <c r="A77" s="256"/>
      <c r="B77" s="257"/>
      <c r="C77" s="258"/>
    </row>
    <row r="78" spans="1:3" s="255" customFormat="1" ht="11.25">
      <c r="A78" s="256"/>
      <c r="B78" s="257"/>
      <c r="C78" s="258"/>
    </row>
    <row r="79" spans="1:3" s="255" customFormat="1" ht="11.25">
      <c r="A79" s="256"/>
      <c r="B79" s="257"/>
      <c r="C79" s="258"/>
    </row>
    <row r="80" spans="1:3" s="255" customFormat="1" ht="11.25">
      <c r="A80" s="256"/>
      <c r="B80" s="257"/>
      <c r="C80" s="258"/>
    </row>
    <row r="81" spans="1:3" s="255" customFormat="1" ht="11.25">
      <c r="A81" s="256"/>
      <c r="B81" s="257"/>
      <c r="C81" s="258"/>
    </row>
    <row r="82" spans="1:3" s="255" customFormat="1" ht="11.25">
      <c r="A82" s="256"/>
      <c r="B82" s="257"/>
      <c r="C82" s="258"/>
    </row>
    <row r="83" spans="1:3" s="255" customFormat="1" ht="11.25">
      <c r="A83" s="256"/>
      <c r="B83" s="257"/>
      <c r="C83" s="258"/>
    </row>
    <row r="84" spans="1:3" s="255" customFormat="1" ht="11.25">
      <c r="A84" s="256"/>
      <c r="B84" s="257"/>
      <c r="C84" s="258"/>
    </row>
    <row r="85" spans="1:3" s="255" customFormat="1" ht="11.25">
      <c r="A85" s="256"/>
      <c r="B85" s="257"/>
      <c r="C85" s="258"/>
    </row>
    <row r="86" spans="1:3" s="255" customFormat="1" ht="11.25">
      <c r="A86" s="256"/>
      <c r="B86" s="257"/>
      <c r="C86" s="258"/>
    </row>
    <row r="87" spans="1:3" s="255" customFormat="1" ht="11.25">
      <c r="A87" s="256"/>
      <c r="B87" s="257"/>
      <c r="C87" s="258"/>
    </row>
    <row r="88" spans="1:3" s="255" customFormat="1" ht="11.25">
      <c r="A88" s="256"/>
      <c r="B88" s="257"/>
      <c r="C88" s="258"/>
    </row>
    <row r="89" spans="1:3" s="255" customFormat="1" ht="11.25">
      <c r="A89" s="256"/>
      <c r="B89" s="257"/>
      <c r="C89" s="258"/>
    </row>
    <row r="90" spans="1:3" s="255" customFormat="1" ht="11.25">
      <c r="A90" s="256"/>
      <c r="B90" s="257"/>
      <c r="C90" s="258"/>
    </row>
    <row r="91" spans="1:3" s="255" customFormat="1" ht="11.25">
      <c r="A91" s="256"/>
      <c r="B91" s="257"/>
      <c r="C91" s="258"/>
    </row>
    <row r="92" spans="1:3" s="255" customFormat="1" ht="11.25">
      <c r="A92" s="256"/>
      <c r="B92" s="257"/>
      <c r="C92" s="258"/>
    </row>
    <row r="93" spans="1:3" s="255" customFormat="1" ht="11.25">
      <c r="A93" s="256"/>
      <c r="B93" s="257"/>
      <c r="C93" s="258"/>
    </row>
    <row r="94" spans="1:3" s="255" customFormat="1" ht="11.25">
      <c r="A94" s="256"/>
      <c r="B94" s="257"/>
      <c r="C94" s="258"/>
    </row>
    <row r="95" spans="1:3" s="255" customFormat="1" ht="11.25">
      <c r="A95" s="256"/>
      <c r="B95" s="257"/>
      <c r="C95" s="258"/>
    </row>
    <row r="96" spans="1:3" s="255" customFormat="1" ht="11.25">
      <c r="A96" s="256"/>
      <c r="B96" s="257"/>
      <c r="C96" s="258"/>
    </row>
    <row r="97" spans="1:3" s="255" customFormat="1" ht="11.25">
      <c r="A97" s="256"/>
      <c r="B97" s="257"/>
      <c r="C97" s="258"/>
    </row>
    <row r="98" spans="1:3" s="255" customFormat="1" ht="11.25">
      <c r="A98" s="256"/>
      <c r="B98" s="257"/>
      <c r="C98" s="258"/>
    </row>
    <row r="99" spans="1:3" s="255" customFormat="1" ht="11.25">
      <c r="A99" s="256"/>
      <c r="B99" s="257"/>
      <c r="C99" s="258"/>
    </row>
    <row r="100" spans="1:3" s="255" customFormat="1" ht="11.25">
      <c r="A100" s="256"/>
      <c r="B100" s="257"/>
      <c r="C100" s="258"/>
    </row>
    <row r="101" spans="1:3" s="255" customFormat="1" ht="11.25">
      <c r="A101" s="256"/>
      <c r="B101" s="257"/>
      <c r="C101" s="258"/>
    </row>
    <row r="102" spans="1:3" s="255" customFormat="1" ht="11.25">
      <c r="A102" s="256"/>
      <c r="B102" s="257"/>
      <c r="C102" s="258"/>
    </row>
    <row r="103" spans="1:3" s="255" customFormat="1" ht="11.25">
      <c r="A103" s="256"/>
      <c r="B103" s="257"/>
      <c r="C103" s="258"/>
    </row>
    <row r="104" spans="1:3" s="255" customFormat="1" ht="11.25">
      <c r="A104" s="256"/>
      <c r="B104" s="257"/>
      <c r="C104" s="258"/>
    </row>
    <row r="105" spans="1:3" s="255" customFormat="1" ht="11.25">
      <c r="A105" s="256"/>
      <c r="B105" s="257"/>
      <c r="C105" s="258"/>
    </row>
    <row r="106" spans="1:3" s="255" customFormat="1" ht="11.25">
      <c r="A106" s="256"/>
      <c r="B106" s="257"/>
      <c r="C106" s="258"/>
    </row>
    <row r="107" spans="1:3" s="255" customFormat="1" ht="11.25">
      <c r="A107" s="256"/>
      <c r="B107" s="257"/>
      <c r="C107" s="258"/>
    </row>
    <row r="108" spans="1:3" s="255" customFormat="1" ht="11.25">
      <c r="A108" s="256"/>
      <c r="B108" s="257"/>
      <c r="C108" s="258"/>
    </row>
    <row r="109" spans="1:3" s="255" customFormat="1" ht="11.25">
      <c r="A109" s="256"/>
      <c r="B109" s="257"/>
      <c r="C109" s="258"/>
    </row>
    <row r="110" spans="1:3" s="255" customFormat="1" ht="11.25">
      <c r="A110" s="256"/>
      <c r="B110" s="257"/>
      <c r="C110" s="258"/>
    </row>
    <row r="111" spans="1:3" s="255" customFormat="1" ht="11.25">
      <c r="A111" s="256"/>
      <c r="B111" s="257"/>
      <c r="C111" s="258"/>
    </row>
    <row r="112" spans="1:3" s="255" customFormat="1" ht="11.25">
      <c r="A112" s="256"/>
      <c r="B112" s="257"/>
      <c r="C112" s="258"/>
    </row>
    <row r="113" spans="1:3" s="255" customFormat="1" ht="11.25">
      <c r="A113" s="256"/>
      <c r="B113" s="257"/>
      <c r="C113" s="258"/>
    </row>
    <row r="114" spans="1:3" s="255" customFormat="1" ht="11.25">
      <c r="A114" s="256"/>
      <c r="B114" s="257"/>
      <c r="C114" s="258"/>
    </row>
    <row r="115" spans="1:3" s="255" customFormat="1" ht="11.25">
      <c r="A115" s="256"/>
      <c r="B115" s="257"/>
      <c r="C115" s="258"/>
    </row>
    <row r="116" spans="1:3" s="255" customFormat="1" ht="11.25">
      <c r="A116" s="256"/>
      <c r="B116" s="257"/>
      <c r="C116" s="258"/>
    </row>
    <row r="117" spans="1:3" s="255" customFormat="1" ht="11.25">
      <c r="A117" s="256"/>
      <c r="B117" s="257"/>
      <c r="C117" s="258"/>
    </row>
    <row r="118" spans="1:3" s="255" customFormat="1" ht="11.25">
      <c r="A118" s="256"/>
      <c r="B118" s="257"/>
      <c r="C118" s="258"/>
    </row>
    <row r="119" spans="1:3" s="255" customFormat="1" ht="11.25">
      <c r="A119" s="256"/>
      <c r="B119" s="257"/>
      <c r="C119" s="258"/>
    </row>
    <row r="120" spans="1:3" s="255" customFormat="1" ht="11.25">
      <c r="A120" s="256"/>
      <c r="B120" s="257"/>
      <c r="C120" s="258"/>
    </row>
    <row r="121" spans="1:3" s="255" customFormat="1" ht="11.25">
      <c r="A121" s="256"/>
      <c r="B121" s="257"/>
      <c r="C121" s="258"/>
    </row>
    <row r="122" spans="1:3" s="255" customFormat="1" ht="11.25">
      <c r="A122" s="256"/>
      <c r="B122" s="257"/>
      <c r="C122" s="258"/>
    </row>
    <row r="123" spans="1:3" s="255" customFormat="1" ht="11.25">
      <c r="A123" s="256"/>
      <c r="B123" s="257"/>
      <c r="C123" s="258"/>
    </row>
    <row r="124" spans="1:3" s="255" customFormat="1" ht="11.25">
      <c r="A124" s="256"/>
      <c r="B124" s="257"/>
      <c r="C124" s="258"/>
    </row>
    <row r="125" spans="1:3" s="255" customFormat="1" ht="11.25">
      <c r="A125" s="256"/>
      <c r="B125" s="257"/>
      <c r="C125" s="258"/>
    </row>
    <row r="126" spans="1:3" s="255" customFormat="1" ht="11.25">
      <c r="A126" s="256"/>
      <c r="B126" s="257"/>
      <c r="C126" s="258"/>
    </row>
    <row r="127" spans="1:3" s="255" customFormat="1" ht="11.25">
      <c r="A127" s="256"/>
      <c r="B127" s="257"/>
      <c r="C127" s="258"/>
    </row>
    <row r="128" spans="1:3" s="255" customFormat="1" ht="11.25">
      <c r="A128" s="256"/>
      <c r="B128" s="257"/>
      <c r="C128" s="258"/>
    </row>
    <row r="129" spans="1:3" s="255" customFormat="1" ht="11.25">
      <c r="A129" s="256"/>
      <c r="B129" s="257"/>
      <c r="C129" s="258"/>
    </row>
    <row r="130" spans="1:3" s="255" customFormat="1" ht="11.25">
      <c r="A130" s="256"/>
      <c r="B130" s="257"/>
      <c r="C130" s="258"/>
    </row>
    <row r="131" spans="1:3" s="255" customFormat="1" ht="11.25">
      <c r="A131" s="256"/>
      <c r="B131" s="257"/>
      <c r="C131" s="258"/>
    </row>
    <row r="132" spans="1:3" s="255" customFormat="1" ht="11.25">
      <c r="A132" s="256"/>
      <c r="B132" s="257"/>
      <c r="C132" s="258"/>
    </row>
    <row r="133" spans="1:3" s="255" customFormat="1" ht="11.25">
      <c r="A133" s="256"/>
      <c r="B133" s="257"/>
      <c r="C133" s="258"/>
    </row>
    <row r="134" spans="1:3" s="255" customFormat="1" ht="11.25">
      <c r="A134" s="256"/>
      <c r="B134" s="257"/>
      <c r="C134" s="258"/>
    </row>
    <row r="135" spans="1:3" s="255" customFormat="1" ht="11.25">
      <c r="A135" s="256"/>
      <c r="B135" s="257"/>
      <c r="C135" s="258"/>
    </row>
    <row r="136" spans="1:3" s="255" customFormat="1" ht="11.25">
      <c r="A136" s="256"/>
      <c r="B136" s="257"/>
      <c r="C136" s="258"/>
    </row>
    <row r="137" spans="1:3" s="255" customFormat="1" ht="11.25">
      <c r="A137" s="256"/>
      <c r="B137" s="257"/>
      <c r="C137" s="258"/>
    </row>
    <row r="138" spans="1:3" s="255" customFormat="1" ht="11.25">
      <c r="A138" s="256"/>
      <c r="B138" s="257"/>
      <c r="C138" s="258"/>
    </row>
    <row r="139" spans="1:3" s="255" customFormat="1" ht="11.25">
      <c r="A139" s="256"/>
      <c r="B139" s="257"/>
      <c r="C139" s="258"/>
    </row>
    <row r="140" spans="1:3" s="255" customFormat="1" ht="11.25">
      <c r="A140" s="256"/>
      <c r="B140" s="257"/>
      <c r="C140" s="258"/>
    </row>
    <row r="141" spans="1:3" s="255" customFormat="1" ht="11.25">
      <c r="A141" s="256"/>
      <c r="B141" s="257"/>
      <c r="C141" s="258"/>
    </row>
    <row r="142" spans="1:3" s="255" customFormat="1" ht="11.25">
      <c r="A142" s="256"/>
      <c r="B142" s="257"/>
      <c r="C142" s="258"/>
    </row>
    <row r="143" spans="1:3" s="255" customFormat="1" ht="11.25">
      <c r="A143" s="256"/>
      <c r="B143" s="257"/>
      <c r="C143" s="258"/>
    </row>
    <row r="144" spans="1:3" s="255" customFormat="1" ht="11.25">
      <c r="A144" s="256"/>
      <c r="B144" s="257"/>
      <c r="C144" s="258"/>
    </row>
    <row r="145" spans="1:3" s="255" customFormat="1" ht="11.25">
      <c r="A145" s="256"/>
      <c r="B145" s="257"/>
      <c r="C145" s="258"/>
    </row>
    <row r="146" spans="1:3" s="255" customFormat="1" ht="11.25">
      <c r="A146" s="256"/>
      <c r="B146" s="257"/>
      <c r="C146" s="258"/>
    </row>
    <row r="147" spans="1:3" s="255" customFormat="1" ht="11.25">
      <c r="A147" s="256"/>
      <c r="B147" s="257"/>
      <c r="C147" s="258"/>
    </row>
    <row r="148" spans="1:3" s="255" customFormat="1" ht="11.25">
      <c r="A148" s="256"/>
      <c r="B148" s="257"/>
      <c r="C148" s="258"/>
    </row>
    <row r="149" spans="1:3" s="255" customFormat="1" ht="11.25">
      <c r="A149" s="256"/>
      <c r="B149" s="257"/>
      <c r="C149" s="258"/>
    </row>
    <row r="150" spans="1:3" s="255" customFormat="1" ht="11.25">
      <c r="A150" s="256"/>
      <c r="B150" s="257"/>
      <c r="C150" s="258"/>
    </row>
    <row r="151" spans="1:3" s="255" customFormat="1" ht="11.25">
      <c r="A151" s="256"/>
      <c r="B151" s="257"/>
      <c r="C151" s="258"/>
    </row>
    <row r="152" spans="1:3" s="255" customFormat="1" ht="11.25">
      <c r="A152" s="256"/>
      <c r="B152" s="257"/>
      <c r="C152" s="258"/>
    </row>
    <row r="153" spans="1:3" s="255" customFormat="1" ht="11.25">
      <c r="A153" s="256"/>
      <c r="B153" s="257"/>
      <c r="C153" s="258"/>
    </row>
    <row r="154" spans="1:3" s="255" customFormat="1" ht="11.25">
      <c r="A154" s="256"/>
      <c r="B154" s="257"/>
      <c r="C154" s="258"/>
    </row>
    <row r="155" spans="1:3" s="255" customFormat="1" ht="11.25">
      <c r="A155" s="256"/>
      <c r="B155" s="257"/>
      <c r="C155" s="258"/>
    </row>
    <row r="156" spans="1:3" s="255" customFormat="1" ht="11.25">
      <c r="A156" s="256"/>
      <c r="B156" s="257"/>
      <c r="C156" s="258"/>
    </row>
    <row r="157" spans="1:3" s="255" customFormat="1" ht="11.25">
      <c r="A157" s="256"/>
      <c r="B157" s="257"/>
      <c r="C157" s="258"/>
    </row>
    <row r="158" spans="1:3" s="255" customFormat="1" ht="11.25">
      <c r="A158" s="256"/>
      <c r="B158" s="257"/>
      <c r="C158" s="258"/>
    </row>
    <row r="159" spans="1:3" s="255" customFormat="1" ht="11.25">
      <c r="A159" s="256"/>
      <c r="B159" s="257"/>
      <c r="C159" s="258"/>
    </row>
    <row r="160" spans="1:3" s="255" customFormat="1" ht="11.25">
      <c r="A160" s="256"/>
      <c r="B160" s="257"/>
      <c r="C160" s="258"/>
    </row>
    <row r="161" spans="1:3" s="255" customFormat="1" ht="11.25">
      <c r="A161" s="256"/>
      <c r="B161" s="257"/>
      <c r="C161" s="258"/>
    </row>
    <row r="162" spans="1:3" s="255" customFormat="1" ht="11.25">
      <c r="A162" s="256"/>
      <c r="B162" s="257"/>
      <c r="C162" s="258"/>
    </row>
    <row r="163" spans="1:3" s="255" customFormat="1" ht="11.25">
      <c r="A163" s="256"/>
      <c r="B163" s="257"/>
      <c r="C163" s="258"/>
    </row>
    <row r="164" spans="1:3" s="255" customFormat="1" ht="11.25">
      <c r="A164" s="256"/>
      <c r="B164" s="257"/>
      <c r="C164" s="258"/>
    </row>
    <row r="165" spans="1:3" s="255" customFormat="1" ht="11.25">
      <c r="A165" s="256"/>
      <c r="B165" s="257"/>
      <c r="C165" s="258"/>
    </row>
    <row r="166" spans="1:3" s="255" customFormat="1" ht="11.25">
      <c r="A166" s="256"/>
      <c r="B166" s="257"/>
      <c r="C166" s="258"/>
    </row>
    <row r="167" spans="1:3" s="255" customFormat="1" ht="11.25">
      <c r="A167" s="256"/>
      <c r="B167" s="257"/>
      <c r="C167" s="258"/>
    </row>
    <row r="168" spans="1:3" s="255" customFormat="1" ht="11.25">
      <c r="A168" s="256"/>
      <c r="B168" s="257"/>
      <c r="C168" s="258"/>
    </row>
    <row r="169" spans="1:3" s="255" customFormat="1" ht="11.25">
      <c r="A169" s="256"/>
      <c r="B169" s="257"/>
      <c r="C169" s="258"/>
    </row>
    <row r="170" spans="1:3" s="255" customFormat="1" ht="11.25">
      <c r="A170" s="256"/>
      <c r="B170" s="257"/>
      <c r="C170" s="258"/>
    </row>
    <row r="171" spans="1:3" s="255" customFormat="1" ht="11.25">
      <c r="A171" s="256"/>
      <c r="B171" s="257"/>
      <c r="C171" s="258"/>
    </row>
    <row r="172" spans="1:3" s="255" customFormat="1" ht="11.25">
      <c r="A172" s="256"/>
      <c r="B172" s="257"/>
      <c r="C172" s="258"/>
    </row>
    <row r="173" spans="1:3" s="255" customFormat="1" ht="11.25">
      <c r="A173" s="256"/>
      <c r="B173" s="257"/>
      <c r="C173" s="258"/>
    </row>
    <row r="174" spans="1:3" s="255" customFormat="1" ht="11.25">
      <c r="A174" s="256"/>
      <c r="B174" s="257"/>
      <c r="C174" s="258"/>
    </row>
    <row r="175" spans="1:3" s="255" customFormat="1" ht="11.25">
      <c r="A175" s="256"/>
      <c r="B175" s="257"/>
      <c r="C175" s="258"/>
    </row>
    <row r="176" spans="1:3" s="255" customFormat="1" ht="11.25">
      <c r="A176" s="256"/>
      <c r="B176" s="257"/>
      <c r="C176" s="258"/>
    </row>
    <row r="177" spans="1:3" s="255" customFormat="1" ht="11.25">
      <c r="A177" s="256"/>
      <c r="B177" s="257"/>
      <c r="C177" s="258"/>
    </row>
    <row r="178" spans="1:3" s="255" customFormat="1" ht="11.25">
      <c r="A178" s="256"/>
      <c r="B178" s="257"/>
      <c r="C178" s="258"/>
    </row>
    <row r="179" spans="1:3" s="255" customFormat="1" ht="11.25">
      <c r="A179" s="256"/>
      <c r="B179" s="257"/>
      <c r="C179" s="258"/>
    </row>
    <row r="180" spans="1:3" s="255" customFormat="1" ht="11.25">
      <c r="A180" s="256"/>
      <c r="B180" s="257"/>
      <c r="C180" s="258"/>
    </row>
    <row r="181" spans="1:3" s="255" customFormat="1" ht="11.25">
      <c r="A181" s="256"/>
      <c r="B181" s="257"/>
      <c r="C181" s="258"/>
    </row>
    <row r="182" spans="1:3" s="255" customFormat="1" ht="11.25">
      <c r="A182" s="256"/>
      <c r="B182" s="257"/>
      <c r="C182" s="258"/>
    </row>
    <row r="183" spans="1:5" s="255" customFormat="1" ht="11.25">
      <c r="A183" s="256"/>
      <c r="B183" s="257"/>
      <c r="C183" s="258"/>
      <c r="E183" s="255" t="s">
        <v>418</v>
      </c>
    </row>
    <row r="184" spans="1:3" s="255" customFormat="1" ht="11.25">
      <c r="A184" s="256"/>
      <c r="B184" s="257"/>
      <c r="C184" s="258"/>
    </row>
    <row r="185" spans="1:3" s="255" customFormat="1" ht="11.25">
      <c r="A185" s="256"/>
      <c r="B185" s="257"/>
      <c r="C185" s="258"/>
    </row>
    <row r="186" spans="1:3" s="255" customFormat="1" ht="11.25">
      <c r="A186" s="256"/>
      <c r="B186" s="257"/>
      <c r="C186" s="258"/>
    </row>
    <row r="187" spans="1:3" s="255" customFormat="1" ht="11.25">
      <c r="A187" s="256"/>
      <c r="B187" s="257"/>
      <c r="C187" s="258"/>
    </row>
    <row r="188" spans="1:3" s="255" customFormat="1" ht="11.25">
      <c r="A188" s="256"/>
      <c r="B188" s="257"/>
      <c r="C188" s="258"/>
    </row>
    <row r="189" spans="1:3" s="255" customFormat="1" ht="11.25">
      <c r="A189" s="256"/>
      <c r="B189" s="257"/>
      <c r="C189" s="258"/>
    </row>
    <row r="190" spans="1:3" s="255" customFormat="1" ht="11.25">
      <c r="A190" s="256"/>
      <c r="B190" s="257"/>
      <c r="C190" s="258"/>
    </row>
    <row r="191" spans="1:3" s="255" customFormat="1" ht="11.25">
      <c r="A191" s="256"/>
      <c r="B191" s="257"/>
      <c r="C191" s="258"/>
    </row>
    <row r="192" spans="1:3" s="255" customFormat="1" ht="11.25">
      <c r="A192" s="256"/>
      <c r="B192" s="257"/>
      <c r="C192" s="258"/>
    </row>
    <row r="193" spans="1:3" s="255" customFormat="1" ht="11.25">
      <c r="A193" s="256"/>
      <c r="B193" s="257"/>
      <c r="C193" s="258"/>
    </row>
    <row r="194" spans="1:3" s="255" customFormat="1" ht="11.25">
      <c r="A194" s="256"/>
      <c r="B194" s="257"/>
      <c r="C194" s="258"/>
    </row>
    <row r="195" spans="1:3" s="255" customFormat="1" ht="11.25">
      <c r="A195" s="256"/>
      <c r="B195" s="257"/>
      <c r="C195" s="258"/>
    </row>
    <row r="196" spans="1:3" s="255" customFormat="1" ht="11.25">
      <c r="A196" s="256"/>
      <c r="B196" s="257"/>
      <c r="C196" s="258"/>
    </row>
    <row r="197" spans="1:3" s="255" customFormat="1" ht="11.25">
      <c r="A197" s="256"/>
      <c r="B197" s="257"/>
      <c r="C197" s="258"/>
    </row>
    <row r="198" spans="1:3" s="255" customFormat="1" ht="11.25">
      <c r="A198" s="256"/>
      <c r="B198" s="257"/>
      <c r="C198" s="258"/>
    </row>
    <row r="199" spans="1:3" s="255" customFormat="1" ht="11.25">
      <c r="A199" s="256"/>
      <c r="B199" s="257"/>
      <c r="C199" s="258"/>
    </row>
    <row r="200" spans="1:3" s="255" customFormat="1" ht="11.25">
      <c r="A200" s="256"/>
      <c r="B200" s="257"/>
      <c r="C200" s="258"/>
    </row>
    <row r="201" spans="1:3" s="255" customFormat="1" ht="11.25">
      <c r="A201" s="256"/>
      <c r="B201" s="257"/>
      <c r="C201" s="258"/>
    </row>
    <row r="202" spans="1:3" s="255" customFormat="1" ht="11.25">
      <c r="A202" s="256"/>
      <c r="B202" s="257"/>
      <c r="C202" s="258"/>
    </row>
    <row r="203" spans="1:3" s="255" customFormat="1" ht="11.25">
      <c r="A203" s="256"/>
      <c r="B203" s="257"/>
      <c r="C203" s="258"/>
    </row>
    <row r="204" spans="1:3" s="255" customFormat="1" ht="11.25">
      <c r="A204" s="256"/>
      <c r="B204" s="257"/>
      <c r="C204" s="258"/>
    </row>
    <row r="205" spans="1:3" s="255" customFormat="1" ht="11.25">
      <c r="A205" s="256"/>
      <c r="B205" s="257"/>
      <c r="C205" s="258"/>
    </row>
    <row r="206" spans="1:3" s="255" customFormat="1" ht="11.25">
      <c r="A206" s="256"/>
      <c r="B206" s="257"/>
      <c r="C206" s="258"/>
    </row>
    <row r="207" spans="1:3" s="255" customFormat="1" ht="11.25">
      <c r="A207" s="256"/>
      <c r="B207" s="257"/>
      <c r="C207" s="258"/>
    </row>
    <row r="208" spans="1:3" s="255" customFormat="1" ht="11.25">
      <c r="A208" s="256"/>
      <c r="B208" s="257"/>
      <c r="C208" s="258"/>
    </row>
    <row r="209" spans="1:3" s="255" customFormat="1" ht="11.25">
      <c r="A209" s="256"/>
      <c r="B209" s="257"/>
      <c r="C209" s="258"/>
    </row>
    <row r="210" spans="1:3" s="255" customFormat="1" ht="11.25">
      <c r="A210" s="256"/>
      <c r="B210" s="257"/>
      <c r="C210" s="258"/>
    </row>
    <row r="211" spans="1:3" s="255" customFormat="1" ht="11.25">
      <c r="A211" s="256"/>
      <c r="B211" s="257"/>
      <c r="C211" s="258"/>
    </row>
    <row r="212" spans="1:3" s="255" customFormat="1" ht="11.25">
      <c r="A212" s="256"/>
      <c r="B212" s="257"/>
      <c r="C212" s="258"/>
    </row>
    <row r="213" spans="1:3" s="255" customFormat="1" ht="11.25">
      <c r="A213" s="256"/>
      <c r="B213" s="257"/>
      <c r="C213" s="258"/>
    </row>
    <row r="214" spans="1:3" s="255" customFormat="1" ht="11.25">
      <c r="A214" s="256"/>
      <c r="B214" s="257"/>
      <c r="C214" s="258"/>
    </row>
    <row r="215" spans="1:3" s="255" customFormat="1" ht="11.25">
      <c r="A215" s="256"/>
      <c r="B215" s="257"/>
      <c r="C215" s="258"/>
    </row>
    <row r="216" spans="1:3" s="255" customFormat="1" ht="11.25">
      <c r="A216" s="256"/>
      <c r="B216" s="257"/>
      <c r="C216" s="258"/>
    </row>
    <row r="217" spans="1:3" s="255" customFormat="1" ht="11.25">
      <c r="A217" s="256"/>
      <c r="B217" s="257"/>
      <c r="C217" s="258"/>
    </row>
    <row r="218" spans="1:3" s="255" customFormat="1" ht="11.25">
      <c r="A218" s="256"/>
      <c r="B218" s="257"/>
      <c r="C218" s="258"/>
    </row>
    <row r="219" spans="1:3" s="255" customFormat="1" ht="11.25">
      <c r="A219" s="256"/>
      <c r="B219" s="257"/>
      <c r="C219" s="258"/>
    </row>
    <row r="220" spans="1:3" s="255" customFormat="1" ht="11.25">
      <c r="A220" s="256"/>
      <c r="B220" s="257"/>
      <c r="C220" s="258"/>
    </row>
    <row r="221" spans="1:3" s="255" customFormat="1" ht="11.25">
      <c r="A221" s="256"/>
      <c r="B221" s="257"/>
      <c r="C221" s="258"/>
    </row>
    <row r="222" spans="1:3" s="255" customFormat="1" ht="11.25">
      <c r="A222" s="256"/>
      <c r="B222" s="257"/>
      <c r="C222" s="258"/>
    </row>
    <row r="223" spans="1:3" s="255" customFormat="1" ht="11.25">
      <c r="A223" s="256"/>
      <c r="B223" s="257"/>
      <c r="C223" s="258"/>
    </row>
    <row r="224" spans="1:3" s="255" customFormat="1" ht="11.25">
      <c r="A224" s="256"/>
      <c r="B224" s="257"/>
      <c r="C224" s="258"/>
    </row>
    <row r="225" spans="1:3" s="255" customFormat="1" ht="11.25">
      <c r="A225" s="256"/>
      <c r="B225" s="257"/>
      <c r="C225" s="258"/>
    </row>
    <row r="226" spans="1:3" s="255" customFormat="1" ht="11.25">
      <c r="A226" s="256"/>
      <c r="B226" s="257"/>
      <c r="C226" s="258"/>
    </row>
    <row r="227" spans="1:3" s="255" customFormat="1" ht="11.25">
      <c r="A227" s="256"/>
      <c r="B227" s="257"/>
      <c r="C227" s="258"/>
    </row>
    <row r="228" spans="1:3" s="255" customFormat="1" ht="11.25">
      <c r="A228" s="256"/>
      <c r="B228" s="257"/>
      <c r="C228" s="258"/>
    </row>
    <row r="229" spans="1:3" s="255" customFormat="1" ht="11.25">
      <c r="A229" s="256"/>
      <c r="B229" s="257"/>
      <c r="C229" s="258"/>
    </row>
    <row r="230" spans="1:3" s="255" customFormat="1" ht="11.25">
      <c r="A230" s="256"/>
      <c r="B230" s="257"/>
      <c r="C230" s="258"/>
    </row>
    <row r="231" spans="1:3" s="255" customFormat="1" ht="11.25">
      <c r="A231" s="256"/>
      <c r="B231" s="257"/>
      <c r="C231" s="258"/>
    </row>
    <row r="232" spans="1:3" s="255" customFormat="1" ht="11.25">
      <c r="A232" s="256"/>
      <c r="B232" s="257"/>
      <c r="C232" s="258"/>
    </row>
    <row r="233" spans="1:3" s="255" customFormat="1" ht="11.25">
      <c r="A233" s="256"/>
      <c r="B233" s="257"/>
      <c r="C233" s="258"/>
    </row>
    <row r="234" spans="1:3" s="255" customFormat="1" ht="11.25">
      <c r="A234" s="256"/>
      <c r="B234" s="257"/>
      <c r="C234" s="258"/>
    </row>
    <row r="235" spans="1:3" s="255" customFormat="1" ht="11.25">
      <c r="A235" s="256"/>
      <c r="B235" s="257"/>
      <c r="C235" s="258"/>
    </row>
    <row r="236" spans="1:3" s="255" customFormat="1" ht="11.25">
      <c r="A236" s="256"/>
      <c r="B236" s="257"/>
      <c r="C236" s="258"/>
    </row>
    <row r="237" spans="1:3" s="255" customFormat="1" ht="11.25">
      <c r="A237" s="256"/>
      <c r="B237" s="257"/>
      <c r="C237" s="258"/>
    </row>
    <row r="238" spans="1:3" s="255" customFormat="1" ht="11.25">
      <c r="A238" s="256"/>
      <c r="B238" s="257"/>
      <c r="C238" s="258"/>
    </row>
    <row r="239" spans="1:3" s="255" customFormat="1" ht="11.25">
      <c r="A239" s="256"/>
      <c r="B239" s="257"/>
      <c r="C239" s="258"/>
    </row>
    <row r="240" spans="1:3" s="255" customFormat="1" ht="11.25">
      <c r="A240" s="256"/>
      <c r="B240" s="257"/>
      <c r="C240" s="258"/>
    </row>
    <row r="241" spans="1:3" s="255" customFormat="1" ht="11.25">
      <c r="A241" s="256"/>
      <c r="B241" s="257"/>
      <c r="C241" s="258"/>
    </row>
    <row r="242" spans="1:3" s="255" customFormat="1" ht="11.25">
      <c r="A242" s="256"/>
      <c r="B242" s="257"/>
      <c r="C242" s="258"/>
    </row>
    <row r="243" spans="1:3" s="255" customFormat="1" ht="11.25">
      <c r="A243" s="256"/>
      <c r="B243" s="257"/>
      <c r="C243" s="258"/>
    </row>
    <row r="244" spans="1:3" s="255" customFormat="1" ht="11.25">
      <c r="A244" s="256"/>
      <c r="B244" s="257"/>
      <c r="C244" s="258"/>
    </row>
    <row r="245" spans="1:3" s="255" customFormat="1" ht="11.25">
      <c r="A245" s="256"/>
      <c r="B245" s="257"/>
      <c r="C245" s="258"/>
    </row>
    <row r="246" spans="1:3" s="255" customFormat="1" ht="11.25">
      <c r="A246" s="256"/>
      <c r="B246" s="257"/>
      <c r="C246" s="258"/>
    </row>
    <row r="247" spans="1:3" s="255" customFormat="1" ht="11.25">
      <c r="A247" s="256"/>
      <c r="B247" s="257"/>
      <c r="C247" s="258"/>
    </row>
    <row r="248" spans="1:3" s="255" customFormat="1" ht="11.25">
      <c r="A248" s="256"/>
      <c r="B248" s="257"/>
      <c r="C248" s="258"/>
    </row>
    <row r="249" spans="1:3" s="255" customFormat="1" ht="11.25">
      <c r="A249" s="256"/>
      <c r="B249" s="257"/>
      <c r="C249" s="258"/>
    </row>
    <row r="250" spans="1:3" s="255" customFormat="1" ht="11.25">
      <c r="A250" s="256"/>
      <c r="B250" s="257"/>
      <c r="C250" s="258"/>
    </row>
    <row r="251" spans="1:3" s="255" customFormat="1" ht="11.25">
      <c r="A251" s="256"/>
      <c r="B251" s="257"/>
      <c r="C251" s="258"/>
    </row>
    <row r="252" spans="1:3" s="255" customFormat="1" ht="11.25">
      <c r="A252" s="256"/>
      <c r="B252" s="257"/>
      <c r="C252" s="258"/>
    </row>
    <row r="253" spans="1:3" s="255" customFormat="1" ht="11.25">
      <c r="A253" s="256"/>
      <c r="B253" s="257"/>
      <c r="C253" s="258"/>
    </row>
    <row r="254" spans="1:3" s="255" customFormat="1" ht="11.25">
      <c r="A254" s="256"/>
      <c r="B254" s="257"/>
      <c r="C254" s="258"/>
    </row>
    <row r="255" spans="1:3" s="255" customFormat="1" ht="11.25">
      <c r="A255" s="256"/>
      <c r="B255" s="257"/>
      <c r="C255" s="258"/>
    </row>
    <row r="256" spans="1:3" s="255" customFormat="1" ht="11.25">
      <c r="A256" s="256"/>
      <c r="B256" s="257"/>
      <c r="C256" s="258"/>
    </row>
    <row r="257" spans="1:3" s="255" customFormat="1" ht="11.25">
      <c r="A257" s="256"/>
      <c r="B257" s="257"/>
      <c r="C257" s="258"/>
    </row>
    <row r="258" spans="1:3" s="255" customFormat="1" ht="11.25">
      <c r="A258" s="256"/>
      <c r="B258" s="257"/>
      <c r="C258" s="258"/>
    </row>
    <row r="259" spans="1:3" s="255" customFormat="1" ht="11.25">
      <c r="A259" s="256"/>
      <c r="B259" s="257"/>
      <c r="C259" s="258"/>
    </row>
    <row r="260" spans="1:3" s="255" customFormat="1" ht="11.25">
      <c r="A260" s="256"/>
      <c r="B260" s="257"/>
      <c r="C260" s="258"/>
    </row>
    <row r="261" spans="1:3" s="255" customFormat="1" ht="11.25">
      <c r="A261" s="256"/>
      <c r="B261" s="257"/>
      <c r="C261" s="258"/>
    </row>
    <row r="262" spans="1:3" s="255" customFormat="1" ht="11.25">
      <c r="A262" s="256"/>
      <c r="B262" s="257"/>
      <c r="C262" s="258"/>
    </row>
    <row r="263" spans="1:3" s="255" customFormat="1" ht="11.25">
      <c r="A263" s="256"/>
      <c r="B263" s="257"/>
      <c r="C263" s="258"/>
    </row>
    <row r="264" spans="1:3" s="255" customFormat="1" ht="11.25">
      <c r="A264" s="256"/>
      <c r="B264" s="257"/>
      <c r="C264" s="258"/>
    </row>
    <row r="265" spans="1:3" s="255" customFormat="1" ht="11.25">
      <c r="A265" s="256"/>
      <c r="B265" s="257"/>
      <c r="C265" s="258"/>
    </row>
    <row r="266" spans="1:3" s="255" customFormat="1" ht="11.25">
      <c r="A266" s="256"/>
      <c r="B266" s="257"/>
      <c r="C266" s="258"/>
    </row>
    <row r="267" spans="1:3" s="255" customFormat="1" ht="11.25">
      <c r="A267" s="256"/>
      <c r="B267" s="257"/>
      <c r="C267" s="258"/>
    </row>
    <row r="268" spans="1:3" s="255" customFormat="1" ht="11.25">
      <c r="A268" s="256"/>
      <c r="B268" s="257"/>
      <c r="C268" s="258"/>
    </row>
    <row r="269" spans="1:3" s="255" customFormat="1" ht="11.25">
      <c r="A269" s="256"/>
      <c r="B269" s="257"/>
      <c r="C269" s="258"/>
    </row>
    <row r="270" spans="1:3" s="255" customFormat="1" ht="11.25">
      <c r="A270" s="256"/>
      <c r="B270" s="257"/>
      <c r="C270" s="258"/>
    </row>
    <row r="271" spans="1:3" s="255" customFormat="1" ht="11.25">
      <c r="A271" s="256"/>
      <c r="B271" s="257"/>
      <c r="C271" s="258"/>
    </row>
    <row r="272" spans="1:3" s="255" customFormat="1" ht="11.25">
      <c r="A272" s="256"/>
      <c r="B272" s="257"/>
      <c r="C272" s="258"/>
    </row>
    <row r="273" spans="1:3" s="255" customFormat="1" ht="11.25">
      <c r="A273" s="256"/>
      <c r="B273" s="257"/>
      <c r="C273" s="258"/>
    </row>
    <row r="274" spans="1:3" s="255" customFormat="1" ht="11.25">
      <c r="A274" s="256"/>
      <c r="B274" s="257"/>
      <c r="C274" s="258"/>
    </row>
    <row r="275" spans="1:3" s="255" customFormat="1" ht="11.25">
      <c r="A275" s="256"/>
      <c r="B275" s="257"/>
      <c r="C275" s="258"/>
    </row>
    <row r="276" spans="1:3" s="255" customFormat="1" ht="11.25">
      <c r="A276" s="256"/>
      <c r="B276" s="257"/>
      <c r="C276" s="258"/>
    </row>
    <row r="277" spans="1:3" s="255" customFormat="1" ht="11.25">
      <c r="A277" s="256"/>
      <c r="B277" s="257"/>
      <c r="C277" s="258"/>
    </row>
    <row r="278" spans="1:3" s="255" customFormat="1" ht="11.25">
      <c r="A278" s="256"/>
      <c r="B278" s="257"/>
      <c r="C278" s="258"/>
    </row>
    <row r="279" spans="1:3" s="255" customFormat="1" ht="11.25">
      <c r="A279" s="256"/>
      <c r="B279" s="257"/>
      <c r="C279" s="258"/>
    </row>
    <row r="280" spans="1:3" s="255" customFormat="1" ht="11.25">
      <c r="A280" s="256"/>
      <c r="B280" s="257"/>
      <c r="C280" s="258"/>
    </row>
    <row r="281" spans="1:3" s="255" customFormat="1" ht="11.25">
      <c r="A281" s="256"/>
      <c r="B281" s="257"/>
      <c r="C281" s="258"/>
    </row>
    <row r="282" spans="1:3" s="255" customFormat="1" ht="11.25">
      <c r="A282" s="256"/>
      <c r="B282" s="257"/>
      <c r="C282" s="258"/>
    </row>
    <row r="283" spans="1:3" s="255" customFormat="1" ht="11.25">
      <c r="A283" s="256"/>
      <c r="B283" s="257"/>
      <c r="C283" s="258"/>
    </row>
    <row r="284" spans="1:3" s="255" customFormat="1" ht="11.25">
      <c r="A284" s="256"/>
      <c r="B284" s="257"/>
      <c r="C284" s="258"/>
    </row>
    <row r="285" spans="1:3" s="255" customFormat="1" ht="11.25">
      <c r="A285" s="256"/>
      <c r="B285" s="257"/>
      <c r="C285" s="258"/>
    </row>
    <row r="286" spans="1:3" s="255" customFormat="1" ht="11.25">
      <c r="A286" s="256"/>
      <c r="B286" s="257"/>
      <c r="C286" s="258"/>
    </row>
    <row r="287" spans="1:3" s="255" customFormat="1" ht="11.25">
      <c r="A287" s="256"/>
      <c r="B287" s="257"/>
      <c r="C287" s="258"/>
    </row>
    <row r="288" spans="1:3" s="255" customFormat="1" ht="11.25">
      <c r="A288" s="256"/>
      <c r="B288" s="257"/>
      <c r="C288" s="258"/>
    </row>
    <row r="289" spans="1:3" s="255" customFormat="1" ht="11.25">
      <c r="A289" s="256"/>
      <c r="B289" s="257"/>
      <c r="C289" s="258"/>
    </row>
    <row r="290" spans="1:3" s="255" customFormat="1" ht="11.25">
      <c r="A290" s="256"/>
      <c r="B290" s="257"/>
      <c r="C290" s="258"/>
    </row>
    <row r="291" spans="1:3" s="255" customFormat="1" ht="11.25">
      <c r="A291" s="256"/>
      <c r="B291" s="257"/>
      <c r="C291" s="258"/>
    </row>
    <row r="292" spans="1:3" s="255" customFormat="1" ht="11.25">
      <c r="A292" s="256"/>
      <c r="B292" s="257"/>
      <c r="C292" s="258"/>
    </row>
    <row r="293" spans="1:3" s="255" customFormat="1" ht="11.25">
      <c r="A293" s="256"/>
      <c r="B293" s="257"/>
      <c r="C293" s="258"/>
    </row>
    <row r="294" spans="1:3" s="255" customFormat="1" ht="11.25">
      <c r="A294" s="256"/>
      <c r="B294" s="257"/>
      <c r="C294" s="258"/>
    </row>
    <row r="295" spans="1:3" s="255" customFormat="1" ht="11.25">
      <c r="A295" s="256"/>
      <c r="B295" s="257"/>
      <c r="C295" s="258"/>
    </row>
    <row r="296" spans="1:3" s="255" customFormat="1" ht="11.25">
      <c r="A296" s="256"/>
      <c r="B296" s="257"/>
      <c r="C296" s="258"/>
    </row>
    <row r="297" spans="1:3" s="255" customFormat="1" ht="11.25">
      <c r="A297" s="256"/>
      <c r="B297" s="257"/>
      <c r="C297" s="258"/>
    </row>
    <row r="298" spans="1:3" s="255" customFormat="1" ht="11.25">
      <c r="A298" s="256"/>
      <c r="B298" s="257"/>
      <c r="C298" s="258"/>
    </row>
    <row r="299" spans="1:3" s="255" customFormat="1" ht="11.25">
      <c r="A299" s="256"/>
      <c r="B299" s="257"/>
      <c r="C299" s="258"/>
    </row>
    <row r="300" spans="1:3" s="255" customFormat="1" ht="11.25">
      <c r="A300" s="256"/>
      <c r="B300" s="257"/>
      <c r="C300" s="258"/>
    </row>
    <row r="301" spans="1:3" s="255" customFormat="1" ht="11.25">
      <c r="A301" s="256"/>
      <c r="B301" s="257"/>
      <c r="C301" s="258"/>
    </row>
    <row r="302" spans="1:3" s="255" customFormat="1" ht="11.25">
      <c r="A302" s="256"/>
      <c r="B302" s="257"/>
      <c r="C302" s="258"/>
    </row>
    <row r="303" spans="1:3" s="255" customFormat="1" ht="11.25">
      <c r="A303" s="256"/>
      <c r="B303" s="257"/>
      <c r="C303" s="258"/>
    </row>
    <row r="304" spans="1:3" s="255" customFormat="1" ht="11.25">
      <c r="A304" s="256"/>
      <c r="B304" s="257"/>
      <c r="C304" s="258"/>
    </row>
    <row r="305" spans="1:3" s="255" customFormat="1" ht="11.25">
      <c r="A305" s="256"/>
      <c r="B305" s="257"/>
      <c r="C305" s="258"/>
    </row>
    <row r="306" spans="1:3" s="255" customFormat="1" ht="11.25">
      <c r="A306" s="256"/>
      <c r="B306" s="257"/>
      <c r="C306" s="258"/>
    </row>
    <row r="307" spans="1:3" s="255" customFormat="1" ht="11.25">
      <c r="A307" s="256"/>
      <c r="B307" s="257"/>
      <c r="C307" s="258"/>
    </row>
    <row r="308" spans="1:3" s="255" customFormat="1" ht="11.25">
      <c r="A308" s="256"/>
      <c r="B308" s="257"/>
      <c r="C308" s="258"/>
    </row>
    <row r="309" spans="1:3" s="255" customFormat="1" ht="11.25">
      <c r="A309" s="256"/>
      <c r="B309" s="257"/>
      <c r="C309" s="258"/>
    </row>
    <row r="310" spans="1:3" s="255" customFormat="1" ht="11.25">
      <c r="A310" s="256"/>
      <c r="B310" s="257"/>
      <c r="C310" s="258"/>
    </row>
    <row r="311" spans="1:3" s="255" customFormat="1" ht="11.25">
      <c r="A311" s="256"/>
      <c r="B311" s="257"/>
      <c r="C311" s="258"/>
    </row>
    <row r="312" spans="1:3" s="255" customFormat="1" ht="11.25">
      <c r="A312" s="256"/>
      <c r="B312" s="257"/>
      <c r="C312" s="258"/>
    </row>
    <row r="313" spans="1:3" s="255" customFormat="1" ht="11.25">
      <c r="A313" s="256"/>
      <c r="B313" s="257"/>
      <c r="C313" s="258"/>
    </row>
    <row r="314" spans="1:3" s="255" customFormat="1" ht="11.25">
      <c r="A314" s="256"/>
      <c r="B314" s="257"/>
      <c r="C314" s="258"/>
    </row>
    <row r="315" spans="1:3" s="255" customFormat="1" ht="11.25">
      <c r="A315" s="256"/>
      <c r="B315" s="257"/>
      <c r="C315" s="258"/>
    </row>
    <row r="316" spans="1:3" s="255" customFormat="1" ht="11.25">
      <c r="A316" s="256"/>
      <c r="B316" s="257"/>
      <c r="C316" s="258"/>
    </row>
    <row r="317" spans="1:3" s="255" customFormat="1" ht="11.25">
      <c r="A317" s="256"/>
      <c r="B317" s="257"/>
      <c r="C317" s="258"/>
    </row>
    <row r="318" spans="1:3" s="255" customFormat="1" ht="11.25">
      <c r="A318" s="256"/>
      <c r="B318" s="257"/>
      <c r="C318" s="258"/>
    </row>
    <row r="319" spans="1:3" s="255" customFormat="1" ht="11.25">
      <c r="A319" s="256"/>
      <c r="B319" s="257"/>
      <c r="C319" s="258"/>
    </row>
    <row r="320" spans="1:3" s="255" customFormat="1" ht="11.25">
      <c r="A320" s="256"/>
      <c r="B320" s="257"/>
      <c r="C320" s="258"/>
    </row>
    <row r="321" spans="1:3" s="255" customFormat="1" ht="11.25">
      <c r="A321" s="256"/>
      <c r="B321" s="257"/>
      <c r="C321" s="258"/>
    </row>
    <row r="322" spans="1:3" s="255" customFormat="1" ht="11.25">
      <c r="A322" s="256"/>
      <c r="B322" s="257"/>
      <c r="C322" s="258"/>
    </row>
    <row r="323" spans="1:3" s="255" customFormat="1" ht="11.25">
      <c r="A323" s="256"/>
      <c r="B323" s="257"/>
      <c r="C323" s="258"/>
    </row>
    <row r="324" spans="1:3" s="255" customFormat="1" ht="11.25">
      <c r="A324" s="256"/>
      <c r="B324" s="257"/>
      <c r="C324" s="258"/>
    </row>
    <row r="325" spans="1:3" s="255" customFormat="1" ht="11.25">
      <c r="A325" s="256"/>
      <c r="B325" s="257"/>
      <c r="C325" s="258"/>
    </row>
    <row r="326" spans="1:3" s="255" customFormat="1" ht="11.25">
      <c r="A326" s="256"/>
      <c r="B326" s="257"/>
      <c r="C326" s="258"/>
    </row>
    <row r="327" spans="1:3" s="255" customFormat="1" ht="11.25">
      <c r="A327" s="256"/>
      <c r="B327" s="257"/>
      <c r="C327" s="258"/>
    </row>
    <row r="328" spans="1:3" s="255" customFormat="1" ht="11.25">
      <c r="A328" s="256"/>
      <c r="B328" s="257"/>
      <c r="C328" s="258"/>
    </row>
    <row r="329" spans="1:3" s="255" customFormat="1" ht="11.25">
      <c r="A329" s="256"/>
      <c r="B329" s="257"/>
      <c r="C329" s="258"/>
    </row>
    <row r="330" spans="1:3" s="255" customFormat="1" ht="11.25">
      <c r="A330" s="256"/>
      <c r="B330" s="257"/>
      <c r="C330" s="258"/>
    </row>
    <row r="331" spans="1:3" s="255" customFormat="1" ht="11.25">
      <c r="A331" s="256"/>
      <c r="B331" s="257"/>
      <c r="C331" s="258"/>
    </row>
    <row r="332" spans="1:3" s="255" customFormat="1" ht="11.25">
      <c r="A332" s="256"/>
      <c r="B332" s="257"/>
      <c r="C332" s="258"/>
    </row>
    <row r="333" spans="1:3" s="255" customFormat="1" ht="11.25">
      <c r="A333" s="256"/>
      <c r="B333" s="257"/>
      <c r="C333" s="258"/>
    </row>
    <row r="334" spans="1:3" s="255" customFormat="1" ht="11.25">
      <c r="A334" s="256"/>
      <c r="B334" s="257"/>
      <c r="C334" s="258"/>
    </row>
    <row r="335" spans="1:3" s="255" customFormat="1" ht="11.25">
      <c r="A335" s="256"/>
      <c r="B335" s="257"/>
      <c r="C335" s="258"/>
    </row>
    <row r="336" spans="1:3" s="255" customFormat="1" ht="11.25">
      <c r="A336" s="256"/>
      <c r="B336" s="257"/>
      <c r="C336" s="258"/>
    </row>
    <row r="337" spans="1:3" s="255" customFormat="1" ht="11.25">
      <c r="A337" s="256"/>
      <c r="B337" s="257"/>
      <c r="C337" s="258"/>
    </row>
    <row r="338" spans="1:3" s="255" customFormat="1" ht="11.25">
      <c r="A338" s="256"/>
      <c r="B338" s="257"/>
      <c r="C338" s="258"/>
    </row>
    <row r="339" spans="1:3" s="255" customFormat="1" ht="11.25">
      <c r="A339" s="256"/>
      <c r="B339" s="257"/>
      <c r="C339" s="258"/>
    </row>
    <row r="340" spans="1:3" s="255" customFormat="1" ht="11.25">
      <c r="A340" s="256"/>
      <c r="B340" s="257"/>
      <c r="C340" s="258"/>
    </row>
    <row r="341" spans="1:3" s="255" customFormat="1" ht="11.25">
      <c r="A341" s="256"/>
      <c r="B341" s="257"/>
      <c r="C341" s="258"/>
    </row>
    <row r="342" spans="1:3" s="255" customFormat="1" ht="11.25">
      <c r="A342" s="256"/>
      <c r="B342" s="257"/>
      <c r="C342" s="258"/>
    </row>
    <row r="343" spans="1:3" s="255" customFormat="1" ht="11.25">
      <c r="A343" s="256"/>
      <c r="B343" s="257"/>
      <c r="C343" s="258"/>
    </row>
    <row r="344" spans="1:3" s="255" customFormat="1" ht="11.25">
      <c r="A344" s="256"/>
      <c r="B344" s="257"/>
      <c r="C344" s="258"/>
    </row>
    <row r="345" spans="1:3" s="255" customFormat="1" ht="11.25">
      <c r="A345" s="256"/>
      <c r="B345" s="257"/>
      <c r="C345" s="258"/>
    </row>
    <row r="346" spans="1:3" s="255" customFormat="1" ht="11.25">
      <c r="A346" s="256"/>
      <c r="B346" s="257"/>
      <c r="C346" s="258"/>
    </row>
    <row r="347" spans="1:3" s="255" customFormat="1" ht="11.25">
      <c r="A347" s="256"/>
      <c r="B347" s="257"/>
      <c r="C347" s="258"/>
    </row>
    <row r="348" spans="1:3" s="255" customFormat="1" ht="11.25">
      <c r="A348" s="256"/>
      <c r="B348" s="257"/>
      <c r="C348" s="258"/>
    </row>
    <row r="349" spans="1:3" s="255" customFormat="1" ht="11.25">
      <c r="A349" s="256"/>
      <c r="B349" s="257"/>
      <c r="C349" s="258"/>
    </row>
    <row r="350" spans="1:3" s="255" customFormat="1" ht="11.25">
      <c r="A350" s="256"/>
      <c r="B350" s="257"/>
      <c r="C350" s="258"/>
    </row>
    <row r="351" spans="1:3" s="255" customFormat="1" ht="11.25">
      <c r="A351" s="256"/>
      <c r="B351" s="257"/>
      <c r="C351" s="258"/>
    </row>
    <row r="352" spans="1:3" s="255" customFormat="1" ht="11.25">
      <c r="A352" s="256"/>
      <c r="B352" s="257"/>
      <c r="C352" s="258"/>
    </row>
    <row r="353" spans="1:3" s="255" customFormat="1" ht="11.25">
      <c r="A353" s="256"/>
      <c r="B353" s="257"/>
      <c r="C353" s="258"/>
    </row>
    <row r="354" spans="1:3" s="255" customFormat="1" ht="11.25">
      <c r="A354" s="256"/>
      <c r="B354" s="257"/>
      <c r="C354" s="258"/>
    </row>
    <row r="355" spans="1:3" s="255" customFormat="1" ht="11.25">
      <c r="A355" s="256"/>
      <c r="B355" s="257"/>
      <c r="C355" s="258"/>
    </row>
    <row r="356" spans="1:3" s="255" customFormat="1" ht="11.25">
      <c r="A356" s="256"/>
      <c r="B356" s="257"/>
      <c r="C356" s="258"/>
    </row>
    <row r="357" spans="1:3" s="255" customFormat="1" ht="11.25">
      <c r="A357" s="256"/>
      <c r="B357" s="257"/>
      <c r="C357" s="258"/>
    </row>
    <row r="358" spans="1:3" s="255" customFormat="1" ht="11.25">
      <c r="A358" s="256"/>
      <c r="B358" s="257"/>
      <c r="C358" s="258"/>
    </row>
    <row r="359" spans="1:3" s="255" customFormat="1" ht="11.25">
      <c r="A359" s="256"/>
      <c r="B359" s="257"/>
      <c r="C359" s="258"/>
    </row>
    <row r="360" spans="1:3" s="255" customFormat="1" ht="11.25">
      <c r="A360" s="256"/>
      <c r="B360" s="257"/>
      <c r="C360" s="258"/>
    </row>
    <row r="361" spans="1:3" s="255" customFormat="1" ht="11.25">
      <c r="A361" s="256"/>
      <c r="B361" s="257"/>
      <c r="C361" s="258"/>
    </row>
    <row r="362" spans="1:3" s="255" customFormat="1" ht="11.25">
      <c r="A362" s="256"/>
      <c r="B362" s="257"/>
      <c r="C362" s="258"/>
    </row>
    <row r="363" spans="1:3" s="255" customFormat="1" ht="11.25">
      <c r="A363" s="256"/>
      <c r="B363" s="257"/>
      <c r="C363" s="258"/>
    </row>
    <row r="364" spans="1:3" s="255" customFormat="1" ht="11.25">
      <c r="A364" s="256"/>
      <c r="B364" s="257"/>
      <c r="C364" s="258"/>
    </row>
    <row r="365" spans="1:3" s="255" customFormat="1" ht="11.25">
      <c r="A365" s="256"/>
      <c r="B365" s="257"/>
      <c r="C365" s="258"/>
    </row>
    <row r="366" spans="1:3" s="255" customFormat="1" ht="11.25">
      <c r="A366" s="256"/>
      <c r="B366" s="257"/>
      <c r="C366" s="258"/>
    </row>
    <row r="367" spans="1:3" s="255" customFormat="1" ht="11.25">
      <c r="A367" s="256"/>
      <c r="B367" s="257"/>
      <c r="C367" s="258"/>
    </row>
    <row r="368" spans="1:3" s="255" customFormat="1" ht="11.25">
      <c r="A368" s="256"/>
      <c r="B368" s="257"/>
      <c r="C368" s="258"/>
    </row>
    <row r="369" spans="1:3" s="255" customFormat="1" ht="11.25">
      <c r="A369" s="256"/>
      <c r="B369" s="257"/>
      <c r="C369" s="258"/>
    </row>
    <row r="370" spans="1:3" s="255" customFormat="1" ht="11.25">
      <c r="A370" s="256"/>
      <c r="B370" s="257"/>
      <c r="C370" s="258"/>
    </row>
    <row r="371" spans="1:3" s="255" customFormat="1" ht="11.25">
      <c r="A371" s="256"/>
      <c r="B371" s="257"/>
      <c r="C371" s="258"/>
    </row>
    <row r="372" spans="1:3" s="255" customFormat="1" ht="11.25">
      <c r="A372" s="256"/>
      <c r="B372" s="257"/>
      <c r="C372" s="258"/>
    </row>
    <row r="373" spans="1:3" s="255" customFormat="1" ht="11.25">
      <c r="A373" s="256"/>
      <c r="B373" s="257"/>
      <c r="C373" s="258"/>
    </row>
    <row r="374" spans="1:3" s="255" customFormat="1" ht="11.25">
      <c r="A374" s="256"/>
      <c r="B374" s="257"/>
      <c r="C374" s="258"/>
    </row>
    <row r="375" spans="1:3" s="255" customFormat="1" ht="11.25">
      <c r="A375" s="256"/>
      <c r="B375" s="257"/>
      <c r="C375" s="258"/>
    </row>
    <row r="376" spans="1:3" s="255" customFormat="1" ht="11.25">
      <c r="A376" s="256"/>
      <c r="B376" s="257"/>
      <c r="C376" s="258"/>
    </row>
    <row r="377" spans="1:3" s="255" customFormat="1" ht="11.25">
      <c r="A377" s="256"/>
      <c r="B377" s="257"/>
      <c r="C377" s="258"/>
    </row>
    <row r="378" spans="1:3" s="255" customFormat="1" ht="11.25">
      <c r="A378" s="256"/>
      <c r="B378" s="257"/>
      <c r="C378" s="258"/>
    </row>
    <row r="379" spans="1:3" s="255" customFormat="1" ht="11.25">
      <c r="A379" s="256"/>
      <c r="B379" s="257"/>
      <c r="C379" s="258"/>
    </row>
    <row r="380" spans="1:3" s="255" customFormat="1" ht="11.25">
      <c r="A380" s="256"/>
      <c r="B380" s="257"/>
      <c r="C380" s="258"/>
    </row>
    <row r="381" spans="1:3" s="255" customFormat="1" ht="11.25">
      <c r="A381" s="256"/>
      <c r="B381" s="257"/>
      <c r="C381" s="258"/>
    </row>
    <row r="382" spans="1:3" s="255" customFormat="1" ht="11.25">
      <c r="A382" s="256"/>
      <c r="B382" s="257"/>
      <c r="C382" s="258"/>
    </row>
    <row r="383" spans="1:3" s="255" customFormat="1" ht="11.25">
      <c r="A383" s="256"/>
      <c r="B383" s="257"/>
      <c r="C383" s="258"/>
    </row>
    <row r="384" spans="1:3" s="255" customFormat="1" ht="11.25">
      <c r="A384" s="256"/>
      <c r="B384" s="257"/>
      <c r="C384" s="258"/>
    </row>
    <row r="385" spans="1:3" s="255" customFormat="1" ht="11.25">
      <c r="A385" s="256"/>
      <c r="B385" s="257"/>
      <c r="C385" s="258"/>
    </row>
    <row r="386" spans="1:3" s="255" customFormat="1" ht="11.25">
      <c r="A386" s="256"/>
      <c r="B386" s="257"/>
      <c r="C386" s="258"/>
    </row>
    <row r="387" spans="1:3" s="255" customFormat="1" ht="11.25">
      <c r="A387" s="256"/>
      <c r="B387" s="257"/>
      <c r="C387" s="258"/>
    </row>
    <row r="388" spans="1:3" s="255" customFormat="1" ht="11.25">
      <c r="A388" s="256"/>
      <c r="B388" s="257"/>
      <c r="C388" s="258"/>
    </row>
    <row r="389" spans="1:3" s="255" customFormat="1" ht="11.25">
      <c r="A389" s="256"/>
      <c r="B389" s="257"/>
      <c r="C389" s="258"/>
    </row>
    <row r="390" spans="1:3" s="255" customFormat="1" ht="11.25">
      <c r="A390" s="256"/>
      <c r="B390" s="257"/>
      <c r="C390" s="258"/>
    </row>
    <row r="391" spans="1:3" s="255" customFormat="1" ht="11.25">
      <c r="A391" s="256"/>
      <c r="B391" s="257"/>
      <c r="C391" s="258"/>
    </row>
    <row r="392" spans="1:3" s="255" customFormat="1" ht="11.25">
      <c r="A392" s="256"/>
      <c r="B392" s="257"/>
      <c r="C392" s="258"/>
    </row>
    <row r="393" spans="1:3" s="255" customFormat="1" ht="11.25">
      <c r="A393" s="256"/>
      <c r="B393" s="257"/>
      <c r="C393" s="258"/>
    </row>
    <row r="394" spans="1:3" s="255" customFormat="1" ht="11.25">
      <c r="A394" s="256"/>
      <c r="B394" s="257"/>
      <c r="C394" s="258"/>
    </row>
    <row r="395" spans="1:3" s="255" customFormat="1" ht="11.25">
      <c r="A395" s="256"/>
      <c r="B395" s="257"/>
      <c r="C395" s="258"/>
    </row>
    <row r="396" spans="1:3" s="255" customFormat="1" ht="11.25">
      <c r="A396" s="256"/>
      <c r="B396" s="257"/>
      <c r="C396" s="258"/>
    </row>
    <row r="397" spans="1:3" s="255" customFormat="1" ht="11.25">
      <c r="A397" s="256"/>
      <c r="B397" s="257"/>
      <c r="C397" s="258"/>
    </row>
    <row r="398" spans="1:3" s="255" customFormat="1" ht="11.25">
      <c r="A398" s="256"/>
      <c r="B398" s="257"/>
      <c r="C398" s="258"/>
    </row>
    <row r="399" spans="1:3" s="255" customFormat="1" ht="11.25">
      <c r="A399" s="256"/>
      <c r="B399" s="257"/>
      <c r="C399" s="258"/>
    </row>
    <row r="400" spans="1:3" s="255" customFormat="1" ht="11.25">
      <c r="A400" s="256"/>
      <c r="B400" s="257"/>
      <c r="C400" s="258"/>
    </row>
    <row r="401" spans="1:3" s="255" customFormat="1" ht="11.25">
      <c r="A401" s="256"/>
      <c r="B401" s="257"/>
      <c r="C401" s="258"/>
    </row>
    <row r="402" spans="1:3" s="255" customFormat="1" ht="11.25">
      <c r="A402" s="256"/>
      <c r="B402" s="257"/>
      <c r="C402" s="258"/>
    </row>
    <row r="403" spans="1:3" s="255" customFormat="1" ht="11.25">
      <c r="A403" s="256"/>
      <c r="B403" s="257"/>
      <c r="C403" s="258"/>
    </row>
    <row r="404" spans="1:3" s="255" customFormat="1" ht="11.25">
      <c r="A404" s="256"/>
      <c r="B404" s="257"/>
      <c r="C404" s="258"/>
    </row>
    <row r="405" spans="1:3" s="255" customFormat="1" ht="11.25">
      <c r="A405" s="256"/>
      <c r="B405" s="257"/>
      <c r="C405" s="258"/>
    </row>
    <row r="406" spans="1:3" s="255" customFormat="1" ht="11.25">
      <c r="A406" s="256"/>
      <c r="B406" s="257"/>
      <c r="C406" s="258"/>
    </row>
    <row r="407" spans="1:3" s="255" customFormat="1" ht="11.25">
      <c r="A407" s="256"/>
      <c r="B407" s="257"/>
      <c r="C407" s="258"/>
    </row>
    <row r="408" spans="1:3" s="255" customFormat="1" ht="11.25">
      <c r="A408" s="256"/>
      <c r="B408" s="257"/>
      <c r="C408" s="258"/>
    </row>
    <row r="409" spans="1:3" s="255" customFormat="1" ht="11.25">
      <c r="A409" s="256"/>
      <c r="B409" s="257"/>
      <c r="C409" s="258"/>
    </row>
    <row r="410" spans="1:3" s="255" customFormat="1" ht="11.25">
      <c r="A410" s="256"/>
      <c r="B410" s="257"/>
      <c r="C410" s="258"/>
    </row>
    <row r="411" spans="1:3" s="255" customFormat="1" ht="11.25">
      <c r="A411" s="256"/>
      <c r="B411" s="257"/>
      <c r="C411" s="258"/>
    </row>
    <row r="412" spans="1:3" s="255" customFormat="1" ht="11.25">
      <c r="A412" s="256"/>
      <c r="B412" s="257"/>
      <c r="C412" s="258"/>
    </row>
    <row r="413" spans="1:3" s="255" customFormat="1" ht="11.25">
      <c r="A413" s="256"/>
      <c r="B413" s="257"/>
      <c r="C413" s="258"/>
    </row>
    <row r="414" spans="1:3" s="255" customFormat="1" ht="11.25">
      <c r="A414" s="256"/>
      <c r="B414" s="257"/>
      <c r="C414" s="258"/>
    </row>
    <row r="415" spans="1:3" s="255" customFormat="1" ht="11.25">
      <c r="A415" s="256"/>
      <c r="B415" s="257"/>
      <c r="C415" s="258"/>
    </row>
    <row r="416" spans="1:3" s="255" customFormat="1" ht="11.25">
      <c r="A416" s="256"/>
      <c r="B416" s="257"/>
      <c r="C416" s="258"/>
    </row>
    <row r="417" spans="1:3" s="255" customFormat="1" ht="11.25">
      <c r="A417" s="256"/>
      <c r="B417" s="257"/>
      <c r="C417" s="258"/>
    </row>
    <row r="418" spans="1:3" s="255" customFormat="1" ht="11.25">
      <c r="A418" s="256"/>
      <c r="B418" s="257"/>
      <c r="C418" s="258"/>
    </row>
    <row r="419" spans="1:3" s="255" customFormat="1" ht="11.25">
      <c r="A419" s="256"/>
      <c r="B419" s="257"/>
      <c r="C419" s="258"/>
    </row>
    <row r="420" spans="1:3" s="255" customFormat="1" ht="11.25">
      <c r="A420" s="256"/>
      <c r="B420" s="257"/>
      <c r="C420" s="258"/>
    </row>
    <row r="421" spans="1:3" s="255" customFormat="1" ht="11.25">
      <c r="A421" s="256"/>
      <c r="B421" s="257"/>
      <c r="C421" s="258"/>
    </row>
    <row r="422" spans="1:3" s="255" customFormat="1" ht="11.25">
      <c r="A422" s="256"/>
      <c r="B422" s="257"/>
      <c r="C422" s="258"/>
    </row>
    <row r="423" spans="1:3" s="255" customFormat="1" ht="11.25">
      <c r="A423" s="256"/>
      <c r="B423" s="257"/>
      <c r="C423" s="258"/>
    </row>
    <row r="424" spans="1:3" s="255" customFormat="1" ht="11.25">
      <c r="A424" s="256"/>
      <c r="B424" s="257"/>
      <c r="C424" s="258"/>
    </row>
    <row r="425" spans="1:3" s="255" customFormat="1" ht="11.25">
      <c r="A425" s="256"/>
      <c r="B425" s="257"/>
      <c r="C425" s="258"/>
    </row>
    <row r="426" spans="1:3" s="255" customFormat="1" ht="11.25">
      <c r="A426" s="256"/>
      <c r="B426" s="257"/>
      <c r="C426" s="258"/>
    </row>
    <row r="427" spans="1:3" s="255" customFormat="1" ht="11.25">
      <c r="A427" s="256"/>
      <c r="B427" s="257"/>
      <c r="C427" s="258"/>
    </row>
    <row r="428" spans="1:3" s="255" customFormat="1" ht="11.25">
      <c r="A428" s="256"/>
      <c r="B428" s="257"/>
      <c r="C428" s="258"/>
    </row>
    <row r="429" spans="1:3" s="255" customFormat="1" ht="11.25">
      <c r="A429" s="256"/>
      <c r="B429" s="257"/>
      <c r="C429" s="258"/>
    </row>
    <row r="430" spans="1:3" s="255" customFormat="1" ht="11.25">
      <c r="A430" s="256"/>
      <c r="B430" s="257"/>
      <c r="C430" s="258"/>
    </row>
    <row r="431" spans="1:3" s="255" customFormat="1" ht="11.25">
      <c r="A431" s="256"/>
      <c r="B431" s="257"/>
      <c r="C431" s="258"/>
    </row>
    <row r="432" spans="1:3" s="255" customFormat="1" ht="11.25">
      <c r="A432" s="256"/>
      <c r="B432" s="257"/>
      <c r="C432" s="258"/>
    </row>
    <row r="433" spans="1:3" s="255" customFormat="1" ht="11.25">
      <c r="A433" s="256"/>
      <c r="B433" s="257"/>
      <c r="C433" s="258"/>
    </row>
    <row r="434" spans="1:3" s="255" customFormat="1" ht="11.25">
      <c r="A434" s="256"/>
      <c r="B434" s="257"/>
      <c r="C434" s="258"/>
    </row>
    <row r="435" spans="1:3" s="255" customFormat="1" ht="11.25">
      <c r="A435" s="256"/>
      <c r="B435" s="257"/>
      <c r="C435" s="258"/>
    </row>
    <row r="436" spans="1:3" s="255" customFormat="1" ht="11.25">
      <c r="A436" s="256"/>
      <c r="B436" s="257"/>
      <c r="C436" s="258"/>
    </row>
    <row r="437" spans="1:3" s="255" customFormat="1" ht="11.25">
      <c r="A437" s="256"/>
      <c r="B437" s="257"/>
      <c r="C437" s="258"/>
    </row>
    <row r="438" spans="1:3" s="255" customFormat="1" ht="11.25">
      <c r="A438" s="256"/>
      <c r="B438" s="257"/>
      <c r="C438" s="258"/>
    </row>
    <row r="439" spans="1:3" s="255" customFormat="1" ht="11.25">
      <c r="A439" s="256"/>
      <c r="B439" s="257"/>
      <c r="C439" s="258"/>
    </row>
    <row r="440" spans="1:3" s="255" customFormat="1" ht="11.25">
      <c r="A440" s="256"/>
      <c r="B440" s="257"/>
      <c r="C440" s="258"/>
    </row>
    <row r="441" spans="1:3" s="255" customFormat="1" ht="11.25">
      <c r="A441" s="256"/>
      <c r="B441" s="257"/>
      <c r="C441" s="258"/>
    </row>
    <row r="442" spans="1:3" s="255" customFormat="1" ht="11.25">
      <c r="A442" s="256"/>
      <c r="B442" s="257"/>
      <c r="C442" s="258"/>
    </row>
    <row r="443" spans="1:3" s="255" customFormat="1" ht="11.25">
      <c r="A443" s="256"/>
      <c r="B443" s="257"/>
      <c r="C443" s="258"/>
    </row>
    <row r="444" spans="1:3" s="255" customFormat="1" ht="11.25">
      <c r="A444" s="256"/>
      <c r="B444" s="257"/>
      <c r="C444" s="258"/>
    </row>
    <row r="445" spans="1:3" s="255" customFormat="1" ht="11.25">
      <c r="A445" s="256"/>
      <c r="B445" s="257"/>
      <c r="C445" s="258"/>
    </row>
    <row r="446" spans="1:3" s="255" customFormat="1" ht="11.25">
      <c r="A446" s="256"/>
      <c r="B446" s="257"/>
      <c r="C446" s="258"/>
    </row>
    <row r="447" spans="1:3" s="255" customFormat="1" ht="11.25">
      <c r="A447" s="256"/>
      <c r="B447" s="257"/>
      <c r="C447" s="258"/>
    </row>
    <row r="448" spans="1:3" s="255" customFormat="1" ht="11.25">
      <c r="A448" s="256"/>
      <c r="B448" s="257"/>
      <c r="C448" s="258"/>
    </row>
    <row r="449" spans="1:3" s="255" customFormat="1" ht="11.25">
      <c r="A449" s="256"/>
      <c r="B449" s="257"/>
      <c r="C449" s="258"/>
    </row>
    <row r="450" spans="1:3" s="255" customFormat="1" ht="11.25">
      <c r="A450" s="256"/>
      <c r="B450" s="257"/>
      <c r="C450" s="258"/>
    </row>
    <row r="451" spans="1:3" s="255" customFormat="1" ht="11.25">
      <c r="A451" s="256"/>
      <c r="B451" s="257"/>
      <c r="C451" s="258"/>
    </row>
    <row r="452" spans="1:3" s="255" customFormat="1" ht="11.25">
      <c r="A452" s="256"/>
      <c r="B452" s="257"/>
      <c r="C452" s="258"/>
    </row>
    <row r="453" spans="1:3" s="255" customFormat="1" ht="11.25">
      <c r="A453" s="256"/>
      <c r="B453" s="257"/>
      <c r="C453" s="258"/>
    </row>
    <row r="454" spans="1:3" s="255" customFormat="1" ht="11.25">
      <c r="A454" s="256"/>
      <c r="B454" s="257"/>
      <c r="C454" s="258"/>
    </row>
    <row r="455" spans="1:3" s="255" customFormat="1" ht="11.25">
      <c r="A455" s="256"/>
      <c r="B455" s="257"/>
      <c r="C455" s="258"/>
    </row>
    <row r="456" spans="1:3" s="255" customFormat="1" ht="11.25">
      <c r="A456" s="256"/>
      <c r="B456" s="257"/>
      <c r="C456" s="258"/>
    </row>
    <row r="457" spans="1:3" s="255" customFormat="1" ht="11.25">
      <c r="A457" s="256"/>
      <c r="B457" s="257"/>
      <c r="C457" s="258"/>
    </row>
    <row r="458" spans="1:3" s="255" customFormat="1" ht="11.25">
      <c r="A458" s="256"/>
      <c r="B458" s="257"/>
      <c r="C458" s="258"/>
    </row>
    <row r="459" spans="1:3" s="255" customFormat="1" ht="11.25">
      <c r="A459" s="256"/>
      <c r="B459" s="257"/>
      <c r="C459" s="258"/>
    </row>
    <row r="460" spans="1:3" s="255" customFormat="1" ht="11.25">
      <c r="A460" s="256"/>
      <c r="B460" s="257"/>
      <c r="C460" s="258"/>
    </row>
    <row r="461" spans="1:3" s="255" customFormat="1" ht="11.25">
      <c r="A461" s="256"/>
      <c r="B461" s="257"/>
      <c r="C461" s="258"/>
    </row>
    <row r="462" spans="1:3" s="255" customFormat="1" ht="11.25">
      <c r="A462" s="256"/>
      <c r="B462" s="257"/>
      <c r="C462" s="258"/>
    </row>
    <row r="463" spans="1:3" s="255" customFormat="1" ht="11.25">
      <c r="A463" s="256"/>
      <c r="B463" s="257"/>
      <c r="C463" s="258"/>
    </row>
    <row r="464" spans="1:3" s="255" customFormat="1" ht="11.25">
      <c r="A464" s="256"/>
      <c r="B464" s="257"/>
      <c r="C464" s="258"/>
    </row>
    <row r="465" spans="1:3" s="255" customFormat="1" ht="11.25">
      <c r="A465" s="256"/>
      <c r="B465" s="257"/>
      <c r="C465" s="258"/>
    </row>
    <row r="466" spans="1:3" s="255" customFormat="1" ht="11.25">
      <c r="A466" s="256"/>
      <c r="B466" s="257"/>
      <c r="C466" s="258"/>
    </row>
    <row r="467" spans="1:3" s="255" customFormat="1" ht="11.25">
      <c r="A467" s="256"/>
      <c r="B467" s="257"/>
      <c r="C467" s="258"/>
    </row>
    <row r="468" spans="1:3" s="255" customFormat="1" ht="11.25">
      <c r="A468" s="256"/>
      <c r="B468" s="257"/>
      <c r="C468" s="258"/>
    </row>
    <row r="469" spans="1:3" s="255" customFormat="1" ht="11.25">
      <c r="A469" s="256"/>
      <c r="B469" s="257"/>
      <c r="C469" s="258"/>
    </row>
    <row r="470" spans="1:3" s="255" customFormat="1" ht="11.25">
      <c r="A470" s="256"/>
      <c r="B470" s="257"/>
      <c r="C470" s="258"/>
    </row>
    <row r="471" spans="1:3" s="255" customFormat="1" ht="11.25">
      <c r="A471" s="256"/>
      <c r="B471" s="257"/>
      <c r="C471" s="258"/>
    </row>
    <row r="472" spans="1:3" s="255" customFormat="1" ht="11.25">
      <c r="A472" s="256"/>
      <c r="B472" s="257"/>
      <c r="C472" s="258"/>
    </row>
    <row r="473" spans="1:3" s="255" customFormat="1" ht="11.25">
      <c r="A473" s="256"/>
      <c r="B473" s="257"/>
      <c r="C473" s="258"/>
    </row>
    <row r="474" spans="1:3" s="255" customFormat="1" ht="11.25">
      <c r="A474" s="256"/>
      <c r="B474" s="257"/>
      <c r="C474" s="258"/>
    </row>
    <row r="475" spans="1:3" s="255" customFormat="1" ht="11.25">
      <c r="A475" s="256"/>
      <c r="B475" s="257"/>
      <c r="C475" s="258"/>
    </row>
    <row r="476" spans="1:3" s="255" customFormat="1" ht="11.25">
      <c r="A476" s="256"/>
      <c r="B476" s="257"/>
      <c r="C476" s="258"/>
    </row>
    <row r="477" spans="1:3" s="255" customFormat="1" ht="11.25">
      <c r="A477" s="256"/>
      <c r="B477" s="257"/>
      <c r="C477" s="258"/>
    </row>
    <row r="478" spans="1:3" s="255" customFormat="1" ht="11.25">
      <c r="A478" s="256"/>
      <c r="B478" s="257"/>
      <c r="C478" s="258"/>
    </row>
    <row r="479" spans="1:3" s="255" customFormat="1" ht="11.25">
      <c r="A479" s="256"/>
      <c r="B479" s="257"/>
      <c r="C479" s="258"/>
    </row>
    <row r="480" spans="1:3" s="255" customFormat="1" ht="11.25">
      <c r="A480" s="256"/>
      <c r="B480" s="257"/>
      <c r="C480" s="258"/>
    </row>
    <row r="481" spans="1:3" s="255" customFormat="1" ht="11.25">
      <c r="A481" s="256"/>
      <c r="B481" s="257"/>
      <c r="C481" s="258"/>
    </row>
    <row r="482" spans="1:3" s="255" customFormat="1" ht="11.25">
      <c r="A482" s="256"/>
      <c r="B482" s="257"/>
      <c r="C482" s="258"/>
    </row>
    <row r="483" spans="1:3" s="255" customFormat="1" ht="11.25">
      <c r="A483" s="256"/>
      <c r="B483" s="257"/>
      <c r="C483" s="258"/>
    </row>
    <row r="484" spans="1:3" s="255" customFormat="1" ht="11.25">
      <c r="A484" s="256"/>
      <c r="B484" s="257"/>
      <c r="C484" s="258"/>
    </row>
    <row r="485" spans="1:3" s="255" customFormat="1" ht="11.25">
      <c r="A485" s="256"/>
      <c r="B485" s="257"/>
      <c r="C485" s="258"/>
    </row>
    <row r="486" spans="1:3" s="255" customFormat="1" ht="11.25">
      <c r="A486" s="256"/>
      <c r="B486" s="257"/>
      <c r="C486" s="258"/>
    </row>
    <row r="487" spans="1:3" s="255" customFormat="1" ht="11.25">
      <c r="A487" s="256"/>
      <c r="B487" s="257"/>
      <c r="C487" s="258"/>
    </row>
    <row r="488" spans="1:3" s="255" customFormat="1" ht="11.25">
      <c r="A488" s="256"/>
      <c r="B488" s="257"/>
      <c r="C488" s="258"/>
    </row>
    <row r="489" spans="1:3" s="255" customFormat="1" ht="11.25">
      <c r="A489" s="256"/>
      <c r="B489" s="257"/>
      <c r="C489" s="258"/>
    </row>
    <row r="490" spans="1:3" s="255" customFormat="1" ht="11.25">
      <c r="A490" s="256"/>
      <c r="B490" s="257"/>
      <c r="C490" s="258"/>
    </row>
    <row r="491" spans="1:3" s="255" customFormat="1" ht="11.25">
      <c r="A491" s="256"/>
      <c r="B491" s="257"/>
      <c r="C491" s="258"/>
    </row>
    <row r="492" spans="1:3" s="255" customFormat="1" ht="11.25">
      <c r="A492" s="256"/>
      <c r="B492" s="257"/>
      <c r="C492" s="258"/>
    </row>
    <row r="493" spans="1:3" s="255" customFormat="1" ht="11.25">
      <c r="A493" s="256"/>
      <c r="B493" s="257"/>
      <c r="C493" s="258"/>
    </row>
    <row r="494" spans="1:3" s="255" customFormat="1" ht="11.25">
      <c r="A494" s="256"/>
      <c r="B494" s="257"/>
      <c r="C494" s="258"/>
    </row>
    <row r="495" spans="1:3" s="255" customFormat="1" ht="11.25">
      <c r="A495" s="256"/>
      <c r="B495" s="257"/>
      <c r="C495" s="258"/>
    </row>
    <row r="496" spans="1:3" s="255" customFormat="1" ht="11.25">
      <c r="A496" s="256"/>
      <c r="B496" s="257"/>
      <c r="C496" s="258"/>
    </row>
    <row r="497" spans="1:3" s="255" customFormat="1" ht="11.25">
      <c r="A497" s="256"/>
      <c r="B497" s="257"/>
      <c r="C497" s="258"/>
    </row>
    <row r="498" spans="1:3" s="255" customFormat="1" ht="11.25">
      <c r="A498" s="256"/>
      <c r="B498" s="257"/>
      <c r="C498" s="258"/>
    </row>
    <row r="499" spans="1:3" s="255" customFormat="1" ht="11.25">
      <c r="A499" s="256"/>
      <c r="B499" s="257"/>
      <c r="C499" s="258"/>
    </row>
    <row r="500" spans="1:3" s="255" customFormat="1" ht="11.25">
      <c r="A500" s="256"/>
      <c r="B500" s="257"/>
      <c r="C500" s="258"/>
    </row>
    <row r="501" spans="1:3" s="255" customFormat="1" ht="11.25">
      <c r="A501" s="256"/>
      <c r="B501" s="257"/>
      <c r="C501" s="258"/>
    </row>
    <row r="502" spans="1:3" s="255" customFormat="1" ht="11.25">
      <c r="A502" s="256"/>
      <c r="B502" s="257"/>
      <c r="C502" s="258"/>
    </row>
    <row r="503" spans="1:3" s="255" customFormat="1" ht="11.25">
      <c r="A503" s="256"/>
      <c r="B503" s="257"/>
      <c r="C503" s="258"/>
    </row>
    <row r="504" spans="1:3" s="255" customFormat="1" ht="11.25">
      <c r="A504" s="256"/>
      <c r="B504" s="257"/>
      <c r="C504" s="258"/>
    </row>
    <row r="505" spans="1:3" s="255" customFormat="1" ht="11.25">
      <c r="A505" s="256"/>
      <c r="B505" s="257"/>
      <c r="C505" s="258"/>
    </row>
    <row r="506" spans="1:3" s="255" customFormat="1" ht="11.25">
      <c r="A506" s="256"/>
      <c r="B506" s="257"/>
      <c r="C506" s="258"/>
    </row>
    <row r="507" spans="1:3" s="255" customFormat="1" ht="11.25">
      <c r="A507" s="256"/>
      <c r="B507" s="257"/>
      <c r="C507" s="258"/>
    </row>
    <row r="508" spans="1:3" s="255" customFormat="1" ht="11.25">
      <c r="A508" s="256"/>
      <c r="B508" s="257"/>
      <c r="C508" s="258"/>
    </row>
    <row r="509" spans="1:3" s="255" customFormat="1" ht="11.25">
      <c r="A509" s="256"/>
      <c r="B509" s="257"/>
      <c r="C509" s="258"/>
    </row>
    <row r="510" spans="1:3" s="255" customFormat="1" ht="11.25">
      <c r="A510" s="256"/>
      <c r="B510" s="257"/>
      <c r="C510" s="258"/>
    </row>
    <row r="511" spans="1:3" s="255" customFormat="1" ht="11.25">
      <c r="A511" s="256"/>
      <c r="B511" s="257"/>
      <c r="C511" s="258"/>
    </row>
    <row r="512" spans="1:3" s="255" customFormat="1" ht="11.25">
      <c r="A512" s="256"/>
      <c r="B512" s="257"/>
      <c r="C512" s="258"/>
    </row>
    <row r="513" spans="1:3" s="255" customFormat="1" ht="11.25">
      <c r="A513" s="256"/>
      <c r="B513" s="257"/>
      <c r="C513" s="258"/>
    </row>
    <row r="514" spans="1:3" s="255" customFormat="1" ht="11.25">
      <c r="A514" s="256"/>
      <c r="B514" s="257"/>
      <c r="C514" s="258"/>
    </row>
    <row r="515" spans="1:3" s="255" customFormat="1" ht="11.25">
      <c r="A515" s="256"/>
      <c r="B515" s="257"/>
      <c r="C515" s="258"/>
    </row>
    <row r="516" spans="1:3" s="255" customFormat="1" ht="11.25">
      <c r="A516" s="256"/>
      <c r="B516" s="257"/>
      <c r="C516" s="258"/>
    </row>
    <row r="517" spans="1:3" s="255" customFormat="1" ht="11.25">
      <c r="A517" s="256"/>
      <c r="B517" s="257"/>
      <c r="C517" s="258"/>
    </row>
    <row r="518" spans="1:3" s="255" customFormat="1" ht="11.25">
      <c r="A518" s="256"/>
      <c r="B518" s="257"/>
      <c r="C518" s="258"/>
    </row>
    <row r="519" spans="1:3" s="255" customFormat="1" ht="11.25">
      <c r="A519" s="256"/>
      <c r="B519" s="257"/>
      <c r="C519" s="258"/>
    </row>
    <row r="520" spans="1:3" s="255" customFormat="1" ht="11.25">
      <c r="A520" s="256"/>
      <c r="B520" s="257"/>
      <c r="C520" s="258"/>
    </row>
    <row r="521" spans="1:3" s="255" customFormat="1" ht="11.25">
      <c r="A521" s="256"/>
      <c r="B521" s="257"/>
      <c r="C521" s="258"/>
    </row>
    <row r="522" spans="1:3" s="255" customFormat="1" ht="11.25">
      <c r="A522" s="256"/>
      <c r="B522" s="257"/>
      <c r="C522" s="258"/>
    </row>
    <row r="523" spans="1:3" s="255" customFormat="1" ht="11.25">
      <c r="A523" s="256"/>
      <c r="B523" s="257"/>
      <c r="C523" s="258"/>
    </row>
    <row r="524" spans="1:3" s="255" customFormat="1" ht="11.25">
      <c r="A524" s="256"/>
      <c r="B524" s="257"/>
      <c r="C524" s="258"/>
    </row>
    <row r="525" spans="1:3" s="255" customFormat="1" ht="11.25">
      <c r="A525" s="256"/>
      <c r="B525" s="257"/>
      <c r="C525" s="258"/>
    </row>
    <row r="526" spans="1:3" s="255" customFormat="1" ht="11.25">
      <c r="A526" s="256"/>
      <c r="B526" s="257"/>
      <c r="C526" s="258"/>
    </row>
    <row r="527" spans="1:3" s="255" customFormat="1" ht="11.25">
      <c r="A527" s="256"/>
      <c r="B527" s="257"/>
      <c r="C527" s="258"/>
    </row>
    <row r="528" spans="1:3" s="255" customFormat="1" ht="11.25">
      <c r="A528" s="256"/>
      <c r="B528" s="257"/>
      <c r="C528" s="258"/>
    </row>
    <row r="529" spans="1:3" s="255" customFormat="1" ht="11.25">
      <c r="A529" s="256"/>
      <c r="B529" s="257"/>
      <c r="C529" s="258"/>
    </row>
    <row r="530" spans="1:3" s="255" customFormat="1" ht="11.25">
      <c r="A530" s="256"/>
      <c r="B530" s="257"/>
      <c r="C530" s="258"/>
    </row>
    <row r="531" spans="1:3" s="255" customFormat="1" ht="11.25">
      <c r="A531" s="256"/>
      <c r="B531" s="257"/>
      <c r="C531" s="258"/>
    </row>
    <row r="532" spans="1:3" s="255" customFormat="1" ht="11.25">
      <c r="A532" s="256"/>
      <c r="B532" s="257"/>
      <c r="C532" s="258"/>
    </row>
    <row r="533" spans="1:3" s="255" customFormat="1" ht="11.25">
      <c r="A533" s="256"/>
      <c r="B533" s="257"/>
      <c r="C533" s="258"/>
    </row>
    <row r="534" spans="1:3" s="255" customFormat="1" ht="11.25">
      <c r="A534" s="256"/>
      <c r="B534" s="257"/>
      <c r="C534" s="258"/>
    </row>
    <row r="535" spans="1:3" s="255" customFormat="1" ht="11.25">
      <c r="A535" s="256"/>
      <c r="B535" s="257"/>
      <c r="C535" s="258"/>
    </row>
    <row r="536" spans="1:3" s="255" customFormat="1" ht="11.25">
      <c r="A536" s="256"/>
      <c r="B536" s="257"/>
      <c r="C536" s="258"/>
    </row>
    <row r="537" spans="1:3" s="255" customFormat="1" ht="11.25">
      <c r="A537" s="256"/>
      <c r="B537" s="257"/>
      <c r="C537" s="258"/>
    </row>
    <row r="538" spans="1:3" s="255" customFormat="1" ht="11.25">
      <c r="A538" s="256"/>
      <c r="B538" s="257"/>
      <c r="C538" s="258"/>
    </row>
    <row r="539" spans="1:3" s="255" customFormat="1" ht="11.25">
      <c r="A539" s="256"/>
      <c r="B539" s="257"/>
      <c r="C539" s="258"/>
    </row>
    <row r="540" spans="1:3" s="255" customFormat="1" ht="11.25">
      <c r="A540" s="256"/>
      <c r="B540" s="257"/>
      <c r="C540" s="258"/>
    </row>
    <row r="541" spans="1:3" s="255" customFormat="1" ht="11.25">
      <c r="A541" s="256"/>
      <c r="B541" s="257"/>
      <c r="C541" s="258"/>
    </row>
    <row r="542" spans="1:3" s="255" customFormat="1" ht="11.25">
      <c r="A542" s="256"/>
      <c r="B542" s="257"/>
      <c r="C542" s="258"/>
    </row>
    <row r="543" spans="1:3" s="255" customFormat="1" ht="11.25">
      <c r="A543" s="256"/>
      <c r="B543" s="257"/>
      <c r="C543" s="258"/>
    </row>
    <row r="544" spans="1:3" s="255" customFormat="1" ht="11.25">
      <c r="A544" s="256"/>
      <c r="B544" s="257"/>
      <c r="C544" s="258"/>
    </row>
    <row r="545" spans="1:3" s="255" customFormat="1" ht="11.25">
      <c r="A545" s="256"/>
      <c r="B545" s="257"/>
      <c r="C545" s="258"/>
    </row>
    <row r="546" spans="1:3" s="255" customFormat="1" ht="11.25">
      <c r="A546" s="256"/>
      <c r="B546" s="257"/>
      <c r="C546" s="258"/>
    </row>
    <row r="547" spans="1:3" s="255" customFormat="1" ht="11.25">
      <c r="A547" s="256"/>
      <c r="B547" s="257"/>
      <c r="C547" s="258"/>
    </row>
    <row r="548" spans="1:3" s="255" customFormat="1" ht="11.25">
      <c r="A548" s="256"/>
      <c r="B548" s="257"/>
      <c r="C548" s="258"/>
    </row>
    <row r="549" spans="1:3" s="255" customFormat="1" ht="11.25">
      <c r="A549" s="256"/>
      <c r="B549" s="257"/>
      <c r="C549" s="258"/>
    </row>
    <row r="550" spans="1:3" s="255" customFormat="1" ht="11.25">
      <c r="A550" s="256"/>
      <c r="B550" s="257"/>
      <c r="C550" s="258"/>
    </row>
    <row r="551" spans="1:3" s="255" customFormat="1" ht="11.25">
      <c r="A551" s="256"/>
      <c r="B551" s="257"/>
      <c r="C551" s="258"/>
    </row>
    <row r="552" spans="1:3" s="255" customFormat="1" ht="11.25">
      <c r="A552" s="256"/>
      <c r="B552" s="257"/>
      <c r="C552" s="258"/>
    </row>
    <row r="553" spans="1:3" s="255" customFormat="1" ht="11.25">
      <c r="A553" s="256"/>
      <c r="B553" s="257"/>
      <c r="C553" s="258"/>
    </row>
    <row r="554" spans="1:3" s="255" customFormat="1" ht="11.25">
      <c r="A554" s="256"/>
      <c r="B554" s="257"/>
      <c r="C554" s="258"/>
    </row>
    <row r="555" spans="1:3" s="255" customFormat="1" ht="11.25">
      <c r="A555" s="256"/>
      <c r="B555" s="257"/>
      <c r="C555" s="258"/>
    </row>
    <row r="556" spans="1:3" s="255" customFormat="1" ht="11.25">
      <c r="A556" s="256"/>
      <c r="B556" s="257"/>
      <c r="C556" s="258"/>
    </row>
    <row r="557" spans="1:3" s="255" customFormat="1" ht="11.25">
      <c r="A557" s="256"/>
      <c r="B557" s="257"/>
      <c r="C557" s="258"/>
    </row>
    <row r="558" spans="1:3" s="255" customFormat="1" ht="11.25">
      <c r="A558" s="256"/>
      <c r="B558" s="257"/>
      <c r="C558" s="258"/>
    </row>
    <row r="559" spans="1:3" s="255" customFormat="1" ht="11.25">
      <c r="A559" s="256"/>
      <c r="B559" s="257"/>
      <c r="C559" s="258"/>
    </row>
    <row r="560" spans="1:3" s="255" customFormat="1" ht="11.25">
      <c r="A560" s="256"/>
      <c r="B560" s="257"/>
      <c r="C560" s="258"/>
    </row>
    <row r="561" spans="1:3" s="255" customFormat="1" ht="11.25">
      <c r="A561" s="256"/>
      <c r="B561" s="257"/>
      <c r="C561" s="258"/>
    </row>
    <row r="562" spans="1:3" s="255" customFormat="1" ht="11.25">
      <c r="A562" s="256"/>
      <c r="B562" s="257"/>
      <c r="C562" s="258"/>
    </row>
    <row r="563" spans="1:3" s="255" customFormat="1" ht="11.25">
      <c r="A563" s="256"/>
      <c r="B563" s="257"/>
      <c r="C563" s="258"/>
    </row>
    <row r="564" spans="1:3" s="255" customFormat="1" ht="11.25">
      <c r="A564" s="256"/>
      <c r="B564" s="257"/>
      <c r="C564" s="258"/>
    </row>
    <row r="565" spans="1:3" s="255" customFormat="1" ht="11.25">
      <c r="A565" s="256"/>
      <c r="B565" s="257"/>
      <c r="C565" s="258"/>
    </row>
    <row r="566" spans="1:3" s="255" customFormat="1" ht="11.25">
      <c r="A566" s="256"/>
      <c r="B566" s="257"/>
      <c r="C566" s="258"/>
    </row>
    <row r="567" spans="1:3" s="255" customFormat="1" ht="11.25">
      <c r="A567" s="256"/>
      <c r="B567" s="257"/>
      <c r="C567" s="258"/>
    </row>
    <row r="568" spans="1:3" s="255" customFormat="1" ht="11.25">
      <c r="A568" s="256"/>
      <c r="B568" s="257"/>
      <c r="C568" s="258"/>
    </row>
    <row r="569" spans="1:3" s="255" customFormat="1" ht="11.25">
      <c r="A569" s="256"/>
      <c r="B569" s="257"/>
      <c r="C569" s="258"/>
    </row>
    <row r="570" spans="1:3" s="255" customFormat="1" ht="11.25">
      <c r="A570" s="256"/>
      <c r="B570" s="257"/>
      <c r="C570" s="258"/>
    </row>
    <row r="571" spans="1:3" s="255" customFormat="1" ht="11.25">
      <c r="A571" s="256"/>
      <c r="B571" s="257"/>
      <c r="C571" s="258"/>
    </row>
    <row r="572" spans="1:3" s="255" customFormat="1" ht="11.25">
      <c r="A572" s="256"/>
      <c r="B572" s="257"/>
      <c r="C572" s="258"/>
    </row>
    <row r="573" spans="1:3" s="255" customFormat="1" ht="11.25">
      <c r="A573" s="256"/>
      <c r="B573" s="257"/>
      <c r="C573" s="258"/>
    </row>
    <row r="574" spans="1:3" s="255" customFormat="1" ht="11.25">
      <c r="A574" s="256"/>
      <c r="B574" s="257"/>
      <c r="C574" s="258"/>
    </row>
    <row r="575" spans="1:3" s="255" customFormat="1" ht="11.25">
      <c r="A575" s="256"/>
      <c r="B575" s="257"/>
      <c r="C575" s="258"/>
    </row>
    <row r="576" spans="1:3" s="255" customFormat="1" ht="11.25">
      <c r="A576" s="256"/>
      <c r="B576" s="257"/>
      <c r="C576" s="258"/>
    </row>
    <row r="577" spans="1:3" s="255" customFormat="1" ht="11.25">
      <c r="A577" s="256"/>
      <c r="B577" s="257"/>
      <c r="C577" s="258"/>
    </row>
    <row r="578" spans="1:3" s="255" customFormat="1" ht="11.25">
      <c r="A578" s="256"/>
      <c r="B578" s="257"/>
      <c r="C578" s="258"/>
    </row>
    <row r="579" spans="1:3" s="255" customFormat="1" ht="11.25">
      <c r="A579" s="256"/>
      <c r="B579" s="257"/>
      <c r="C579" s="258"/>
    </row>
    <row r="580" spans="1:3" s="255" customFormat="1" ht="11.25">
      <c r="A580" s="256"/>
      <c r="B580" s="257"/>
      <c r="C580" s="258"/>
    </row>
    <row r="581" spans="1:3" s="255" customFormat="1" ht="11.25">
      <c r="A581" s="256"/>
      <c r="B581" s="257"/>
      <c r="C581" s="258"/>
    </row>
    <row r="582" spans="1:3" s="255" customFormat="1" ht="11.25">
      <c r="A582" s="256"/>
      <c r="B582" s="257"/>
      <c r="C582" s="258"/>
    </row>
    <row r="583" spans="1:3" s="255" customFormat="1" ht="11.25">
      <c r="A583" s="256"/>
      <c r="B583" s="257"/>
      <c r="C583" s="258"/>
    </row>
    <row r="584" spans="1:3" s="255" customFormat="1" ht="11.25">
      <c r="A584" s="256"/>
      <c r="B584" s="257"/>
      <c r="C584" s="258"/>
    </row>
    <row r="585" spans="1:3" s="255" customFormat="1" ht="11.25">
      <c r="A585" s="256"/>
      <c r="B585" s="257"/>
      <c r="C585" s="258"/>
    </row>
    <row r="586" spans="1:3" s="255" customFormat="1" ht="11.25">
      <c r="A586" s="256"/>
      <c r="B586" s="257"/>
      <c r="C586" s="258"/>
    </row>
    <row r="587" spans="1:3" s="255" customFormat="1" ht="11.25">
      <c r="A587" s="256"/>
      <c r="B587" s="257"/>
      <c r="C587" s="258"/>
    </row>
    <row r="588" spans="1:3" s="255" customFormat="1" ht="11.25">
      <c r="A588" s="256"/>
      <c r="B588" s="257"/>
      <c r="C588" s="258"/>
    </row>
    <row r="589" spans="1:3" s="255" customFormat="1" ht="11.25">
      <c r="A589" s="256"/>
      <c r="B589" s="257"/>
      <c r="C589" s="258"/>
    </row>
    <row r="590" spans="1:3" s="255" customFormat="1" ht="11.25">
      <c r="A590" s="256"/>
      <c r="B590" s="257"/>
      <c r="C590" s="258"/>
    </row>
    <row r="591" spans="1:3" s="255" customFormat="1" ht="11.25">
      <c r="A591" s="256"/>
      <c r="B591" s="257"/>
      <c r="C591" s="258"/>
    </row>
    <row r="592" spans="1:3" s="255" customFormat="1" ht="11.25">
      <c r="A592" s="256"/>
      <c r="B592" s="257"/>
      <c r="C592" s="258"/>
    </row>
    <row r="593" spans="1:3" s="255" customFormat="1" ht="11.25">
      <c r="A593" s="256"/>
      <c r="B593" s="257"/>
      <c r="C593" s="258"/>
    </row>
    <row r="594" spans="1:3" s="255" customFormat="1" ht="11.25">
      <c r="A594" s="256"/>
      <c r="B594" s="257"/>
      <c r="C594" s="258"/>
    </row>
    <row r="595" spans="1:3" s="255" customFormat="1" ht="11.25">
      <c r="A595" s="256"/>
      <c r="B595" s="257"/>
      <c r="C595" s="258"/>
    </row>
    <row r="596" spans="1:3" s="255" customFormat="1" ht="11.25">
      <c r="A596" s="256"/>
      <c r="B596" s="257"/>
      <c r="C596" s="258"/>
    </row>
    <row r="597" spans="1:3" s="255" customFormat="1" ht="11.25">
      <c r="A597" s="256"/>
      <c r="B597" s="257"/>
      <c r="C597" s="258"/>
    </row>
    <row r="598" spans="1:3" s="255" customFormat="1" ht="11.25">
      <c r="A598" s="256"/>
      <c r="B598" s="257"/>
      <c r="C598" s="258"/>
    </row>
    <row r="599" spans="1:3" s="255" customFormat="1" ht="11.25">
      <c r="A599" s="256"/>
      <c r="B599" s="257"/>
      <c r="C599" s="258"/>
    </row>
    <row r="600" spans="1:3" s="255" customFormat="1" ht="11.25">
      <c r="A600" s="256"/>
      <c r="B600" s="257"/>
      <c r="C600" s="258"/>
    </row>
    <row r="601" spans="1:3" s="255" customFormat="1" ht="11.25">
      <c r="A601" s="256"/>
      <c r="B601" s="257"/>
      <c r="C601" s="258"/>
    </row>
    <row r="602" spans="1:3" s="255" customFormat="1" ht="11.25">
      <c r="A602" s="256"/>
      <c r="B602" s="257"/>
      <c r="C602" s="258"/>
    </row>
    <row r="603" spans="1:3" s="255" customFormat="1" ht="11.25">
      <c r="A603" s="256"/>
      <c r="B603" s="257"/>
      <c r="C603" s="258"/>
    </row>
    <row r="604" spans="1:3" s="255" customFormat="1" ht="11.25">
      <c r="A604" s="256"/>
      <c r="B604" s="257"/>
      <c r="C604" s="258"/>
    </row>
    <row r="605" spans="1:3" s="255" customFormat="1" ht="11.25">
      <c r="A605" s="256"/>
      <c r="B605" s="257"/>
      <c r="C605" s="258"/>
    </row>
    <row r="606" spans="1:3" s="255" customFormat="1" ht="11.25">
      <c r="A606" s="256"/>
      <c r="B606" s="257"/>
      <c r="C606" s="258"/>
    </row>
    <row r="607" spans="1:3" s="255" customFormat="1" ht="11.25">
      <c r="A607" s="256"/>
      <c r="B607" s="257"/>
      <c r="C607" s="258"/>
    </row>
    <row r="608" spans="1:3" s="255" customFormat="1" ht="11.25">
      <c r="A608" s="256"/>
      <c r="B608" s="257"/>
      <c r="C608" s="258"/>
    </row>
    <row r="609" spans="1:3" s="255" customFormat="1" ht="11.25">
      <c r="A609" s="256"/>
      <c r="B609" s="257"/>
      <c r="C609" s="258"/>
    </row>
    <row r="610" spans="1:3" s="255" customFormat="1" ht="11.25">
      <c r="A610" s="256"/>
      <c r="B610" s="257"/>
      <c r="C610" s="258"/>
    </row>
    <row r="611" spans="1:3" s="255" customFormat="1" ht="11.25">
      <c r="A611" s="256"/>
      <c r="B611" s="257"/>
      <c r="C611" s="258"/>
    </row>
    <row r="612" spans="1:3" s="255" customFormat="1" ht="11.25">
      <c r="A612" s="256"/>
      <c r="B612" s="257"/>
      <c r="C612" s="258"/>
    </row>
    <row r="613" spans="1:3" s="255" customFormat="1" ht="11.25">
      <c r="A613" s="256"/>
      <c r="B613" s="257"/>
      <c r="C613" s="258"/>
    </row>
    <row r="614" spans="1:3" s="255" customFormat="1" ht="11.25">
      <c r="A614" s="256"/>
      <c r="B614" s="257"/>
      <c r="C614" s="258"/>
    </row>
    <row r="615" spans="1:3" s="255" customFormat="1" ht="11.25">
      <c r="A615" s="256"/>
      <c r="B615" s="257"/>
      <c r="C615" s="258"/>
    </row>
    <row r="616" spans="1:3" s="255" customFormat="1" ht="11.25">
      <c r="A616" s="256"/>
      <c r="B616" s="257"/>
      <c r="C616" s="258"/>
    </row>
    <row r="617" spans="1:3" s="255" customFormat="1" ht="11.25">
      <c r="A617" s="256"/>
      <c r="B617" s="257"/>
      <c r="C617" s="258"/>
    </row>
    <row r="618" spans="1:3" s="255" customFormat="1" ht="11.25">
      <c r="A618" s="256"/>
      <c r="B618" s="257"/>
      <c r="C618" s="258"/>
    </row>
    <row r="619" spans="1:3" s="255" customFormat="1" ht="11.25">
      <c r="A619" s="256"/>
      <c r="B619" s="257"/>
      <c r="C619" s="258"/>
    </row>
    <row r="620" spans="1:3" s="255" customFormat="1" ht="11.25">
      <c r="A620" s="256"/>
      <c r="B620" s="257"/>
      <c r="C620" s="258"/>
    </row>
    <row r="621" spans="1:3" s="255" customFormat="1" ht="11.25">
      <c r="A621" s="256"/>
      <c r="B621" s="257"/>
      <c r="C621" s="258"/>
    </row>
    <row r="622" spans="1:3" s="255" customFormat="1" ht="11.25">
      <c r="A622" s="256"/>
      <c r="B622" s="257"/>
      <c r="C622" s="258"/>
    </row>
    <row r="623" spans="1:3" s="255" customFormat="1" ht="11.25">
      <c r="A623" s="256"/>
      <c r="B623" s="257"/>
      <c r="C623" s="258"/>
    </row>
    <row r="624" spans="1:3" s="255" customFormat="1" ht="11.25">
      <c r="A624" s="256"/>
      <c r="B624" s="257"/>
      <c r="C624" s="258"/>
    </row>
    <row r="625" spans="1:3" s="255" customFormat="1" ht="11.25">
      <c r="A625" s="256"/>
      <c r="B625" s="257"/>
      <c r="C625" s="258"/>
    </row>
    <row r="626" spans="1:3" s="255" customFormat="1" ht="11.25">
      <c r="A626" s="256"/>
      <c r="B626" s="257"/>
      <c r="C626" s="258"/>
    </row>
    <row r="627" spans="1:3" s="255" customFormat="1" ht="11.25">
      <c r="A627" s="256"/>
      <c r="B627" s="257"/>
      <c r="C627" s="258"/>
    </row>
    <row r="628" spans="1:3" s="255" customFormat="1" ht="11.25">
      <c r="A628" s="256"/>
      <c r="B628" s="257"/>
      <c r="C628" s="258"/>
    </row>
    <row r="629" spans="1:3" s="255" customFormat="1" ht="11.25">
      <c r="A629" s="256"/>
      <c r="B629" s="257"/>
      <c r="C629" s="258"/>
    </row>
    <row r="630" spans="1:3" s="255" customFormat="1" ht="11.25">
      <c r="A630" s="256"/>
      <c r="B630" s="257"/>
      <c r="C630" s="258"/>
    </row>
    <row r="631" spans="1:3" s="255" customFormat="1" ht="11.25">
      <c r="A631" s="256"/>
      <c r="B631" s="257"/>
      <c r="C631" s="258"/>
    </row>
    <row r="632" spans="1:3" s="255" customFormat="1" ht="11.25">
      <c r="A632" s="256"/>
      <c r="B632" s="257"/>
      <c r="C632" s="258"/>
    </row>
    <row r="633" spans="1:3" s="255" customFormat="1" ht="11.25">
      <c r="A633" s="256"/>
      <c r="B633" s="257"/>
      <c r="C633" s="258"/>
    </row>
    <row r="634" spans="1:3" s="255" customFormat="1" ht="11.25">
      <c r="A634" s="256"/>
      <c r="B634" s="257"/>
      <c r="C634" s="258"/>
    </row>
    <row r="635" spans="1:3" s="255" customFormat="1" ht="11.25">
      <c r="A635" s="256"/>
      <c r="B635" s="257"/>
      <c r="C635" s="258"/>
    </row>
    <row r="636" spans="1:3" s="255" customFormat="1" ht="11.25">
      <c r="A636" s="256"/>
      <c r="B636" s="257"/>
      <c r="C636" s="258"/>
    </row>
    <row r="637" spans="1:3" s="255" customFormat="1" ht="11.25">
      <c r="A637" s="256"/>
      <c r="B637" s="257"/>
      <c r="C637" s="258"/>
    </row>
    <row r="638" spans="1:3" s="255" customFormat="1" ht="11.25">
      <c r="A638" s="256"/>
      <c r="B638" s="257"/>
      <c r="C638" s="258"/>
    </row>
    <row r="639" spans="1:3" s="255" customFormat="1" ht="11.25">
      <c r="A639" s="256"/>
      <c r="B639" s="257"/>
      <c r="C639" s="258"/>
    </row>
    <row r="640" spans="1:3" s="255" customFormat="1" ht="11.25">
      <c r="A640" s="256"/>
      <c r="B640" s="257"/>
      <c r="C640" s="258"/>
    </row>
    <row r="641" spans="1:3" s="255" customFormat="1" ht="11.25">
      <c r="A641" s="256"/>
      <c r="B641" s="257"/>
      <c r="C641" s="258"/>
    </row>
    <row r="642" spans="1:3" s="255" customFormat="1" ht="11.25">
      <c r="A642" s="256"/>
      <c r="B642" s="257"/>
      <c r="C642" s="258"/>
    </row>
    <row r="643" spans="1:3" s="255" customFormat="1" ht="11.25">
      <c r="A643" s="256"/>
      <c r="B643" s="257"/>
      <c r="C643" s="258"/>
    </row>
    <row r="644" spans="1:3" s="255" customFormat="1" ht="11.25">
      <c r="A644" s="256"/>
      <c r="B644" s="257"/>
      <c r="C644" s="258"/>
    </row>
    <row r="645" spans="1:3" s="255" customFormat="1" ht="11.25">
      <c r="A645" s="256"/>
      <c r="B645" s="257"/>
      <c r="C645" s="258"/>
    </row>
    <row r="646" spans="1:3" s="255" customFormat="1" ht="11.25">
      <c r="A646" s="256"/>
      <c r="B646" s="257"/>
      <c r="C646" s="258"/>
    </row>
    <row r="647" spans="1:3" s="255" customFormat="1" ht="11.25">
      <c r="A647" s="256"/>
      <c r="B647" s="257"/>
      <c r="C647" s="258"/>
    </row>
    <row r="648" spans="1:3" s="255" customFormat="1" ht="11.25">
      <c r="A648" s="256"/>
      <c r="B648" s="257"/>
      <c r="C648" s="258"/>
    </row>
    <row r="649" spans="1:3" s="255" customFormat="1" ht="11.25">
      <c r="A649" s="256"/>
      <c r="B649" s="257"/>
      <c r="C649" s="258"/>
    </row>
    <row r="650" spans="1:3" s="255" customFormat="1" ht="11.25">
      <c r="A650" s="256"/>
      <c r="B650" s="257"/>
      <c r="C650" s="258"/>
    </row>
    <row r="651" spans="1:3" s="255" customFormat="1" ht="11.25">
      <c r="A651" s="256"/>
      <c r="B651" s="257"/>
      <c r="C651" s="258"/>
    </row>
    <row r="652" spans="1:3" s="255" customFormat="1" ht="11.25">
      <c r="A652" s="256"/>
      <c r="B652" s="257"/>
      <c r="C652" s="258"/>
    </row>
    <row r="653" spans="1:3" s="255" customFormat="1" ht="11.25">
      <c r="A653" s="256"/>
      <c r="B653" s="257"/>
      <c r="C653" s="258"/>
    </row>
    <row r="654" spans="1:3" s="255" customFormat="1" ht="11.25">
      <c r="A654" s="256"/>
      <c r="B654" s="257"/>
      <c r="C654" s="258"/>
    </row>
    <row r="655" spans="1:3" s="255" customFormat="1" ht="11.25">
      <c r="A655" s="256"/>
      <c r="B655" s="257"/>
      <c r="C655" s="258"/>
    </row>
    <row r="656" spans="1:3" s="255" customFormat="1" ht="11.25">
      <c r="A656" s="256"/>
      <c r="B656" s="257"/>
      <c r="C656" s="258"/>
    </row>
    <row r="657" spans="1:3" s="255" customFormat="1" ht="11.25">
      <c r="A657" s="256"/>
      <c r="B657" s="257"/>
      <c r="C657" s="258"/>
    </row>
    <row r="658" spans="1:3" s="255" customFormat="1" ht="11.25">
      <c r="A658" s="256"/>
      <c r="B658" s="257"/>
      <c r="C658" s="258"/>
    </row>
    <row r="659" spans="1:3" s="255" customFormat="1" ht="11.25">
      <c r="A659" s="256"/>
      <c r="B659" s="257"/>
      <c r="C659" s="258"/>
    </row>
    <row r="660" spans="1:3" s="255" customFormat="1" ht="11.25">
      <c r="A660" s="256"/>
      <c r="B660" s="257"/>
      <c r="C660" s="258"/>
    </row>
    <row r="661" spans="1:3" s="255" customFormat="1" ht="11.25">
      <c r="A661" s="256"/>
      <c r="B661" s="257"/>
      <c r="C661" s="258"/>
    </row>
    <row r="662" spans="1:3" s="255" customFormat="1" ht="11.25">
      <c r="A662" s="256"/>
      <c r="B662" s="257"/>
      <c r="C662" s="258"/>
    </row>
    <row r="663" spans="1:3" s="255" customFormat="1" ht="11.25">
      <c r="A663" s="256"/>
      <c r="B663" s="257"/>
      <c r="C663" s="258"/>
    </row>
    <row r="664" spans="1:3" s="255" customFormat="1" ht="11.25">
      <c r="A664" s="256"/>
      <c r="B664" s="257"/>
      <c r="C664" s="258"/>
    </row>
    <row r="665" spans="1:3" s="255" customFormat="1" ht="11.25">
      <c r="A665" s="256"/>
      <c r="B665" s="257"/>
      <c r="C665" s="258"/>
    </row>
    <row r="666" spans="1:3" s="255" customFormat="1" ht="11.25">
      <c r="A666" s="256"/>
      <c r="B666" s="257"/>
      <c r="C666" s="258"/>
    </row>
    <row r="667" spans="1:3" s="255" customFormat="1" ht="11.25">
      <c r="A667" s="256"/>
      <c r="B667" s="257"/>
      <c r="C667" s="258"/>
    </row>
    <row r="668" spans="1:3" s="255" customFormat="1" ht="11.25">
      <c r="A668" s="256"/>
      <c r="B668" s="257"/>
      <c r="C668" s="258"/>
    </row>
    <row r="669" spans="1:3" s="255" customFormat="1" ht="11.25">
      <c r="A669" s="256"/>
      <c r="B669" s="257"/>
      <c r="C669" s="258"/>
    </row>
    <row r="670" spans="1:3" s="255" customFormat="1" ht="11.25">
      <c r="A670" s="256"/>
      <c r="B670" s="257"/>
      <c r="C670" s="258"/>
    </row>
    <row r="671" spans="1:3" s="255" customFormat="1" ht="11.25">
      <c r="A671" s="256"/>
      <c r="B671" s="257"/>
      <c r="C671" s="258"/>
    </row>
    <row r="672" spans="1:3" s="255" customFormat="1" ht="11.25">
      <c r="A672" s="256"/>
      <c r="B672" s="257"/>
      <c r="C672" s="258"/>
    </row>
    <row r="673" spans="1:3" s="255" customFormat="1" ht="11.25">
      <c r="A673" s="256"/>
      <c r="B673" s="257"/>
      <c r="C673" s="258"/>
    </row>
    <row r="674" spans="1:3" s="255" customFormat="1" ht="11.25">
      <c r="A674" s="256"/>
      <c r="B674" s="257"/>
      <c r="C674" s="258"/>
    </row>
    <row r="675" spans="1:3" s="255" customFormat="1" ht="11.25">
      <c r="A675" s="256"/>
      <c r="B675" s="257"/>
      <c r="C675" s="258"/>
    </row>
    <row r="676" spans="1:3" s="255" customFormat="1" ht="11.25">
      <c r="A676" s="256"/>
      <c r="B676" s="257"/>
      <c r="C676" s="258"/>
    </row>
    <row r="677" spans="1:3" s="255" customFormat="1" ht="11.25">
      <c r="A677" s="256"/>
      <c r="B677" s="257"/>
      <c r="C677" s="258"/>
    </row>
    <row r="678" spans="1:3" s="255" customFormat="1" ht="11.25">
      <c r="A678" s="256"/>
      <c r="B678" s="257"/>
      <c r="C678" s="258"/>
    </row>
    <row r="679" spans="1:3" s="255" customFormat="1" ht="11.25">
      <c r="A679" s="256"/>
      <c r="B679" s="257"/>
      <c r="C679" s="258"/>
    </row>
    <row r="680" spans="1:3" s="255" customFormat="1" ht="11.25">
      <c r="A680" s="256"/>
      <c r="B680" s="257"/>
      <c r="C680" s="258"/>
    </row>
    <row r="681" spans="1:3" s="255" customFormat="1" ht="11.25">
      <c r="A681" s="256"/>
      <c r="B681" s="257"/>
      <c r="C681" s="258"/>
    </row>
    <row r="682" spans="1:3" s="255" customFormat="1" ht="11.25">
      <c r="A682" s="256"/>
      <c r="B682" s="257"/>
      <c r="C682" s="258"/>
    </row>
    <row r="683" spans="1:3" s="255" customFormat="1" ht="11.25">
      <c r="A683" s="256"/>
      <c r="B683" s="257"/>
      <c r="C683" s="258"/>
    </row>
    <row r="684" spans="1:3" s="255" customFormat="1" ht="11.25">
      <c r="A684" s="256"/>
      <c r="B684" s="257"/>
      <c r="C684" s="258"/>
    </row>
    <row r="685" spans="1:3" s="255" customFormat="1" ht="11.25">
      <c r="A685" s="256"/>
      <c r="B685" s="257"/>
      <c r="C685" s="258"/>
    </row>
    <row r="686" spans="1:3" s="255" customFormat="1" ht="11.25">
      <c r="A686" s="256"/>
      <c r="B686" s="257"/>
      <c r="C686" s="258"/>
    </row>
    <row r="687" spans="1:3" s="255" customFormat="1" ht="11.25">
      <c r="A687" s="256"/>
      <c r="B687" s="257"/>
      <c r="C687" s="258"/>
    </row>
    <row r="688" spans="1:3" s="255" customFormat="1" ht="11.25">
      <c r="A688" s="256"/>
      <c r="B688" s="257"/>
      <c r="C688" s="258"/>
    </row>
    <row r="689" spans="1:3" s="255" customFormat="1" ht="11.25">
      <c r="A689" s="256"/>
      <c r="B689" s="257"/>
      <c r="C689" s="258"/>
    </row>
    <row r="690" spans="1:3" s="255" customFormat="1" ht="11.25">
      <c r="A690" s="256"/>
      <c r="B690" s="257"/>
      <c r="C690" s="258"/>
    </row>
    <row r="691" spans="1:3" s="255" customFormat="1" ht="11.25">
      <c r="A691" s="256"/>
      <c r="B691" s="257"/>
      <c r="C691" s="258"/>
    </row>
    <row r="692" spans="1:3" s="255" customFormat="1" ht="11.25">
      <c r="A692" s="256"/>
      <c r="B692" s="257"/>
      <c r="C692" s="258"/>
    </row>
    <row r="693" spans="1:3" s="255" customFormat="1" ht="11.25">
      <c r="A693" s="256"/>
      <c r="B693" s="257"/>
      <c r="C693" s="258"/>
    </row>
    <row r="694" spans="1:3" s="255" customFormat="1" ht="11.25">
      <c r="A694" s="256"/>
      <c r="B694" s="257"/>
      <c r="C694" s="258"/>
    </row>
    <row r="695" spans="1:3" s="255" customFormat="1" ht="11.25">
      <c r="A695" s="256"/>
      <c r="B695" s="257"/>
      <c r="C695" s="258"/>
    </row>
    <row r="696" spans="1:3" s="255" customFormat="1" ht="11.25">
      <c r="A696" s="256"/>
      <c r="B696" s="257"/>
      <c r="C696" s="258"/>
    </row>
    <row r="697" spans="1:3" s="255" customFormat="1" ht="11.25">
      <c r="A697" s="256"/>
      <c r="B697" s="257"/>
      <c r="C697" s="258"/>
    </row>
    <row r="698" spans="1:3" s="255" customFormat="1" ht="11.25">
      <c r="A698" s="256"/>
      <c r="B698" s="257"/>
      <c r="C698" s="258"/>
    </row>
    <row r="699" spans="1:3" s="255" customFormat="1" ht="11.25">
      <c r="A699" s="256"/>
      <c r="B699" s="257"/>
      <c r="C699" s="258"/>
    </row>
    <row r="700" spans="1:3" s="255" customFormat="1" ht="11.25">
      <c r="A700" s="256"/>
      <c r="B700" s="257"/>
      <c r="C700" s="258"/>
    </row>
    <row r="701" spans="1:3" s="255" customFormat="1" ht="11.25">
      <c r="A701" s="256"/>
      <c r="B701" s="257"/>
      <c r="C701" s="258"/>
    </row>
    <row r="702" spans="1:3" s="255" customFormat="1" ht="11.25">
      <c r="A702" s="256"/>
      <c r="B702" s="257"/>
      <c r="C702" s="258"/>
    </row>
    <row r="703" spans="1:3" s="255" customFormat="1" ht="11.25">
      <c r="A703" s="256"/>
      <c r="B703" s="257"/>
      <c r="C703" s="258"/>
    </row>
    <row r="704" spans="1:3" s="255" customFormat="1" ht="11.25">
      <c r="A704" s="256"/>
      <c r="B704" s="257"/>
      <c r="C704" s="258"/>
    </row>
    <row r="705" spans="1:3" s="255" customFormat="1" ht="11.25">
      <c r="A705" s="256"/>
      <c r="B705" s="257"/>
      <c r="C705" s="258"/>
    </row>
    <row r="706" spans="1:3" s="255" customFormat="1" ht="11.25">
      <c r="A706" s="256"/>
      <c r="B706" s="257"/>
      <c r="C706" s="258"/>
    </row>
    <row r="707" spans="1:3" s="255" customFormat="1" ht="11.25">
      <c r="A707" s="256"/>
      <c r="B707" s="257"/>
      <c r="C707" s="258"/>
    </row>
    <row r="708" spans="1:3" s="255" customFormat="1" ht="11.25">
      <c r="A708" s="256"/>
      <c r="B708" s="257"/>
      <c r="C708" s="258"/>
    </row>
    <row r="709" spans="1:3" s="255" customFormat="1" ht="11.25">
      <c r="A709" s="256"/>
      <c r="B709" s="257"/>
      <c r="C709" s="258"/>
    </row>
    <row r="710" spans="1:3" s="255" customFormat="1" ht="11.25">
      <c r="A710" s="256"/>
      <c r="B710" s="257"/>
      <c r="C710" s="258"/>
    </row>
    <row r="711" spans="1:3" s="255" customFormat="1" ht="11.25">
      <c r="A711" s="256"/>
      <c r="B711" s="257"/>
      <c r="C711" s="258"/>
    </row>
    <row r="712" spans="1:3" s="255" customFormat="1" ht="11.25">
      <c r="A712" s="256"/>
      <c r="B712" s="257"/>
      <c r="C712" s="258"/>
    </row>
    <row r="713" spans="1:3" s="255" customFormat="1" ht="11.25">
      <c r="A713" s="256"/>
      <c r="B713" s="257"/>
      <c r="C713" s="258"/>
    </row>
    <row r="714" spans="1:3" s="255" customFormat="1" ht="11.25">
      <c r="A714" s="256"/>
      <c r="B714" s="257"/>
      <c r="C714" s="258"/>
    </row>
    <row r="715" spans="1:3" s="255" customFormat="1" ht="11.25">
      <c r="A715" s="256"/>
      <c r="B715" s="257"/>
      <c r="C715" s="258"/>
    </row>
    <row r="716" spans="1:3" s="255" customFormat="1" ht="11.25">
      <c r="A716" s="256"/>
      <c r="B716" s="257"/>
      <c r="C716" s="258"/>
    </row>
    <row r="717" spans="1:3" s="255" customFormat="1" ht="11.25">
      <c r="A717" s="256"/>
      <c r="B717" s="257"/>
      <c r="C717" s="258"/>
    </row>
    <row r="718" spans="1:3" s="255" customFormat="1" ht="11.25">
      <c r="A718" s="256"/>
      <c r="B718" s="257"/>
      <c r="C718" s="258"/>
    </row>
    <row r="719" spans="1:3" s="255" customFormat="1" ht="11.25">
      <c r="A719" s="256"/>
      <c r="B719" s="257"/>
      <c r="C719" s="258"/>
    </row>
    <row r="720" spans="1:3" s="255" customFormat="1" ht="11.25">
      <c r="A720" s="256"/>
      <c r="B720" s="257"/>
      <c r="C720" s="258"/>
    </row>
    <row r="721" spans="1:3" s="255" customFormat="1" ht="11.25">
      <c r="A721" s="256"/>
      <c r="B721" s="257"/>
      <c r="C721" s="258"/>
    </row>
    <row r="722" spans="1:3" s="255" customFormat="1" ht="11.25">
      <c r="A722" s="256"/>
      <c r="B722" s="257"/>
      <c r="C722" s="258"/>
    </row>
    <row r="723" spans="1:3" s="255" customFormat="1" ht="11.25">
      <c r="A723" s="256"/>
      <c r="B723" s="257"/>
      <c r="C723" s="258"/>
    </row>
    <row r="724" spans="1:3" s="255" customFormat="1" ht="11.25">
      <c r="A724" s="256"/>
      <c r="B724" s="257"/>
      <c r="C724" s="258"/>
    </row>
    <row r="725" spans="1:3" s="255" customFormat="1" ht="11.25">
      <c r="A725" s="256"/>
      <c r="B725" s="257"/>
      <c r="C725" s="258"/>
    </row>
    <row r="726" spans="1:3" s="255" customFormat="1" ht="11.25">
      <c r="A726" s="256"/>
      <c r="B726" s="257"/>
      <c r="C726" s="258"/>
    </row>
    <row r="727" spans="1:3" s="255" customFormat="1" ht="11.25">
      <c r="A727" s="256"/>
      <c r="B727" s="257"/>
      <c r="C727" s="258"/>
    </row>
    <row r="728" spans="1:3" s="255" customFormat="1" ht="11.25">
      <c r="A728" s="256"/>
      <c r="B728" s="257"/>
      <c r="C728" s="258"/>
    </row>
    <row r="729" spans="1:3" s="255" customFormat="1" ht="11.25">
      <c r="A729" s="256"/>
      <c r="B729" s="257"/>
      <c r="C729" s="258"/>
    </row>
    <row r="730" spans="1:3" s="255" customFormat="1" ht="11.25">
      <c r="A730" s="256"/>
      <c r="B730" s="257"/>
      <c r="C730" s="258"/>
    </row>
    <row r="731" spans="1:3" s="255" customFormat="1" ht="11.25">
      <c r="A731" s="256"/>
      <c r="B731" s="257"/>
      <c r="C731" s="258"/>
    </row>
    <row r="732" spans="1:3" s="255" customFormat="1" ht="11.25">
      <c r="A732" s="256"/>
      <c r="B732" s="257"/>
      <c r="C732" s="258"/>
    </row>
    <row r="733" spans="1:3" s="255" customFormat="1" ht="11.25">
      <c r="A733" s="256"/>
      <c r="B733" s="257"/>
      <c r="C733" s="258"/>
    </row>
    <row r="734" spans="1:3" s="255" customFormat="1" ht="11.25">
      <c r="A734" s="256"/>
      <c r="B734" s="257"/>
      <c r="C734" s="258"/>
    </row>
    <row r="735" spans="1:3" s="255" customFormat="1" ht="11.25">
      <c r="A735" s="256"/>
      <c r="B735" s="257"/>
      <c r="C735" s="258"/>
    </row>
    <row r="736" spans="1:3" s="255" customFormat="1" ht="11.25">
      <c r="A736" s="256"/>
      <c r="B736" s="257"/>
      <c r="C736" s="258"/>
    </row>
    <row r="737" spans="1:3" s="255" customFormat="1" ht="11.25">
      <c r="A737" s="256"/>
      <c r="B737" s="257"/>
      <c r="C737" s="258"/>
    </row>
    <row r="738" spans="1:3" s="255" customFormat="1" ht="11.25">
      <c r="A738" s="256"/>
      <c r="B738" s="257"/>
      <c r="C738" s="258"/>
    </row>
    <row r="739" spans="1:3" s="255" customFormat="1" ht="11.25">
      <c r="A739" s="256"/>
      <c r="B739" s="257"/>
      <c r="C739" s="258"/>
    </row>
    <row r="740" spans="1:3" s="255" customFormat="1" ht="11.25">
      <c r="A740" s="256"/>
      <c r="B740" s="257"/>
      <c r="C740" s="258"/>
    </row>
    <row r="741" spans="1:3" s="255" customFormat="1" ht="11.25">
      <c r="A741" s="256"/>
      <c r="B741" s="257"/>
      <c r="C741" s="258"/>
    </row>
    <row r="742" spans="1:3" s="255" customFormat="1" ht="11.25">
      <c r="A742" s="256"/>
      <c r="B742" s="257"/>
      <c r="C742" s="258"/>
    </row>
    <row r="743" spans="1:3" s="255" customFormat="1" ht="11.25">
      <c r="A743" s="256"/>
      <c r="B743" s="257"/>
      <c r="C743" s="258"/>
    </row>
    <row r="744" spans="1:3" s="255" customFormat="1" ht="11.25">
      <c r="A744" s="256"/>
      <c r="B744" s="257"/>
      <c r="C744" s="258"/>
    </row>
    <row r="745" spans="1:3" s="255" customFormat="1" ht="11.25">
      <c r="A745" s="256"/>
      <c r="B745" s="257"/>
      <c r="C745" s="258"/>
    </row>
    <row r="746" spans="1:3" s="255" customFormat="1" ht="11.25">
      <c r="A746" s="256"/>
      <c r="B746" s="257"/>
      <c r="C746" s="258"/>
    </row>
    <row r="747" spans="1:3" s="255" customFormat="1" ht="11.25">
      <c r="A747" s="256"/>
      <c r="B747" s="257"/>
      <c r="C747" s="258"/>
    </row>
    <row r="748" spans="1:3" s="255" customFormat="1" ht="11.25">
      <c r="A748" s="256"/>
      <c r="B748" s="257"/>
      <c r="C748" s="258"/>
    </row>
    <row r="749" spans="1:3" s="255" customFormat="1" ht="11.25">
      <c r="A749" s="256"/>
      <c r="B749" s="257"/>
      <c r="C749" s="258"/>
    </row>
    <row r="750" spans="1:3" s="255" customFormat="1" ht="11.25">
      <c r="A750" s="256"/>
      <c r="B750" s="257"/>
      <c r="C750" s="258"/>
    </row>
    <row r="751" spans="1:3" s="255" customFormat="1" ht="11.25">
      <c r="A751" s="256"/>
      <c r="B751" s="257"/>
      <c r="C751" s="258"/>
    </row>
    <row r="752" spans="1:3" s="255" customFormat="1" ht="11.25">
      <c r="A752" s="256"/>
      <c r="B752" s="257"/>
      <c r="C752" s="258"/>
    </row>
    <row r="753" spans="1:3" s="255" customFormat="1" ht="11.25">
      <c r="A753" s="256"/>
      <c r="B753" s="257"/>
      <c r="C753" s="258"/>
    </row>
    <row r="754" spans="1:3" s="255" customFormat="1" ht="11.25">
      <c r="A754" s="256"/>
      <c r="B754" s="257"/>
      <c r="C754" s="258"/>
    </row>
    <row r="755" spans="1:3" s="255" customFormat="1" ht="11.25">
      <c r="A755" s="256"/>
      <c r="B755" s="257"/>
      <c r="C755" s="258"/>
    </row>
    <row r="756" spans="1:3" s="255" customFormat="1" ht="11.25">
      <c r="A756" s="256"/>
      <c r="B756" s="257"/>
      <c r="C756" s="258"/>
    </row>
    <row r="757" spans="1:3" s="255" customFormat="1" ht="11.25">
      <c r="A757" s="256"/>
      <c r="B757" s="257"/>
      <c r="C757" s="258"/>
    </row>
    <row r="758" spans="1:3" s="255" customFormat="1" ht="11.25">
      <c r="A758" s="256"/>
      <c r="B758" s="257"/>
      <c r="C758" s="258"/>
    </row>
    <row r="759" spans="1:3" s="255" customFormat="1" ht="11.25">
      <c r="A759" s="256"/>
      <c r="B759" s="257"/>
      <c r="C759" s="258"/>
    </row>
    <row r="760" spans="1:3" s="255" customFormat="1" ht="11.25">
      <c r="A760" s="256"/>
      <c r="B760" s="257"/>
      <c r="C760" s="258"/>
    </row>
    <row r="761" spans="1:3" s="255" customFormat="1" ht="11.25">
      <c r="A761" s="256"/>
      <c r="B761" s="257"/>
      <c r="C761" s="258"/>
    </row>
    <row r="762" spans="1:3" s="255" customFormat="1" ht="11.25">
      <c r="A762" s="256"/>
      <c r="B762" s="257"/>
      <c r="C762" s="258"/>
    </row>
    <row r="763" spans="1:3" s="255" customFormat="1" ht="11.25">
      <c r="A763" s="256"/>
      <c r="B763" s="257"/>
      <c r="C763" s="258"/>
    </row>
    <row r="764" spans="1:3" s="255" customFormat="1" ht="11.25">
      <c r="A764" s="256"/>
      <c r="B764" s="257"/>
      <c r="C764" s="258"/>
    </row>
    <row r="765" spans="1:3" s="255" customFormat="1" ht="11.25">
      <c r="A765" s="256"/>
      <c r="B765" s="257"/>
      <c r="C765" s="258"/>
    </row>
    <row r="766" spans="1:3" s="255" customFormat="1" ht="11.25">
      <c r="A766" s="256"/>
      <c r="B766" s="257"/>
      <c r="C766" s="258"/>
    </row>
    <row r="767" spans="1:3" s="255" customFormat="1" ht="11.25">
      <c r="A767" s="256"/>
      <c r="B767" s="257"/>
      <c r="C767" s="258"/>
    </row>
    <row r="768" spans="1:3" s="255" customFormat="1" ht="11.25">
      <c r="A768" s="256"/>
      <c r="B768" s="257"/>
      <c r="C768" s="258"/>
    </row>
    <row r="769" spans="1:3" s="255" customFormat="1" ht="11.25">
      <c r="A769" s="256"/>
      <c r="B769" s="257"/>
      <c r="C769" s="258"/>
    </row>
    <row r="770" spans="1:3" s="255" customFormat="1" ht="11.25">
      <c r="A770" s="256"/>
      <c r="B770" s="257"/>
      <c r="C770" s="258"/>
    </row>
    <row r="771" spans="1:3" s="255" customFormat="1" ht="11.25">
      <c r="A771" s="256"/>
      <c r="B771" s="257"/>
      <c r="C771" s="258"/>
    </row>
    <row r="772" spans="1:3" s="255" customFormat="1" ht="11.25">
      <c r="A772" s="256"/>
      <c r="B772" s="257"/>
      <c r="C772" s="258"/>
    </row>
    <row r="773" spans="1:3" s="255" customFormat="1" ht="11.25">
      <c r="A773" s="256"/>
      <c r="B773" s="257"/>
      <c r="C773" s="258"/>
    </row>
    <row r="774" spans="1:3" s="255" customFormat="1" ht="11.25">
      <c r="A774" s="256"/>
      <c r="B774" s="257"/>
      <c r="C774" s="258"/>
    </row>
    <row r="775" spans="1:3" s="255" customFormat="1" ht="11.25">
      <c r="A775" s="256"/>
      <c r="B775" s="257"/>
      <c r="C775" s="258"/>
    </row>
    <row r="776" spans="1:3" s="255" customFormat="1" ht="11.25">
      <c r="A776" s="256"/>
      <c r="B776" s="257"/>
      <c r="C776" s="258"/>
    </row>
    <row r="777" spans="1:3" s="255" customFormat="1" ht="11.25">
      <c r="A777" s="256"/>
      <c r="B777" s="257"/>
      <c r="C777" s="258"/>
    </row>
    <row r="778" spans="1:3" s="255" customFormat="1" ht="11.25">
      <c r="A778" s="256"/>
      <c r="B778" s="257"/>
      <c r="C778" s="258"/>
    </row>
    <row r="779" spans="1:3" s="255" customFormat="1" ht="11.25">
      <c r="A779" s="256"/>
      <c r="B779" s="257"/>
      <c r="C779" s="258"/>
    </row>
    <row r="780" spans="1:3" s="255" customFormat="1" ht="11.25">
      <c r="A780" s="256"/>
      <c r="B780" s="257"/>
      <c r="C780" s="258"/>
    </row>
    <row r="781" spans="1:3" s="255" customFormat="1" ht="11.25">
      <c r="A781" s="256"/>
      <c r="B781" s="257"/>
      <c r="C781" s="258"/>
    </row>
    <row r="782" spans="1:3" s="255" customFormat="1" ht="11.25">
      <c r="A782" s="256"/>
      <c r="B782" s="257"/>
      <c r="C782" s="258"/>
    </row>
    <row r="783" spans="1:3" s="255" customFormat="1" ht="11.25">
      <c r="A783" s="256"/>
      <c r="B783" s="257"/>
      <c r="C783" s="258"/>
    </row>
    <row r="784" spans="1:3" s="255" customFormat="1" ht="11.25">
      <c r="A784" s="256"/>
      <c r="B784" s="257"/>
      <c r="C784" s="258"/>
    </row>
    <row r="785" spans="1:3" s="255" customFormat="1" ht="11.25">
      <c r="A785" s="256"/>
      <c r="B785" s="257"/>
      <c r="C785" s="258"/>
    </row>
    <row r="786" spans="1:3" s="255" customFormat="1" ht="11.25">
      <c r="A786" s="256"/>
      <c r="B786" s="257"/>
      <c r="C786" s="258"/>
    </row>
    <row r="787" spans="1:3" s="255" customFormat="1" ht="11.25">
      <c r="A787" s="256"/>
      <c r="B787" s="257"/>
      <c r="C787" s="258"/>
    </row>
    <row r="788" spans="1:3" s="255" customFormat="1" ht="11.25">
      <c r="A788" s="256"/>
      <c r="B788" s="257"/>
      <c r="C788" s="258"/>
    </row>
    <row r="789" spans="1:3" s="255" customFormat="1" ht="11.25">
      <c r="A789" s="256"/>
      <c r="B789" s="257"/>
      <c r="C789" s="258"/>
    </row>
    <row r="790" spans="1:3" s="255" customFormat="1" ht="11.25">
      <c r="A790" s="256"/>
      <c r="B790" s="257"/>
      <c r="C790" s="258"/>
    </row>
    <row r="791" spans="1:3" s="255" customFormat="1" ht="11.25">
      <c r="A791" s="256"/>
      <c r="B791" s="257"/>
      <c r="C791" s="258"/>
    </row>
    <row r="792" spans="1:3" s="255" customFormat="1" ht="11.25">
      <c r="A792" s="256"/>
      <c r="B792" s="257"/>
      <c r="C792" s="258"/>
    </row>
    <row r="793" spans="1:3" s="255" customFormat="1" ht="11.25">
      <c r="A793" s="256"/>
      <c r="B793" s="257"/>
      <c r="C793" s="258"/>
    </row>
    <row r="794" spans="1:3" s="255" customFormat="1" ht="11.25">
      <c r="A794" s="256"/>
      <c r="B794" s="257"/>
      <c r="C794" s="258"/>
    </row>
    <row r="795" spans="1:3" s="255" customFormat="1" ht="11.25">
      <c r="A795" s="256"/>
      <c r="B795" s="257"/>
      <c r="C795" s="258"/>
    </row>
    <row r="796" spans="1:3" s="255" customFormat="1" ht="11.25">
      <c r="A796" s="256"/>
      <c r="B796" s="257"/>
      <c r="C796" s="258"/>
    </row>
    <row r="797" spans="1:3" s="255" customFormat="1" ht="11.25">
      <c r="A797" s="256"/>
      <c r="B797" s="257"/>
      <c r="C797" s="258"/>
    </row>
    <row r="798" spans="1:3" s="255" customFormat="1" ht="11.25">
      <c r="A798" s="256"/>
      <c r="B798" s="257"/>
      <c r="C798" s="258"/>
    </row>
    <row r="799" spans="1:3" s="255" customFormat="1" ht="11.25">
      <c r="A799" s="256"/>
      <c r="B799" s="257"/>
      <c r="C799" s="258"/>
    </row>
    <row r="800" spans="1:3" s="255" customFormat="1" ht="11.25">
      <c r="A800" s="256"/>
      <c r="B800" s="257"/>
      <c r="C800" s="258"/>
    </row>
    <row r="801" spans="1:3" s="255" customFormat="1" ht="11.25">
      <c r="A801" s="256"/>
      <c r="B801" s="257"/>
      <c r="C801" s="258"/>
    </row>
    <row r="802" spans="1:3" s="255" customFormat="1" ht="11.25">
      <c r="A802" s="256"/>
      <c r="B802" s="257"/>
      <c r="C802" s="258"/>
    </row>
    <row r="803" spans="1:3" s="255" customFormat="1" ht="11.25">
      <c r="A803" s="256"/>
      <c r="B803" s="257"/>
      <c r="C803" s="258"/>
    </row>
    <row r="804" spans="1:3" s="255" customFormat="1" ht="11.25">
      <c r="A804" s="256"/>
      <c r="B804" s="257"/>
      <c r="C804" s="258"/>
    </row>
    <row r="805" spans="1:3" s="255" customFormat="1" ht="11.25">
      <c r="A805" s="256"/>
      <c r="B805" s="257"/>
      <c r="C805" s="258"/>
    </row>
    <row r="806" spans="1:3" s="255" customFormat="1" ht="11.25">
      <c r="A806" s="256"/>
      <c r="B806" s="257"/>
      <c r="C806" s="258"/>
    </row>
    <row r="807" spans="1:3" s="255" customFormat="1" ht="11.25">
      <c r="A807" s="256"/>
      <c r="B807" s="257"/>
      <c r="C807" s="258"/>
    </row>
    <row r="808" spans="1:3" s="255" customFormat="1" ht="11.25">
      <c r="A808" s="256"/>
      <c r="B808" s="257"/>
      <c r="C808" s="258"/>
    </row>
    <row r="809" spans="1:3" s="255" customFormat="1" ht="11.25">
      <c r="A809" s="256"/>
      <c r="B809" s="257"/>
      <c r="C809" s="258"/>
    </row>
    <row r="810" spans="1:3" s="255" customFormat="1" ht="11.25">
      <c r="A810" s="256"/>
      <c r="B810" s="257"/>
      <c r="C810" s="258"/>
    </row>
    <row r="811" spans="1:3" s="255" customFormat="1" ht="11.25">
      <c r="A811" s="256"/>
      <c r="B811" s="257"/>
      <c r="C811" s="258"/>
    </row>
    <row r="812" spans="1:3" s="255" customFormat="1" ht="11.25">
      <c r="A812" s="256"/>
      <c r="B812" s="257"/>
      <c r="C812" s="258"/>
    </row>
    <row r="813" spans="1:3" s="255" customFormat="1" ht="11.25">
      <c r="A813" s="256"/>
      <c r="B813" s="257"/>
      <c r="C813" s="258"/>
    </row>
    <row r="814" spans="1:3" s="255" customFormat="1" ht="11.25">
      <c r="A814" s="256"/>
      <c r="B814" s="257"/>
      <c r="C814" s="258"/>
    </row>
    <row r="815" spans="1:3" s="255" customFormat="1" ht="11.25">
      <c r="A815" s="256"/>
      <c r="B815" s="257"/>
      <c r="C815" s="258"/>
    </row>
    <row r="816" spans="1:3" s="255" customFormat="1" ht="11.25">
      <c r="A816" s="256"/>
      <c r="B816" s="257"/>
      <c r="C816" s="258"/>
    </row>
    <row r="817" spans="1:3" s="255" customFormat="1" ht="11.25">
      <c r="A817" s="256"/>
      <c r="B817" s="257"/>
      <c r="C817" s="258"/>
    </row>
    <row r="818" spans="1:3" s="255" customFormat="1" ht="11.25">
      <c r="A818" s="256"/>
      <c r="B818" s="257"/>
      <c r="C818" s="258"/>
    </row>
    <row r="819" spans="1:3" s="255" customFormat="1" ht="11.25">
      <c r="A819" s="256"/>
      <c r="B819" s="257"/>
      <c r="C819" s="258"/>
    </row>
    <row r="820" spans="1:3" s="255" customFormat="1" ht="11.25">
      <c r="A820" s="256"/>
      <c r="B820" s="257"/>
      <c r="C820" s="258"/>
    </row>
    <row r="821" spans="1:3" s="255" customFormat="1" ht="11.25">
      <c r="A821" s="256"/>
      <c r="B821" s="257"/>
      <c r="C821" s="258"/>
    </row>
    <row r="822" spans="1:3" s="255" customFormat="1" ht="11.25">
      <c r="A822" s="256"/>
      <c r="B822" s="257"/>
      <c r="C822" s="258"/>
    </row>
    <row r="823" spans="1:3" s="255" customFormat="1" ht="11.25">
      <c r="A823" s="256"/>
      <c r="B823" s="257"/>
      <c r="C823" s="258"/>
    </row>
    <row r="824" spans="1:3" s="255" customFormat="1" ht="11.25">
      <c r="A824" s="256"/>
      <c r="B824" s="257"/>
      <c r="C824" s="258"/>
    </row>
    <row r="825" spans="1:3" s="255" customFormat="1" ht="11.25">
      <c r="A825" s="256"/>
      <c r="B825" s="257"/>
      <c r="C825" s="258"/>
    </row>
    <row r="826" spans="1:3" s="255" customFormat="1" ht="11.25">
      <c r="A826" s="256"/>
      <c r="B826" s="257"/>
      <c r="C826" s="258"/>
    </row>
    <row r="827" spans="1:3" s="255" customFormat="1" ht="11.25">
      <c r="A827" s="256"/>
      <c r="B827" s="257"/>
      <c r="C827" s="258"/>
    </row>
    <row r="828" spans="1:3" s="255" customFormat="1" ht="11.25">
      <c r="A828" s="256"/>
      <c r="B828" s="257"/>
      <c r="C828" s="258"/>
    </row>
    <row r="829" spans="1:3" s="255" customFormat="1" ht="11.25">
      <c r="A829" s="256"/>
      <c r="B829" s="257"/>
      <c r="C829" s="258"/>
    </row>
    <row r="830" spans="1:3" s="255" customFormat="1" ht="11.25">
      <c r="A830" s="256"/>
      <c r="B830" s="257"/>
      <c r="C830" s="258"/>
    </row>
    <row r="831" spans="1:3" s="255" customFormat="1" ht="11.25">
      <c r="A831" s="256"/>
      <c r="B831" s="257"/>
      <c r="C831" s="258"/>
    </row>
    <row r="832" spans="1:3" s="255" customFormat="1" ht="11.25">
      <c r="A832" s="256"/>
      <c r="B832" s="257"/>
      <c r="C832" s="258"/>
    </row>
    <row r="833" spans="1:3" s="255" customFormat="1" ht="11.25">
      <c r="A833" s="256"/>
      <c r="B833" s="257"/>
      <c r="C833" s="258"/>
    </row>
    <row r="834" spans="1:3" s="255" customFormat="1" ht="11.25">
      <c r="A834" s="256"/>
      <c r="B834" s="257"/>
      <c r="C834" s="258"/>
    </row>
    <row r="835" spans="1:3" s="255" customFormat="1" ht="11.25">
      <c r="A835" s="256"/>
      <c r="B835" s="257"/>
      <c r="C835" s="258"/>
    </row>
    <row r="836" spans="1:3" s="255" customFormat="1" ht="11.25">
      <c r="A836" s="256"/>
      <c r="B836" s="257"/>
      <c r="C836" s="258"/>
    </row>
    <row r="837" spans="1:3" s="255" customFormat="1" ht="11.25">
      <c r="A837" s="256"/>
      <c r="B837" s="257"/>
      <c r="C837" s="258"/>
    </row>
    <row r="838" spans="1:3" s="255" customFormat="1" ht="11.25">
      <c r="A838" s="256"/>
      <c r="B838" s="257"/>
      <c r="C838" s="258"/>
    </row>
    <row r="839" spans="1:3" s="255" customFormat="1" ht="11.25">
      <c r="A839" s="256"/>
      <c r="B839" s="257"/>
      <c r="C839" s="258"/>
    </row>
    <row r="840" spans="1:3" s="255" customFormat="1" ht="11.25">
      <c r="A840" s="256"/>
      <c r="B840" s="257"/>
      <c r="C840" s="258"/>
    </row>
    <row r="841" spans="1:3" s="255" customFormat="1" ht="11.25">
      <c r="A841" s="256"/>
      <c r="B841" s="257"/>
      <c r="C841" s="258"/>
    </row>
    <row r="842" spans="1:3" s="255" customFormat="1" ht="11.25">
      <c r="A842" s="256"/>
      <c r="B842" s="257"/>
      <c r="C842" s="258"/>
    </row>
    <row r="843" spans="1:3" s="255" customFormat="1" ht="11.25">
      <c r="A843" s="256"/>
      <c r="B843" s="257"/>
      <c r="C843" s="258"/>
    </row>
    <row r="844" spans="1:3" s="255" customFormat="1" ht="11.25">
      <c r="A844" s="256"/>
      <c r="B844" s="257"/>
      <c r="C844" s="258"/>
    </row>
    <row r="845" spans="1:3" s="255" customFormat="1" ht="11.25">
      <c r="A845" s="256"/>
      <c r="B845" s="257"/>
      <c r="C845" s="258"/>
    </row>
    <row r="846" spans="1:3" s="255" customFormat="1" ht="11.25">
      <c r="A846" s="256"/>
      <c r="B846" s="257"/>
      <c r="C846" s="258"/>
    </row>
    <row r="847" spans="1:3" s="255" customFormat="1" ht="11.25">
      <c r="A847" s="256"/>
      <c r="B847" s="257"/>
      <c r="C847" s="258"/>
    </row>
    <row r="848" spans="1:3" s="255" customFormat="1" ht="11.25">
      <c r="A848" s="256"/>
      <c r="B848" s="257"/>
      <c r="C848" s="258"/>
    </row>
    <row r="849" spans="1:3" s="255" customFormat="1" ht="11.25">
      <c r="A849" s="256"/>
      <c r="B849" s="257"/>
      <c r="C849" s="258"/>
    </row>
    <row r="850" spans="1:3" s="255" customFormat="1" ht="11.25">
      <c r="A850" s="256"/>
      <c r="B850" s="257"/>
      <c r="C850" s="258"/>
    </row>
    <row r="851" spans="1:3" s="255" customFormat="1" ht="11.25">
      <c r="A851" s="256"/>
      <c r="B851" s="257"/>
      <c r="C851" s="258"/>
    </row>
    <row r="852" spans="1:3" s="255" customFormat="1" ht="11.25">
      <c r="A852" s="256"/>
      <c r="B852" s="257"/>
      <c r="C852" s="258"/>
    </row>
    <row r="853" spans="1:3" s="255" customFormat="1" ht="11.25">
      <c r="A853" s="256"/>
      <c r="B853" s="257"/>
      <c r="C853" s="258"/>
    </row>
    <row r="854" spans="1:3" s="255" customFormat="1" ht="11.25">
      <c r="A854" s="256"/>
      <c r="B854" s="257"/>
      <c r="C854" s="258"/>
    </row>
    <row r="855" spans="1:3" s="255" customFormat="1" ht="11.25">
      <c r="A855" s="256"/>
      <c r="B855" s="257"/>
      <c r="C855" s="258"/>
    </row>
    <row r="856" spans="1:3" s="255" customFormat="1" ht="11.25">
      <c r="A856" s="256"/>
      <c r="B856" s="257"/>
      <c r="C856" s="258"/>
    </row>
    <row r="857" spans="1:3" s="255" customFormat="1" ht="11.25">
      <c r="A857" s="256"/>
      <c r="B857" s="257"/>
      <c r="C857" s="258"/>
    </row>
    <row r="858" spans="1:3" s="255" customFormat="1" ht="11.25">
      <c r="A858" s="256"/>
      <c r="B858" s="257"/>
      <c r="C858" s="258"/>
    </row>
    <row r="859" spans="1:3" s="255" customFormat="1" ht="11.25">
      <c r="A859" s="256"/>
      <c r="B859" s="257"/>
      <c r="C859" s="258"/>
    </row>
    <row r="860" spans="1:3" s="255" customFormat="1" ht="11.25">
      <c r="A860" s="256"/>
      <c r="B860" s="257"/>
      <c r="C860" s="258"/>
    </row>
    <row r="861" spans="1:3" s="255" customFormat="1" ht="11.25">
      <c r="A861" s="256"/>
      <c r="B861" s="257"/>
      <c r="C861" s="258"/>
    </row>
    <row r="862" spans="1:3" s="255" customFormat="1" ht="11.25">
      <c r="A862" s="256"/>
      <c r="B862" s="257"/>
      <c r="C862" s="258"/>
    </row>
    <row r="863" spans="1:3" s="255" customFormat="1" ht="11.25">
      <c r="A863" s="256"/>
      <c r="B863" s="257"/>
      <c r="C863" s="258"/>
    </row>
    <row r="864" spans="1:3" s="255" customFormat="1" ht="11.25">
      <c r="A864" s="256"/>
      <c r="B864" s="257"/>
      <c r="C864" s="258"/>
    </row>
    <row r="865" spans="1:3" s="255" customFormat="1" ht="11.25">
      <c r="A865" s="256"/>
      <c r="B865" s="257"/>
      <c r="C865" s="258"/>
    </row>
    <row r="866" spans="1:3" s="255" customFormat="1" ht="11.25">
      <c r="A866" s="256"/>
      <c r="B866" s="257"/>
      <c r="C866" s="258"/>
    </row>
    <row r="867" spans="1:3" s="255" customFormat="1" ht="11.25">
      <c r="A867" s="256"/>
      <c r="B867" s="257"/>
      <c r="C867" s="258"/>
    </row>
    <row r="868" spans="1:3" s="255" customFormat="1" ht="11.25">
      <c r="A868" s="256"/>
      <c r="B868" s="257"/>
      <c r="C868" s="258"/>
    </row>
    <row r="869" spans="1:3" s="255" customFormat="1" ht="11.25">
      <c r="A869" s="256"/>
      <c r="B869" s="257"/>
      <c r="C869" s="258"/>
    </row>
    <row r="870" spans="1:3" s="255" customFormat="1" ht="11.25">
      <c r="A870" s="256"/>
      <c r="B870" s="257"/>
      <c r="C870" s="258"/>
    </row>
    <row r="871" spans="1:3" s="255" customFormat="1" ht="11.25">
      <c r="A871" s="256"/>
      <c r="B871" s="257"/>
      <c r="C871" s="258"/>
    </row>
    <row r="872" spans="1:3" s="255" customFormat="1" ht="11.25">
      <c r="A872" s="256"/>
      <c r="B872" s="257"/>
      <c r="C872" s="258"/>
    </row>
    <row r="873" spans="1:3" s="255" customFormat="1" ht="11.25">
      <c r="A873" s="256"/>
      <c r="B873" s="257"/>
      <c r="C873" s="258"/>
    </row>
    <row r="874" spans="1:3" s="255" customFormat="1" ht="11.25">
      <c r="A874" s="256"/>
      <c r="B874" s="257"/>
      <c r="C874" s="258"/>
    </row>
    <row r="875" spans="1:3" s="255" customFormat="1" ht="11.25">
      <c r="A875" s="256"/>
      <c r="B875" s="257"/>
      <c r="C875" s="258"/>
    </row>
    <row r="876" spans="1:3" s="255" customFormat="1" ht="11.25">
      <c r="A876" s="256"/>
      <c r="B876" s="257"/>
      <c r="C876" s="258"/>
    </row>
    <row r="877" spans="1:3" s="255" customFormat="1" ht="11.25">
      <c r="A877" s="256"/>
      <c r="B877" s="257"/>
      <c r="C877" s="258"/>
    </row>
    <row r="878" spans="1:3" s="255" customFormat="1" ht="11.25">
      <c r="A878" s="256"/>
      <c r="B878" s="257"/>
      <c r="C878" s="258"/>
    </row>
    <row r="879" spans="1:3" s="255" customFormat="1" ht="11.25">
      <c r="A879" s="256"/>
      <c r="B879" s="257"/>
      <c r="C879" s="258"/>
    </row>
    <row r="880" spans="1:3" s="255" customFormat="1" ht="11.25">
      <c r="A880" s="256"/>
      <c r="B880" s="257"/>
      <c r="C880" s="258"/>
    </row>
    <row r="881" spans="1:3" s="255" customFormat="1" ht="11.25">
      <c r="A881" s="256"/>
      <c r="B881" s="257"/>
      <c r="C881" s="258"/>
    </row>
    <row r="882" spans="1:3" s="255" customFormat="1" ht="11.25">
      <c r="A882" s="256"/>
      <c r="B882" s="257"/>
      <c r="C882" s="258"/>
    </row>
    <row r="883" spans="1:3" s="255" customFormat="1" ht="11.25">
      <c r="A883" s="256"/>
      <c r="B883" s="257"/>
      <c r="C883" s="258"/>
    </row>
    <row r="884" spans="1:3" s="255" customFormat="1" ht="11.25">
      <c r="A884" s="256"/>
      <c r="B884" s="257"/>
      <c r="C884" s="258"/>
    </row>
    <row r="885" spans="1:3" s="255" customFormat="1" ht="11.25">
      <c r="A885" s="256"/>
      <c r="B885" s="257"/>
      <c r="C885" s="258"/>
    </row>
    <row r="886" spans="1:3" s="255" customFormat="1" ht="11.25">
      <c r="A886" s="256"/>
      <c r="B886" s="257"/>
      <c r="C886" s="258"/>
    </row>
    <row r="887" spans="1:3" s="255" customFormat="1" ht="11.25">
      <c r="A887" s="256"/>
      <c r="B887" s="257"/>
      <c r="C887" s="258"/>
    </row>
    <row r="888" spans="1:3" s="255" customFormat="1" ht="11.25">
      <c r="A888" s="256"/>
      <c r="B888" s="257"/>
      <c r="C888" s="258"/>
    </row>
    <row r="889" spans="1:3" s="255" customFormat="1" ht="11.25">
      <c r="A889" s="256"/>
      <c r="B889" s="257"/>
      <c r="C889" s="258"/>
    </row>
    <row r="890" spans="1:3" s="255" customFormat="1" ht="11.25">
      <c r="A890" s="256"/>
      <c r="B890" s="257"/>
      <c r="C890" s="258"/>
    </row>
    <row r="891" spans="1:3" s="255" customFormat="1" ht="11.25">
      <c r="A891" s="256"/>
      <c r="B891" s="257"/>
      <c r="C891" s="258"/>
    </row>
    <row r="892" spans="1:3" s="255" customFormat="1" ht="11.25">
      <c r="A892" s="256"/>
      <c r="B892" s="257"/>
      <c r="C892" s="258"/>
    </row>
    <row r="893" spans="1:3" s="255" customFormat="1" ht="11.25">
      <c r="A893" s="256"/>
      <c r="B893" s="257"/>
      <c r="C893" s="258"/>
    </row>
    <row r="894" spans="1:3" s="255" customFormat="1" ht="11.25">
      <c r="A894" s="256"/>
      <c r="B894" s="257"/>
      <c r="C894" s="258"/>
    </row>
    <row r="895" spans="1:3" s="255" customFormat="1" ht="11.25">
      <c r="A895" s="256"/>
      <c r="B895" s="257"/>
      <c r="C895" s="258"/>
    </row>
    <row r="896" spans="1:3" s="255" customFormat="1" ht="11.25">
      <c r="A896" s="256"/>
      <c r="B896" s="257"/>
      <c r="C896" s="258"/>
    </row>
    <row r="897" spans="1:3" s="255" customFormat="1" ht="11.25">
      <c r="A897" s="256"/>
      <c r="B897" s="257"/>
      <c r="C897" s="258"/>
    </row>
    <row r="898" spans="1:3" s="255" customFormat="1" ht="11.25">
      <c r="A898" s="256"/>
      <c r="B898" s="257"/>
      <c r="C898" s="258"/>
    </row>
    <row r="899" spans="1:3" s="255" customFormat="1" ht="11.25">
      <c r="A899" s="256"/>
      <c r="B899" s="257"/>
      <c r="C899" s="258"/>
    </row>
    <row r="900" spans="1:3" s="255" customFormat="1" ht="11.25">
      <c r="A900" s="256"/>
      <c r="B900" s="257"/>
      <c r="C900" s="258"/>
    </row>
    <row r="901" spans="1:3" s="255" customFormat="1" ht="11.25">
      <c r="A901" s="256"/>
      <c r="B901" s="257"/>
      <c r="C901" s="258"/>
    </row>
    <row r="902" spans="1:3" s="255" customFormat="1" ht="11.25">
      <c r="A902" s="256"/>
      <c r="B902" s="257"/>
      <c r="C902" s="258"/>
    </row>
    <row r="903" spans="1:3" s="255" customFormat="1" ht="11.25">
      <c r="A903" s="256"/>
      <c r="B903" s="257"/>
      <c r="C903" s="258"/>
    </row>
    <row r="904" spans="1:3" s="255" customFormat="1" ht="11.25">
      <c r="A904" s="256"/>
      <c r="B904" s="257"/>
      <c r="C904" s="258"/>
    </row>
    <row r="905" spans="1:3" s="255" customFormat="1" ht="11.25">
      <c r="A905" s="256"/>
      <c r="B905" s="257"/>
      <c r="C905" s="258"/>
    </row>
    <row r="906" spans="1:3" s="255" customFormat="1" ht="11.25">
      <c r="A906" s="256"/>
      <c r="B906" s="257"/>
      <c r="C906" s="258"/>
    </row>
    <row r="907" spans="1:3" s="255" customFormat="1" ht="11.25">
      <c r="A907" s="256"/>
      <c r="B907" s="257"/>
      <c r="C907" s="258"/>
    </row>
    <row r="908" spans="1:3" s="255" customFormat="1" ht="11.25">
      <c r="A908" s="256"/>
      <c r="B908" s="257"/>
      <c r="C908" s="258"/>
    </row>
    <row r="909" spans="1:3" s="255" customFormat="1" ht="11.25">
      <c r="A909" s="256"/>
      <c r="B909" s="257"/>
      <c r="C909" s="258"/>
    </row>
    <row r="910" spans="1:3" s="255" customFormat="1" ht="11.25">
      <c r="A910" s="256"/>
      <c r="B910" s="257"/>
      <c r="C910" s="258"/>
    </row>
    <row r="911" spans="1:3" s="255" customFormat="1" ht="11.25">
      <c r="A911" s="256"/>
      <c r="B911" s="257"/>
      <c r="C911" s="258"/>
    </row>
    <row r="912" spans="1:3" s="255" customFormat="1" ht="11.25">
      <c r="A912" s="256"/>
      <c r="B912" s="257"/>
      <c r="C912" s="258"/>
    </row>
    <row r="913" spans="1:3" s="255" customFormat="1" ht="11.25">
      <c r="A913" s="256"/>
      <c r="B913" s="257"/>
      <c r="C913" s="258"/>
    </row>
    <row r="914" spans="1:3" s="255" customFormat="1" ht="11.25">
      <c r="A914" s="256"/>
      <c r="B914" s="257"/>
      <c r="C914" s="258"/>
    </row>
    <row r="915" spans="1:3" s="255" customFormat="1" ht="11.25">
      <c r="A915" s="256"/>
      <c r="B915" s="257"/>
      <c r="C915" s="258"/>
    </row>
    <row r="916" spans="1:3" s="255" customFormat="1" ht="11.25">
      <c r="A916" s="256"/>
      <c r="B916" s="257"/>
      <c r="C916" s="258"/>
    </row>
    <row r="917" spans="1:3" s="255" customFormat="1" ht="11.25">
      <c r="A917" s="256"/>
      <c r="B917" s="257"/>
      <c r="C917" s="258"/>
    </row>
    <row r="918" spans="1:3" s="255" customFormat="1" ht="11.25">
      <c r="A918" s="256"/>
      <c r="B918" s="257"/>
      <c r="C918" s="258"/>
    </row>
    <row r="919" spans="1:3" s="255" customFormat="1" ht="11.25">
      <c r="A919" s="256"/>
      <c r="B919" s="257"/>
      <c r="C919" s="258"/>
    </row>
    <row r="920" spans="1:3" s="255" customFormat="1" ht="11.25">
      <c r="A920" s="256"/>
      <c r="B920" s="257"/>
      <c r="C920" s="258"/>
    </row>
    <row r="921" spans="1:3" s="255" customFormat="1" ht="11.25">
      <c r="A921" s="256"/>
      <c r="B921" s="257"/>
      <c r="C921" s="258"/>
    </row>
    <row r="922" spans="1:3" s="255" customFormat="1" ht="11.25">
      <c r="A922" s="256"/>
      <c r="B922" s="257"/>
      <c r="C922" s="258"/>
    </row>
    <row r="923" spans="1:3" s="255" customFormat="1" ht="11.25">
      <c r="A923" s="256"/>
      <c r="B923" s="257"/>
      <c r="C923" s="258"/>
    </row>
    <row r="924" spans="1:3" s="255" customFormat="1" ht="11.25">
      <c r="A924" s="256"/>
      <c r="B924" s="257"/>
      <c r="C924" s="258"/>
    </row>
    <row r="925" spans="1:3" s="255" customFormat="1" ht="11.25">
      <c r="A925" s="256"/>
      <c r="B925" s="257"/>
      <c r="C925" s="258"/>
    </row>
    <row r="926" spans="1:3" s="255" customFormat="1" ht="11.25">
      <c r="A926" s="256"/>
      <c r="B926" s="257"/>
      <c r="C926" s="258"/>
    </row>
    <row r="927" spans="1:3" s="255" customFormat="1" ht="11.25">
      <c r="A927" s="256"/>
      <c r="B927" s="257"/>
      <c r="C927" s="258"/>
    </row>
    <row r="928" spans="1:3" s="255" customFormat="1" ht="11.25">
      <c r="A928" s="256"/>
      <c r="B928" s="257"/>
      <c r="C928" s="258"/>
    </row>
    <row r="929" spans="1:3" s="255" customFormat="1" ht="11.25">
      <c r="A929" s="256"/>
      <c r="B929" s="257"/>
      <c r="C929" s="258"/>
    </row>
    <row r="930" spans="1:3" s="255" customFormat="1" ht="11.25">
      <c r="A930" s="256"/>
      <c r="B930" s="257"/>
      <c r="C930" s="258"/>
    </row>
    <row r="931" spans="1:3" s="255" customFormat="1" ht="11.25">
      <c r="A931" s="256"/>
      <c r="B931" s="257"/>
      <c r="C931" s="258"/>
    </row>
    <row r="932" spans="1:3" s="255" customFormat="1" ht="11.25">
      <c r="A932" s="256"/>
      <c r="B932" s="257"/>
      <c r="C932" s="258"/>
    </row>
    <row r="933" spans="1:3" s="255" customFormat="1" ht="11.25">
      <c r="A933" s="256"/>
      <c r="B933" s="257"/>
      <c r="C933" s="258"/>
    </row>
    <row r="934" spans="1:3" s="255" customFormat="1" ht="11.25">
      <c r="A934" s="256"/>
      <c r="B934" s="257"/>
      <c r="C934" s="258"/>
    </row>
    <row r="935" spans="1:3" s="255" customFormat="1" ht="11.25">
      <c r="A935" s="256"/>
      <c r="B935" s="257"/>
      <c r="C935" s="258"/>
    </row>
    <row r="936" spans="1:3" s="255" customFormat="1" ht="11.25">
      <c r="A936" s="256"/>
      <c r="B936" s="257"/>
      <c r="C936" s="258"/>
    </row>
    <row r="937" spans="1:3" s="255" customFormat="1" ht="11.25">
      <c r="A937" s="256"/>
      <c r="B937" s="257"/>
      <c r="C937" s="258"/>
    </row>
    <row r="938" spans="1:3" s="255" customFormat="1" ht="11.25">
      <c r="A938" s="256"/>
      <c r="B938" s="257"/>
      <c r="C938" s="258"/>
    </row>
    <row r="939" spans="1:3" s="255" customFormat="1" ht="11.25">
      <c r="A939" s="256"/>
      <c r="B939" s="257"/>
      <c r="C939" s="258"/>
    </row>
    <row r="940" spans="1:3" s="255" customFormat="1" ht="11.25">
      <c r="A940" s="256"/>
      <c r="B940" s="257"/>
      <c r="C940" s="258"/>
    </row>
    <row r="941" spans="1:3" s="255" customFormat="1" ht="11.25">
      <c r="A941" s="256"/>
      <c r="B941" s="257"/>
      <c r="C941" s="258"/>
    </row>
    <row r="942" spans="1:3" s="255" customFormat="1" ht="11.25">
      <c r="A942" s="256"/>
      <c r="B942" s="257"/>
      <c r="C942" s="258"/>
    </row>
    <row r="943" spans="1:3" s="255" customFormat="1" ht="11.25">
      <c r="A943" s="256"/>
      <c r="B943" s="257"/>
      <c r="C943" s="258"/>
    </row>
    <row r="944" spans="1:3" s="255" customFormat="1" ht="11.25">
      <c r="A944" s="256"/>
      <c r="B944" s="257"/>
      <c r="C944" s="258"/>
    </row>
    <row r="945" spans="1:3" s="255" customFormat="1" ht="11.25">
      <c r="A945" s="256"/>
      <c r="B945" s="257"/>
      <c r="C945" s="258"/>
    </row>
    <row r="946" spans="1:3" s="255" customFormat="1" ht="11.25">
      <c r="A946" s="256"/>
      <c r="B946" s="257"/>
      <c r="C946" s="258"/>
    </row>
    <row r="947" spans="1:3" s="255" customFormat="1" ht="11.25">
      <c r="A947" s="256"/>
      <c r="B947" s="257"/>
      <c r="C947" s="258"/>
    </row>
    <row r="948" spans="1:3" s="255" customFormat="1" ht="11.25">
      <c r="A948" s="256"/>
      <c r="B948" s="257"/>
      <c r="C948" s="258"/>
    </row>
    <row r="949" spans="1:3" s="255" customFormat="1" ht="11.25">
      <c r="A949" s="256"/>
      <c r="B949" s="257"/>
      <c r="C949" s="258"/>
    </row>
    <row r="950" spans="1:3" s="255" customFormat="1" ht="11.25">
      <c r="A950" s="256"/>
      <c r="B950" s="257"/>
      <c r="C950" s="258"/>
    </row>
    <row r="951" spans="1:3" s="255" customFormat="1" ht="11.25">
      <c r="A951" s="256"/>
      <c r="B951" s="257"/>
      <c r="C951" s="258"/>
    </row>
    <row r="952" spans="1:3" s="255" customFormat="1" ht="11.25">
      <c r="A952" s="256"/>
      <c r="B952" s="257"/>
      <c r="C952" s="258"/>
    </row>
    <row r="953" spans="1:3" s="255" customFormat="1" ht="11.25">
      <c r="A953" s="256"/>
      <c r="B953" s="257"/>
      <c r="C953" s="258"/>
    </row>
    <row r="954" spans="1:3" s="255" customFormat="1" ht="11.25">
      <c r="A954" s="256"/>
      <c r="B954" s="257"/>
      <c r="C954" s="258"/>
    </row>
    <row r="955" spans="1:3" s="255" customFormat="1" ht="11.25">
      <c r="A955" s="256"/>
      <c r="B955" s="257"/>
      <c r="C955" s="258"/>
    </row>
    <row r="956" spans="1:3" s="255" customFormat="1" ht="11.25">
      <c r="A956" s="256"/>
      <c r="B956" s="257"/>
      <c r="C956" s="258"/>
    </row>
    <row r="957" spans="1:3" s="255" customFormat="1" ht="11.25">
      <c r="A957" s="256"/>
      <c r="B957" s="257"/>
      <c r="C957" s="258"/>
    </row>
    <row r="958" spans="1:3" s="255" customFormat="1" ht="11.25">
      <c r="A958" s="256"/>
      <c r="B958" s="257"/>
      <c r="C958" s="258"/>
    </row>
    <row r="959" spans="1:3" s="255" customFormat="1" ht="11.25">
      <c r="A959" s="256"/>
      <c r="B959" s="257"/>
      <c r="C959" s="258"/>
    </row>
    <row r="960" spans="1:3" s="255" customFormat="1" ht="11.25">
      <c r="A960" s="256"/>
      <c r="B960" s="257"/>
      <c r="C960" s="258"/>
    </row>
    <row r="961" spans="1:3" s="255" customFormat="1" ht="11.25">
      <c r="A961" s="256"/>
      <c r="B961" s="257"/>
      <c r="C961" s="258"/>
    </row>
    <row r="962" spans="1:3" s="255" customFormat="1" ht="11.25">
      <c r="A962" s="256"/>
      <c r="B962" s="257"/>
      <c r="C962" s="258"/>
    </row>
    <row r="963" spans="1:3" s="255" customFormat="1" ht="11.25">
      <c r="A963" s="256"/>
      <c r="B963" s="257"/>
      <c r="C963" s="258"/>
    </row>
    <row r="964" spans="1:3" s="255" customFormat="1" ht="11.25">
      <c r="A964" s="256"/>
      <c r="B964" s="257"/>
      <c r="C964" s="258"/>
    </row>
    <row r="965" spans="1:3" s="255" customFormat="1" ht="11.25">
      <c r="A965" s="256"/>
      <c r="B965" s="257"/>
      <c r="C965" s="258"/>
    </row>
    <row r="966" spans="1:3" s="255" customFormat="1" ht="11.25">
      <c r="A966" s="256"/>
      <c r="B966" s="257"/>
      <c r="C966" s="258"/>
    </row>
    <row r="967" spans="1:3" s="255" customFormat="1" ht="11.25">
      <c r="A967" s="256"/>
      <c r="B967" s="257"/>
      <c r="C967" s="258"/>
    </row>
    <row r="968" spans="1:3" s="255" customFormat="1" ht="11.25">
      <c r="A968" s="256"/>
      <c r="B968" s="257"/>
      <c r="C968" s="258"/>
    </row>
    <row r="969" spans="1:3" s="255" customFormat="1" ht="11.25">
      <c r="A969" s="256"/>
      <c r="B969" s="257"/>
      <c r="C969" s="258"/>
    </row>
    <row r="970" spans="1:3" s="255" customFormat="1" ht="11.25">
      <c r="A970" s="256"/>
      <c r="B970" s="257"/>
      <c r="C970" s="258"/>
    </row>
    <row r="971" spans="1:3" s="255" customFormat="1" ht="11.25">
      <c r="A971" s="256"/>
      <c r="B971" s="257"/>
      <c r="C971" s="258"/>
    </row>
    <row r="972" spans="1:3" s="255" customFormat="1" ht="11.25">
      <c r="A972" s="256"/>
      <c r="B972" s="257"/>
      <c r="C972" s="258"/>
    </row>
    <row r="973" spans="1:3" s="255" customFormat="1" ht="11.25">
      <c r="A973" s="256"/>
      <c r="B973" s="257"/>
      <c r="C973" s="258"/>
    </row>
    <row r="974" spans="1:3" s="255" customFormat="1" ht="11.25">
      <c r="A974" s="256"/>
      <c r="B974" s="257"/>
      <c r="C974" s="258"/>
    </row>
    <row r="975" spans="1:3" s="255" customFormat="1" ht="11.25">
      <c r="A975" s="256"/>
      <c r="B975" s="257"/>
      <c r="C975" s="258"/>
    </row>
    <row r="976" spans="1:3" s="255" customFormat="1" ht="11.25">
      <c r="A976" s="256"/>
      <c r="B976" s="257"/>
      <c r="C976" s="258"/>
    </row>
    <row r="977" spans="1:3" s="255" customFormat="1" ht="11.25">
      <c r="A977" s="256"/>
      <c r="B977" s="257"/>
      <c r="C977" s="258"/>
    </row>
    <row r="978" spans="1:3" s="255" customFormat="1" ht="11.25">
      <c r="A978" s="256"/>
      <c r="B978" s="257"/>
      <c r="C978" s="258"/>
    </row>
    <row r="979" spans="1:3" s="255" customFormat="1" ht="11.25">
      <c r="A979" s="256"/>
      <c r="B979" s="257"/>
      <c r="C979" s="258"/>
    </row>
    <row r="980" spans="1:3" s="255" customFormat="1" ht="11.25">
      <c r="A980" s="256"/>
      <c r="B980" s="257"/>
      <c r="C980" s="258"/>
    </row>
    <row r="981" spans="1:3" s="255" customFormat="1" ht="11.25">
      <c r="A981" s="256"/>
      <c r="B981" s="257"/>
      <c r="C981" s="258"/>
    </row>
    <row r="982" spans="1:3" s="255" customFormat="1" ht="11.25">
      <c r="A982" s="256"/>
      <c r="B982" s="257"/>
      <c r="C982" s="258"/>
    </row>
    <row r="983" spans="1:3" s="255" customFormat="1" ht="11.25">
      <c r="A983" s="256"/>
      <c r="B983" s="257"/>
      <c r="C983" s="258"/>
    </row>
    <row r="984" spans="1:3" s="255" customFormat="1" ht="11.25">
      <c r="A984" s="256"/>
      <c r="B984" s="257"/>
      <c r="C984" s="258"/>
    </row>
    <row r="985" spans="1:3" s="255" customFormat="1" ht="11.25">
      <c r="A985" s="256"/>
      <c r="B985" s="257"/>
      <c r="C985" s="258"/>
    </row>
    <row r="986" spans="1:3" s="255" customFormat="1" ht="11.25">
      <c r="A986" s="256"/>
      <c r="B986" s="257"/>
      <c r="C986" s="258"/>
    </row>
    <row r="987" spans="1:3" s="255" customFormat="1" ht="11.25">
      <c r="A987" s="256"/>
      <c r="B987" s="257"/>
      <c r="C987" s="258"/>
    </row>
    <row r="988" spans="1:3" s="255" customFormat="1" ht="11.25">
      <c r="A988" s="256"/>
      <c r="B988" s="257"/>
      <c r="C988" s="258"/>
    </row>
    <row r="989" spans="1:3" s="255" customFormat="1" ht="11.25">
      <c r="A989" s="256"/>
      <c r="B989" s="257"/>
      <c r="C989" s="258"/>
    </row>
    <row r="990" spans="1:3" s="255" customFormat="1" ht="11.25">
      <c r="A990" s="256"/>
      <c r="B990" s="257"/>
      <c r="C990" s="258"/>
    </row>
    <row r="991" spans="1:3" s="255" customFormat="1" ht="11.25">
      <c r="A991" s="256"/>
      <c r="B991" s="257"/>
      <c r="C991" s="258"/>
    </row>
    <row r="992" spans="1:3" s="255" customFormat="1" ht="11.25">
      <c r="A992" s="256"/>
      <c r="B992" s="257"/>
      <c r="C992" s="258"/>
    </row>
    <row r="993" spans="1:3" s="255" customFormat="1" ht="11.25">
      <c r="A993" s="256"/>
      <c r="B993" s="257"/>
      <c r="C993" s="258"/>
    </row>
    <row r="994" spans="1:3" s="255" customFormat="1" ht="11.25">
      <c r="A994" s="256"/>
      <c r="B994" s="257"/>
      <c r="C994" s="258"/>
    </row>
    <row r="995" spans="1:3" s="255" customFormat="1" ht="11.25">
      <c r="A995" s="256"/>
      <c r="B995" s="257"/>
      <c r="C995" s="258"/>
    </row>
    <row r="996" spans="1:3" s="255" customFormat="1" ht="11.25">
      <c r="A996" s="256"/>
      <c r="B996" s="257"/>
      <c r="C996" s="258"/>
    </row>
    <row r="997" spans="1:3" s="255" customFormat="1" ht="11.25">
      <c r="A997" s="256"/>
      <c r="B997" s="257"/>
      <c r="C997" s="258"/>
    </row>
    <row r="998" spans="1:3" s="255" customFormat="1" ht="11.25">
      <c r="A998" s="256"/>
      <c r="B998" s="257"/>
      <c r="C998" s="258"/>
    </row>
    <row r="999" spans="1:3" s="255" customFormat="1" ht="11.25">
      <c r="A999" s="256"/>
      <c r="B999" s="257"/>
      <c r="C999" s="258"/>
    </row>
    <row r="1000" spans="1:3" s="255" customFormat="1" ht="11.25">
      <c r="A1000" s="256"/>
      <c r="B1000" s="257"/>
      <c r="C1000" s="258"/>
    </row>
    <row r="1001" spans="1:3" s="255" customFormat="1" ht="11.25">
      <c r="A1001" s="256"/>
      <c r="B1001" s="257"/>
      <c r="C1001" s="258"/>
    </row>
    <row r="1002" spans="1:3" s="255" customFormat="1" ht="11.25">
      <c r="A1002" s="256"/>
      <c r="B1002" s="257"/>
      <c r="C1002" s="258"/>
    </row>
    <row r="1003" spans="1:3" s="255" customFormat="1" ht="11.25">
      <c r="A1003" s="256"/>
      <c r="B1003" s="257"/>
      <c r="C1003" s="258"/>
    </row>
    <row r="1004" spans="1:3" s="255" customFormat="1" ht="11.25">
      <c r="A1004" s="256"/>
      <c r="B1004" s="257"/>
      <c r="C1004" s="258"/>
    </row>
    <row r="1005" spans="1:3" s="255" customFormat="1" ht="11.25">
      <c r="A1005" s="256"/>
      <c r="B1005" s="257"/>
      <c r="C1005" s="258"/>
    </row>
    <row r="1006" spans="1:3" s="255" customFormat="1" ht="11.25">
      <c r="A1006" s="256"/>
      <c r="B1006" s="257"/>
      <c r="C1006" s="258"/>
    </row>
    <row r="1007" spans="1:3" s="255" customFormat="1" ht="11.25">
      <c r="A1007" s="256"/>
      <c r="B1007" s="257"/>
      <c r="C1007" s="258"/>
    </row>
    <row r="1008" spans="1:3" s="255" customFormat="1" ht="11.25">
      <c r="A1008" s="256"/>
      <c r="B1008" s="257"/>
      <c r="C1008" s="258"/>
    </row>
    <row r="1009" spans="1:3" s="255" customFormat="1" ht="11.25">
      <c r="A1009" s="256"/>
      <c r="B1009" s="257"/>
      <c r="C1009" s="258"/>
    </row>
    <row r="1010" spans="1:3" s="255" customFormat="1" ht="11.25">
      <c r="A1010" s="256"/>
      <c r="B1010" s="257"/>
      <c r="C1010" s="258"/>
    </row>
    <row r="1011" spans="1:3" s="255" customFormat="1" ht="11.25">
      <c r="A1011" s="256"/>
      <c r="B1011" s="257"/>
      <c r="C1011" s="258"/>
    </row>
    <row r="1012" spans="1:3" s="255" customFormat="1" ht="11.25">
      <c r="A1012" s="256"/>
      <c r="B1012" s="257"/>
      <c r="C1012" s="258"/>
    </row>
    <row r="1013" spans="1:3" s="255" customFormat="1" ht="11.25">
      <c r="A1013" s="256"/>
      <c r="B1013" s="257"/>
      <c r="C1013" s="258"/>
    </row>
    <row r="1014" spans="1:3" s="255" customFormat="1" ht="11.25">
      <c r="A1014" s="256"/>
      <c r="B1014" s="257"/>
      <c r="C1014" s="258"/>
    </row>
    <row r="1015" spans="1:3" s="255" customFormat="1" ht="11.25">
      <c r="A1015" s="256"/>
      <c r="B1015" s="257"/>
      <c r="C1015" s="258"/>
    </row>
    <row r="1016" spans="1:3" s="255" customFormat="1" ht="11.25">
      <c r="A1016" s="256"/>
      <c r="B1016" s="257"/>
      <c r="C1016" s="258"/>
    </row>
    <row r="1017" spans="1:3" s="255" customFormat="1" ht="11.25">
      <c r="A1017" s="256"/>
      <c r="B1017" s="257"/>
      <c r="C1017" s="258"/>
    </row>
    <row r="1018" spans="1:3" s="255" customFormat="1" ht="11.25">
      <c r="A1018" s="256"/>
      <c r="B1018" s="257"/>
      <c r="C1018" s="258"/>
    </row>
    <row r="1019" spans="1:3" s="255" customFormat="1" ht="11.25">
      <c r="A1019" s="256"/>
      <c r="B1019" s="257"/>
      <c r="C1019" s="258"/>
    </row>
    <row r="1020" spans="1:3" s="255" customFormat="1" ht="11.25">
      <c r="A1020" s="256"/>
      <c r="B1020" s="257"/>
      <c r="C1020" s="258"/>
    </row>
    <row r="1021" spans="1:3" s="255" customFormat="1" ht="11.25">
      <c r="A1021" s="256"/>
      <c r="B1021" s="257"/>
      <c r="C1021" s="258"/>
    </row>
    <row r="1022" spans="1:3" s="255" customFormat="1" ht="11.25">
      <c r="A1022" s="256"/>
      <c r="B1022" s="257"/>
      <c r="C1022" s="258"/>
    </row>
    <row r="1023" spans="1:3" s="255" customFormat="1" ht="11.25">
      <c r="A1023" s="256"/>
      <c r="B1023" s="257"/>
      <c r="C1023" s="258"/>
    </row>
    <row r="1024" spans="1:3" s="255" customFormat="1" ht="11.25">
      <c r="A1024" s="256"/>
      <c r="B1024" s="257"/>
      <c r="C1024" s="258"/>
    </row>
    <row r="1025" spans="1:3" s="255" customFormat="1" ht="11.25">
      <c r="A1025" s="256"/>
      <c r="B1025" s="257"/>
      <c r="C1025" s="258"/>
    </row>
    <row r="1026" spans="1:3" s="255" customFormat="1" ht="11.25">
      <c r="A1026" s="256"/>
      <c r="B1026" s="257"/>
      <c r="C1026" s="258"/>
    </row>
    <row r="1027" spans="1:3" s="255" customFormat="1" ht="11.25">
      <c r="A1027" s="256"/>
      <c r="B1027" s="257"/>
      <c r="C1027" s="258"/>
    </row>
    <row r="1028" spans="1:3" s="255" customFormat="1" ht="11.25">
      <c r="A1028" s="256"/>
      <c r="B1028" s="257"/>
      <c r="C1028" s="258"/>
    </row>
    <row r="1029" spans="1:3" s="255" customFormat="1" ht="11.25">
      <c r="A1029" s="256"/>
      <c r="B1029" s="257"/>
      <c r="C1029" s="258"/>
    </row>
    <row r="1030" spans="1:3" s="255" customFormat="1" ht="11.25">
      <c r="A1030" s="256"/>
      <c r="B1030" s="257"/>
      <c r="C1030" s="258"/>
    </row>
    <row r="1031" spans="1:3" s="255" customFormat="1" ht="11.25">
      <c r="A1031" s="256"/>
      <c r="B1031" s="257"/>
      <c r="C1031" s="258"/>
    </row>
    <row r="1032" spans="1:3" s="255" customFormat="1" ht="11.25">
      <c r="A1032" s="256"/>
      <c r="B1032" s="257"/>
      <c r="C1032" s="258"/>
    </row>
    <row r="1033" spans="1:3" s="255" customFormat="1" ht="11.25">
      <c r="A1033" s="256"/>
      <c r="B1033" s="257"/>
      <c r="C1033" s="258"/>
    </row>
    <row r="1034" spans="1:3" s="255" customFormat="1" ht="11.25">
      <c r="A1034" s="256"/>
      <c r="B1034" s="257"/>
      <c r="C1034" s="258"/>
    </row>
    <row r="1035" spans="1:3" s="255" customFormat="1" ht="11.25">
      <c r="A1035" s="256"/>
      <c r="B1035" s="257"/>
      <c r="C1035" s="258"/>
    </row>
    <row r="1036" spans="1:3" s="255" customFormat="1" ht="11.25">
      <c r="A1036" s="256"/>
      <c r="B1036" s="257"/>
      <c r="C1036" s="258"/>
    </row>
    <row r="1037" spans="1:3" s="255" customFormat="1" ht="11.25">
      <c r="A1037" s="256"/>
      <c r="B1037" s="257"/>
      <c r="C1037" s="258"/>
    </row>
    <row r="1038" spans="1:3" s="255" customFormat="1" ht="11.25">
      <c r="A1038" s="256"/>
      <c r="B1038" s="257"/>
      <c r="C1038" s="258"/>
    </row>
    <row r="1039" spans="1:3" s="255" customFormat="1" ht="11.25">
      <c r="A1039" s="256"/>
      <c r="B1039" s="257"/>
      <c r="C1039" s="258"/>
    </row>
    <row r="1040" spans="1:3" s="255" customFormat="1" ht="11.25">
      <c r="A1040" s="256"/>
      <c r="B1040" s="257"/>
      <c r="C1040" s="258"/>
    </row>
    <row r="1041" spans="1:3" s="255" customFormat="1" ht="11.25">
      <c r="A1041" s="256"/>
      <c r="B1041" s="257"/>
      <c r="C1041" s="258"/>
    </row>
    <row r="1042" spans="1:3" s="255" customFormat="1" ht="11.25">
      <c r="A1042" s="256"/>
      <c r="B1042" s="257"/>
      <c r="C1042" s="258"/>
    </row>
    <row r="1043" spans="1:3" s="255" customFormat="1" ht="11.25">
      <c r="A1043" s="256"/>
      <c r="B1043" s="257"/>
      <c r="C1043" s="258"/>
    </row>
    <row r="1044" spans="1:3" s="255" customFormat="1" ht="11.25">
      <c r="A1044" s="256"/>
      <c r="B1044" s="257"/>
      <c r="C1044" s="258"/>
    </row>
    <row r="1045" spans="1:3" s="255" customFormat="1" ht="11.25">
      <c r="A1045" s="256"/>
      <c r="B1045" s="257"/>
      <c r="C1045" s="258"/>
    </row>
    <row r="1046" spans="1:3" s="255" customFormat="1" ht="11.25">
      <c r="A1046" s="256"/>
      <c r="B1046" s="257"/>
      <c r="C1046" s="258"/>
    </row>
    <row r="1047" spans="1:3" s="255" customFormat="1" ht="11.25">
      <c r="A1047" s="256"/>
      <c r="B1047" s="257"/>
      <c r="C1047" s="258"/>
    </row>
    <row r="1048" spans="1:3" s="255" customFormat="1" ht="11.25">
      <c r="A1048" s="256"/>
      <c r="B1048" s="257"/>
      <c r="C1048" s="258"/>
    </row>
    <row r="1049" spans="1:3" s="255" customFormat="1" ht="11.25">
      <c r="A1049" s="256"/>
      <c r="B1049" s="257"/>
      <c r="C1049" s="258"/>
    </row>
    <row r="1050" spans="1:3" s="255" customFormat="1" ht="11.25">
      <c r="A1050" s="256"/>
      <c r="B1050" s="257"/>
      <c r="C1050" s="258"/>
    </row>
    <row r="1051" spans="1:3" s="255" customFormat="1" ht="11.25">
      <c r="A1051" s="256"/>
      <c r="B1051" s="257"/>
      <c r="C1051" s="258"/>
    </row>
    <row r="1052" spans="1:3" s="255" customFormat="1" ht="11.25">
      <c r="A1052" s="256"/>
      <c r="B1052" s="257"/>
      <c r="C1052" s="258"/>
    </row>
    <row r="1053" spans="1:3" s="255" customFormat="1" ht="11.25">
      <c r="A1053" s="256"/>
      <c r="B1053" s="257"/>
      <c r="C1053" s="258"/>
    </row>
    <row r="1054" spans="1:3" s="255" customFormat="1" ht="11.25">
      <c r="A1054" s="256"/>
      <c r="B1054" s="257"/>
      <c r="C1054" s="258"/>
    </row>
    <row r="1055" spans="1:3" s="255" customFormat="1" ht="11.25">
      <c r="A1055" s="256"/>
      <c r="B1055" s="257"/>
      <c r="C1055" s="258"/>
    </row>
    <row r="1056" spans="1:3" s="255" customFormat="1" ht="11.25">
      <c r="A1056" s="256"/>
      <c r="B1056" s="257"/>
      <c r="C1056" s="258"/>
    </row>
    <row r="1057" spans="1:3" s="255" customFormat="1" ht="11.25">
      <c r="A1057" s="256"/>
      <c r="B1057" s="257"/>
      <c r="C1057" s="258"/>
    </row>
    <row r="1058" spans="1:3" s="255" customFormat="1" ht="11.25">
      <c r="A1058" s="256"/>
      <c r="B1058" s="257"/>
      <c r="C1058" s="258"/>
    </row>
    <row r="1059" spans="1:3" s="255" customFormat="1" ht="11.25">
      <c r="A1059" s="256"/>
      <c r="B1059" s="257"/>
      <c r="C1059" s="258"/>
    </row>
    <row r="1060" spans="1:3" s="255" customFormat="1" ht="11.25">
      <c r="A1060" s="256"/>
      <c r="B1060" s="257"/>
      <c r="C1060" s="258"/>
    </row>
    <row r="1061" spans="1:3" s="255" customFormat="1" ht="11.25">
      <c r="A1061" s="256"/>
      <c r="B1061" s="257"/>
      <c r="C1061" s="258"/>
    </row>
    <row r="1062" spans="1:3" s="255" customFormat="1" ht="11.25">
      <c r="A1062" s="256"/>
      <c r="B1062" s="257"/>
      <c r="C1062" s="258"/>
    </row>
    <row r="1063" spans="1:3" s="255" customFormat="1" ht="11.25">
      <c r="A1063" s="256"/>
      <c r="B1063" s="257"/>
      <c r="C1063" s="258"/>
    </row>
    <row r="1064" spans="1:3" s="255" customFormat="1" ht="11.25">
      <c r="A1064" s="256"/>
      <c r="B1064" s="257"/>
      <c r="C1064" s="258"/>
    </row>
    <row r="1065" spans="1:3" s="255" customFormat="1" ht="11.25">
      <c r="A1065" s="256"/>
      <c r="B1065" s="257"/>
      <c r="C1065" s="258"/>
    </row>
    <row r="1066" spans="1:3" s="255" customFormat="1" ht="11.25">
      <c r="A1066" s="256"/>
      <c r="B1066" s="257"/>
      <c r="C1066" s="258"/>
    </row>
    <row r="1067" spans="1:3" s="255" customFormat="1" ht="11.25">
      <c r="A1067" s="256"/>
      <c r="B1067" s="257"/>
      <c r="C1067" s="258"/>
    </row>
    <row r="1068" spans="1:3" s="255" customFormat="1" ht="11.25">
      <c r="A1068" s="256"/>
      <c r="B1068" s="257"/>
      <c r="C1068" s="258"/>
    </row>
    <row r="1069" spans="1:3" s="255" customFormat="1" ht="11.25">
      <c r="A1069" s="256"/>
      <c r="B1069" s="257"/>
      <c r="C1069" s="258"/>
    </row>
    <row r="1070" spans="1:3" s="255" customFormat="1" ht="11.25">
      <c r="A1070" s="256"/>
      <c r="B1070" s="257"/>
      <c r="C1070" s="258"/>
    </row>
    <row r="1071" spans="1:3" s="255" customFormat="1" ht="11.25">
      <c r="A1071" s="256"/>
      <c r="B1071" s="257"/>
      <c r="C1071" s="258"/>
    </row>
    <row r="1072" spans="1:3" s="255" customFormat="1" ht="11.25">
      <c r="A1072" s="256"/>
      <c r="B1072" s="257"/>
      <c r="C1072" s="258"/>
    </row>
    <row r="1073" spans="1:3" s="255" customFormat="1" ht="11.25">
      <c r="A1073" s="256"/>
      <c r="B1073" s="257"/>
      <c r="C1073" s="258"/>
    </row>
    <row r="1074" spans="1:3" s="255" customFormat="1" ht="11.25">
      <c r="A1074" s="256"/>
      <c r="B1074" s="257"/>
      <c r="C1074" s="258"/>
    </row>
    <row r="1075" spans="1:3" s="255" customFormat="1" ht="11.25">
      <c r="A1075" s="256"/>
      <c r="B1075" s="257"/>
      <c r="C1075" s="258"/>
    </row>
    <row r="1076" spans="1:3" s="255" customFormat="1" ht="11.25">
      <c r="A1076" s="256"/>
      <c r="B1076" s="257"/>
      <c r="C1076" s="258"/>
    </row>
    <row r="1077" spans="1:3" s="255" customFormat="1" ht="11.25">
      <c r="A1077" s="256"/>
      <c r="B1077" s="257"/>
      <c r="C1077" s="258"/>
    </row>
    <row r="1078" spans="1:3" s="255" customFormat="1" ht="11.25">
      <c r="A1078" s="256"/>
      <c r="B1078" s="257"/>
      <c r="C1078" s="258"/>
    </row>
    <row r="1079" spans="1:3" s="255" customFormat="1" ht="11.25">
      <c r="A1079" s="256"/>
      <c r="B1079" s="257"/>
      <c r="C1079" s="258"/>
    </row>
    <row r="1080" spans="1:3" s="255" customFormat="1" ht="11.25">
      <c r="A1080" s="256"/>
      <c r="B1080" s="257"/>
      <c r="C1080" s="258"/>
    </row>
    <row r="1081" spans="1:3" s="255" customFormat="1" ht="11.25">
      <c r="A1081" s="256"/>
      <c r="B1081" s="257"/>
      <c r="C1081" s="258"/>
    </row>
    <row r="1082" spans="1:3" s="255" customFormat="1" ht="11.25">
      <c r="A1082" s="256"/>
      <c r="B1082" s="257"/>
      <c r="C1082" s="258"/>
    </row>
    <row r="1083" spans="1:3" s="255" customFormat="1" ht="11.25">
      <c r="A1083" s="256"/>
      <c r="B1083" s="257"/>
      <c r="C1083" s="258"/>
    </row>
    <row r="1084" spans="1:3" s="255" customFormat="1" ht="11.25">
      <c r="A1084" s="256"/>
      <c r="B1084" s="257"/>
      <c r="C1084" s="258"/>
    </row>
    <row r="1085" spans="1:3" s="255" customFormat="1" ht="11.25">
      <c r="A1085" s="256"/>
      <c r="B1085" s="257"/>
      <c r="C1085" s="258"/>
    </row>
    <row r="1086" spans="1:3" s="255" customFormat="1" ht="11.25">
      <c r="A1086" s="256"/>
      <c r="B1086" s="257"/>
      <c r="C1086" s="258"/>
    </row>
    <row r="1087" spans="1:3" s="255" customFormat="1" ht="11.25">
      <c r="A1087" s="256"/>
      <c r="B1087" s="257"/>
      <c r="C1087" s="258"/>
    </row>
    <row r="1088" spans="1:3" s="255" customFormat="1" ht="11.25">
      <c r="A1088" s="256"/>
      <c r="B1088" s="257"/>
      <c r="C1088" s="258"/>
    </row>
    <row r="1089" spans="1:3" s="255" customFormat="1" ht="11.25">
      <c r="A1089" s="256"/>
      <c r="B1089" s="257"/>
      <c r="C1089" s="258"/>
    </row>
    <row r="1090" spans="1:3" s="255" customFormat="1" ht="11.25">
      <c r="A1090" s="256"/>
      <c r="B1090" s="257"/>
      <c r="C1090" s="258"/>
    </row>
    <row r="1091" spans="1:3" s="255" customFormat="1" ht="11.25">
      <c r="A1091" s="256"/>
      <c r="B1091" s="257"/>
      <c r="C1091" s="258"/>
    </row>
    <row r="1092" spans="1:3" s="255" customFormat="1" ht="11.25">
      <c r="A1092" s="256"/>
      <c r="B1092" s="257"/>
      <c r="C1092" s="258"/>
    </row>
    <row r="1093" spans="1:3" s="255" customFormat="1" ht="11.25">
      <c r="A1093" s="256"/>
      <c r="B1093" s="257"/>
      <c r="C1093" s="258"/>
    </row>
    <row r="1094" spans="1:3" s="255" customFormat="1" ht="11.25">
      <c r="A1094" s="256"/>
      <c r="B1094" s="257"/>
      <c r="C1094" s="258"/>
    </row>
    <row r="1095" spans="1:3" s="255" customFormat="1" ht="11.25">
      <c r="A1095" s="256"/>
      <c r="B1095" s="257"/>
      <c r="C1095" s="258"/>
    </row>
    <row r="1096" spans="1:3" s="255" customFormat="1" ht="11.25">
      <c r="A1096" s="256"/>
      <c r="B1096" s="257"/>
      <c r="C1096" s="258"/>
    </row>
    <row r="1097" spans="1:3" s="255" customFormat="1" ht="11.25">
      <c r="A1097" s="256"/>
      <c r="B1097" s="257"/>
      <c r="C1097" s="258"/>
    </row>
    <row r="1098" spans="1:3" s="255" customFormat="1" ht="11.25">
      <c r="A1098" s="256"/>
      <c r="B1098" s="257"/>
      <c r="C1098" s="258"/>
    </row>
    <row r="1099" spans="1:3" s="255" customFormat="1" ht="11.25">
      <c r="A1099" s="256"/>
      <c r="B1099" s="257"/>
      <c r="C1099" s="258"/>
    </row>
    <row r="1100" spans="1:3" s="255" customFormat="1" ht="11.25">
      <c r="A1100" s="256"/>
      <c r="B1100" s="257"/>
      <c r="C1100" s="258"/>
    </row>
    <row r="1101" spans="1:3" s="255" customFormat="1" ht="11.25">
      <c r="A1101" s="256"/>
      <c r="B1101" s="257"/>
      <c r="C1101" s="258"/>
    </row>
    <row r="1102" spans="1:3" s="255" customFormat="1" ht="11.25">
      <c r="A1102" s="256"/>
      <c r="B1102" s="257"/>
      <c r="C1102" s="258"/>
    </row>
    <row r="1103" spans="1:3" s="255" customFormat="1" ht="11.25">
      <c r="A1103" s="256"/>
      <c r="B1103" s="257"/>
      <c r="C1103" s="258"/>
    </row>
    <row r="1104" spans="1:3" s="255" customFormat="1" ht="11.25">
      <c r="A1104" s="256"/>
      <c r="B1104" s="257"/>
      <c r="C1104" s="258"/>
    </row>
    <row r="1105" spans="1:3" s="255" customFormat="1" ht="11.25">
      <c r="A1105" s="256"/>
      <c r="B1105" s="257"/>
      <c r="C1105" s="258"/>
    </row>
    <row r="1106" spans="1:3" s="255" customFormat="1" ht="11.25">
      <c r="A1106" s="256"/>
      <c r="B1106" s="257"/>
      <c r="C1106" s="258"/>
    </row>
    <row r="1107" spans="1:3" s="255" customFormat="1" ht="11.25">
      <c r="A1107" s="256"/>
      <c r="B1107" s="257"/>
      <c r="C1107" s="258"/>
    </row>
    <row r="1108" spans="1:3" s="255" customFormat="1" ht="11.25">
      <c r="A1108" s="256"/>
      <c r="B1108" s="257"/>
      <c r="C1108" s="258"/>
    </row>
    <row r="1109" spans="1:3" s="255" customFormat="1" ht="11.25">
      <c r="A1109" s="256"/>
      <c r="B1109" s="257"/>
      <c r="C1109" s="258"/>
    </row>
    <row r="1110" spans="1:3" s="255" customFormat="1" ht="11.25">
      <c r="A1110" s="256"/>
      <c r="B1110" s="257"/>
      <c r="C1110" s="258"/>
    </row>
    <row r="1111" spans="1:3" s="255" customFormat="1" ht="11.25">
      <c r="A1111" s="256"/>
      <c r="B1111" s="257"/>
      <c r="C1111" s="258"/>
    </row>
    <row r="1112" spans="1:3" s="255" customFormat="1" ht="11.25">
      <c r="A1112" s="256"/>
      <c r="B1112" s="257"/>
      <c r="C1112" s="258"/>
    </row>
    <row r="1113" spans="1:3" s="255" customFormat="1" ht="11.25">
      <c r="A1113" s="256"/>
      <c r="B1113" s="257"/>
      <c r="C1113" s="258"/>
    </row>
    <row r="1114" spans="1:3" s="255" customFormat="1" ht="11.25">
      <c r="A1114" s="256"/>
      <c r="B1114" s="257"/>
      <c r="C1114" s="258"/>
    </row>
    <row r="1115" spans="1:3" s="255" customFormat="1" ht="11.25">
      <c r="A1115" s="256"/>
      <c r="B1115" s="257"/>
      <c r="C1115" s="258"/>
    </row>
    <row r="1116" spans="1:3" s="255" customFormat="1" ht="11.25">
      <c r="A1116" s="256"/>
      <c r="B1116" s="257"/>
      <c r="C1116" s="258"/>
    </row>
    <row r="1117" spans="1:3" s="255" customFormat="1" ht="11.25">
      <c r="A1117" s="256"/>
      <c r="B1117" s="257"/>
      <c r="C1117" s="258"/>
    </row>
    <row r="1118" spans="1:3" s="255" customFormat="1" ht="11.25">
      <c r="A1118" s="256"/>
      <c r="B1118" s="257"/>
      <c r="C1118" s="258"/>
    </row>
    <row r="1119" spans="1:3" s="255" customFormat="1" ht="11.25">
      <c r="A1119" s="256"/>
      <c r="B1119" s="257"/>
      <c r="C1119" s="258"/>
    </row>
    <row r="1120" spans="1:3" s="255" customFormat="1" ht="11.25">
      <c r="A1120" s="256"/>
      <c r="B1120" s="257"/>
      <c r="C1120" s="258"/>
    </row>
    <row r="1121" spans="1:3" s="255" customFormat="1" ht="11.25">
      <c r="A1121" s="256"/>
      <c r="B1121" s="257"/>
      <c r="C1121" s="258"/>
    </row>
    <row r="1122" spans="1:3" s="255" customFormat="1" ht="11.25">
      <c r="A1122" s="256"/>
      <c r="B1122" s="257"/>
      <c r="C1122" s="258"/>
    </row>
    <row r="1123" spans="1:3" s="255" customFormat="1" ht="11.25">
      <c r="A1123" s="256"/>
      <c r="B1123" s="257"/>
      <c r="C1123" s="258"/>
    </row>
    <row r="1124" spans="1:3" s="255" customFormat="1" ht="11.25">
      <c r="A1124" s="256"/>
      <c r="B1124" s="257"/>
      <c r="C1124" s="258"/>
    </row>
    <row r="1125" spans="1:3" s="255" customFormat="1" ht="11.25">
      <c r="A1125" s="256"/>
      <c r="B1125" s="257"/>
      <c r="C1125" s="258"/>
    </row>
    <row r="1126" spans="1:3" s="255" customFormat="1" ht="11.25">
      <c r="A1126" s="256"/>
      <c r="B1126" s="257"/>
      <c r="C1126" s="258"/>
    </row>
    <row r="1127" spans="1:3" s="255" customFormat="1" ht="11.25">
      <c r="A1127" s="256"/>
      <c r="B1127" s="257"/>
      <c r="C1127" s="258"/>
    </row>
    <row r="1128" spans="1:3" s="255" customFormat="1" ht="11.25">
      <c r="A1128" s="256"/>
      <c r="B1128" s="257"/>
      <c r="C1128" s="258"/>
    </row>
    <row r="1129" spans="1:3" s="255" customFormat="1" ht="11.25">
      <c r="A1129" s="256"/>
      <c r="B1129" s="257"/>
      <c r="C1129" s="258"/>
    </row>
    <row r="1130" spans="1:3" s="255" customFormat="1" ht="11.25">
      <c r="A1130" s="256"/>
      <c r="B1130" s="257"/>
      <c r="C1130" s="258"/>
    </row>
    <row r="1131" spans="1:3" s="255" customFormat="1" ht="11.25">
      <c r="A1131" s="256"/>
      <c r="B1131" s="257"/>
      <c r="C1131" s="258"/>
    </row>
    <row r="1132" spans="1:3" s="255" customFormat="1" ht="11.25">
      <c r="A1132" s="256"/>
      <c r="B1132" s="257"/>
      <c r="C1132" s="258"/>
    </row>
    <row r="1133" spans="1:3" s="255" customFormat="1" ht="11.25">
      <c r="A1133" s="256"/>
      <c r="B1133" s="257"/>
      <c r="C1133" s="258"/>
    </row>
    <row r="1134" spans="1:3" s="255" customFormat="1" ht="11.25">
      <c r="A1134" s="256"/>
      <c r="B1134" s="257"/>
      <c r="C1134" s="258"/>
    </row>
    <row r="1135" spans="1:3" s="255" customFormat="1" ht="11.25">
      <c r="A1135" s="256"/>
      <c r="B1135" s="257"/>
      <c r="C1135" s="258"/>
    </row>
    <row r="1136" spans="1:3" s="255" customFormat="1" ht="11.25">
      <c r="A1136" s="256"/>
      <c r="B1136" s="257"/>
      <c r="C1136" s="258"/>
    </row>
    <row r="1137" spans="1:3" s="255" customFormat="1" ht="11.25">
      <c r="A1137" s="256"/>
      <c r="B1137" s="257"/>
      <c r="C1137" s="258"/>
    </row>
    <row r="1138" spans="1:3" s="255" customFormat="1" ht="11.25">
      <c r="A1138" s="256"/>
      <c r="B1138" s="257"/>
      <c r="C1138" s="258"/>
    </row>
    <row r="1139" spans="1:3" s="255" customFormat="1" ht="11.25">
      <c r="A1139" s="256"/>
      <c r="B1139" s="257"/>
      <c r="C1139" s="258"/>
    </row>
    <row r="1140" spans="1:3" s="255" customFormat="1" ht="11.25">
      <c r="A1140" s="256"/>
      <c r="B1140" s="257"/>
      <c r="C1140" s="258"/>
    </row>
    <row r="1141" spans="1:3" s="255" customFormat="1" ht="11.25">
      <c r="A1141" s="256"/>
      <c r="B1141" s="257"/>
      <c r="C1141" s="258"/>
    </row>
    <row r="1142" spans="1:3" s="255" customFormat="1" ht="11.25">
      <c r="A1142" s="256"/>
      <c r="B1142" s="257"/>
      <c r="C1142" s="258"/>
    </row>
    <row r="1143" spans="1:3" s="255" customFormat="1" ht="11.25">
      <c r="A1143" s="256"/>
      <c r="B1143" s="257"/>
      <c r="C1143" s="258"/>
    </row>
    <row r="1144" spans="1:3" s="255" customFormat="1" ht="11.25">
      <c r="A1144" s="256"/>
      <c r="B1144" s="257"/>
      <c r="C1144" s="258"/>
    </row>
    <row r="1145" spans="1:3" s="255" customFormat="1" ht="11.25">
      <c r="A1145" s="256"/>
      <c r="B1145" s="257"/>
      <c r="C1145" s="258"/>
    </row>
    <row r="1146" spans="1:3" s="255" customFormat="1" ht="11.25">
      <c r="A1146" s="256"/>
      <c r="B1146" s="257"/>
      <c r="C1146" s="258"/>
    </row>
    <row r="1147" spans="1:3" s="255" customFormat="1" ht="11.25">
      <c r="A1147" s="256"/>
      <c r="B1147" s="257"/>
      <c r="C1147" s="258"/>
    </row>
    <row r="1148" spans="1:3" s="255" customFormat="1" ht="11.25">
      <c r="A1148" s="256"/>
      <c r="B1148" s="257"/>
      <c r="C1148" s="258"/>
    </row>
    <row r="1149" spans="1:3" s="255" customFormat="1" ht="11.25">
      <c r="A1149" s="256"/>
      <c r="B1149" s="257"/>
      <c r="C1149" s="258"/>
    </row>
    <row r="1150" spans="1:3" s="255" customFormat="1" ht="11.25">
      <c r="A1150" s="256"/>
      <c r="B1150" s="257"/>
      <c r="C1150" s="258"/>
    </row>
    <row r="1151" spans="1:3" s="255" customFormat="1" ht="11.25">
      <c r="A1151" s="256"/>
      <c r="B1151" s="257"/>
      <c r="C1151" s="258"/>
    </row>
    <row r="1152" spans="1:3" s="255" customFormat="1" ht="11.25">
      <c r="A1152" s="256"/>
      <c r="B1152" s="257"/>
      <c r="C1152" s="258"/>
    </row>
    <row r="1153" spans="1:3" s="255" customFormat="1" ht="11.25">
      <c r="A1153" s="256"/>
      <c r="B1153" s="257"/>
      <c r="C1153" s="258"/>
    </row>
    <row r="1154" spans="1:3" s="255" customFormat="1" ht="11.25">
      <c r="A1154" s="256"/>
      <c r="B1154" s="257"/>
      <c r="C1154" s="258"/>
    </row>
    <row r="1155" spans="1:3" s="255" customFormat="1" ht="11.25">
      <c r="A1155" s="256"/>
      <c r="B1155" s="257"/>
      <c r="C1155" s="258"/>
    </row>
    <row r="1156" spans="1:3" s="255" customFormat="1" ht="11.25">
      <c r="A1156" s="256"/>
      <c r="B1156" s="257"/>
      <c r="C1156" s="258"/>
    </row>
    <row r="1157" spans="1:3" s="255" customFormat="1" ht="11.25">
      <c r="A1157" s="256"/>
      <c r="B1157" s="257"/>
      <c r="C1157" s="258"/>
    </row>
    <row r="1158" spans="1:3" s="255" customFormat="1" ht="11.25">
      <c r="A1158" s="256"/>
      <c r="B1158" s="257"/>
      <c r="C1158" s="258"/>
    </row>
    <row r="1159" spans="1:3" s="255" customFormat="1" ht="11.25">
      <c r="A1159" s="256"/>
      <c r="B1159" s="257"/>
      <c r="C1159" s="258"/>
    </row>
    <row r="1160" spans="1:3" s="255" customFormat="1" ht="11.25">
      <c r="A1160" s="256"/>
      <c r="B1160" s="257"/>
      <c r="C1160" s="258"/>
    </row>
    <row r="1161" spans="1:3" s="255" customFormat="1" ht="11.25">
      <c r="A1161" s="256"/>
      <c r="B1161" s="257"/>
      <c r="C1161" s="258"/>
    </row>
    <row r="1162" spans="1:3" s="255" customFormat="1" ht="11.25">
      <c r="A1162" s="256"/>
      <c r="B1162" s="257"/>
      <c r="C1162" s="258"/>
    </row>
    <row r="1163" spans="1:3" s="255" customFormat="1" ht="11.25">
      <c r="A1163" s="256"/>
      <c r="B1163" s="257"/>
      <c r="C1163" s="258"/>
    </row>
    <row r="1164" spans="1:3" s="255" customFormat="1" ht="11.25">
      <c r="A1164" s="256"/>
      <c r="B1164" s="257"/>
      <c r="C1164" s="258"/>
    </row>
    <row r="1165" spans="1:3" s="255" customFormat="1" ht="11.25">
      <c r="A1165" s="256"/>
      <c r="B1165" s="257"/>
      <c r="C1165" s="258"/>
    </row>
    <row r="1166" spans="1:3" s="255" customFormat="1" ht="11.25">
      <c r="A1166" s="256"/>
      <c r="B1166" s="257"/>
      <c r="C1166" s="258"/>
    </row>
    <row r="1167" spans="1:3" s="255" customFormat="1" ht="11.25">
      <c r="A1167" s="256"/>
      <c r="B1167" s="257"/>
      <c r="C1167" s="258"/>
    </row>
    <row r="1168" spans="1:3" s="255" customFormat="1" ht="11.25">
      <c r="A1168" s="256"/>
      <c r="B1168" s="257"/>
      <c r="C1168" s="258"/>
    </row>
    <row r="1169" spans="1:3" s="255" customFormat="1" ht="11.25">
      <c r="A1169" s="256"/>
      <c r="B1169" s="257"/>
      <c r="C1169" s="258"/>
    </row>
    <row r="1170" spans="1:3" s="255" customFormat="1" ht="11.25">
      <c r="A1170" s="256"/>
      <c r="B1170" s="257"/>
      <c r="C1170" s="258"/>
    </row>
    <row r="1171" spans="1:3" s="255" customFormat="1" ht="11.25">
      <c r="A1171" s="256"/>
      <c r="B1171" s="257"/>
      <c r="C1171" s="258"/>
    </row>
    <row r="1172" spans="1:3" s="255" customFormat="1" ht="11.25">
      <c r="A1172" s="256"/>
      <c r="B1172" s="257"/>
      <c r="C1172" s="258"/>
    </row>
    <row r="1173" spans="1:3" s="255" customFormat="1" ht="11.25">
      <c r="A1173" s="256"/>
      <c r="B1173" s="257"/>
      <c r="C1173" s="258"/>
    </row>
    <row r="1174" spans="1:3" s="255" customFormat="1" ht="11.25">
      <c r="A1174" s="256"/>
      <c r="B1174" s="257"/>
      <c r="C1174" s="258"/>
    </row>
    <row r="1175" spans="1:3" s="255" customFormat="1" ht="11.25">
      <c r="A1175" s="256"/>
      <c r="B1175" s="257"/>
      <c r="C1175" s="258"/>
    </row>
    <row r="1176" spans="1:3" s="255" customFormat="1" ht="11.25">
      <c r="A1176" s="256"/>
      <c r="B1176" s="257"/>
      <c r="C1176" s="258"/>
    </row>
    <row r="1177" spans="1:3" s="255" customFormat="1" ht="11.25">
      <c r="A1177" s="256"/>
      <c r="B1177" s="257"/>
      <c r="C1177" s="258"/>
    </row>
    <row r="1178" spans="1:3" s="255" customFormat="1" ht="11.25">
      <c r="A1178" s="256"/>
      <c r="B1178" s="257"/>
      <c r="C1178" s="258"/>
    </row>
    <row r="1179" spans="1:3" s="255" customFormat="1" ht="11.25">
      <c r="A1179" s="256"/>
      <c r="B1179" s="257"/>
      <c r="C1179" s="258"/>
    </row>
    <row r="1180" spans="1:3" s="255" customFormat="1" ht="11.25">
      <c r="A1180" s="256"/>
      <c r="B1180" s="257"/>
      <c r="C1180" s="258"/>
    </row>
    <row r="1181" spans="1:3" s="255" customFormat="1" ht="11.25">
      <c r="A1181" s="256"/>
      <c r="B1181" s="257"/>
      <c r="C1181" s="258"/>
    </row>
    <row r="1182" spans="1:3" s="255" customFormat="1" ht="11.25">
      <c r="A1182" s="256"/>
      <c r="B1182" s="257"/>
      <c r="C1182" s="258"/>
    </row>
    <row r="1183" spans="1:3" s="255" customFormat="1" ht="11.25">
      <c r="A1183" s="256"/>
      <c r="B1183" s="257"/>
      <c r="C1183" s="258"/>
    </row>
    <row r="1184" spans="1:3" s="255" customFormat="1" ht="11.25">
      <c r="A1184" s="256"/>
      <c r="B1184" s="257"/>
      <c r="C1184" s="258"/>
    </row>
    <row r="1185" spans="1:3" s="255" customFormat="1" ht="11.25">
      <c r="A1185" s="256"/>
      <c r="B1185" s="257"/>
      <c r="C1185" s="258"/>
    </row>
    <row r="1186" spans="1:3" s="255" customFormat="1" ht="11.25">
      <c r="A1186" s="256"/>
      <c r="B1186" s="257"/>
      <c r="C1186" s="258"/>
    </row>
    <row r="1187" spans="1:3" s="255" customFormat="1" ht="11.25">
      <c r="A1187" s="256"/>
      <c r="B1187" s="257"/>
      <c r="C1187" s="258"/>
    </row>
    <row r="1188" spans="1:3" s="255" customFormat="1" ht="11.25">
      <c r="A1188" s="256"/>
      <c r="B1188" s="257"/>
      <c r="C1188" s="258"/>
    </row>
    <row r="1189" spans="1:3" s="255" customFormat="1" ht="11.25">
      <c r="A1189" s="256"/>
      <c r="B1189" s="257"/>
      <c r="C1189" s="258"/>
    </row>
    <row r="1190" spans="1:3" s="255" customFormat="1" ht="11.25">
      <c r="A1190" s="256"/>
      <c r="B1190" s="257"/>
      <c r="C1190" s="258"/>
    </row>
    <row r="1191" spans="1:3" s="255" customFormat="1" ht="11.25">
      <c r="A1191" s="256"/>
      <c r="B1191" s="257"/>
      <c r="C1191" s="258"/>
    </row>
    <row r="1192" spans="1:3" s="255" customFormat="1" ht="11.25">
      <c r="A1192" s="256"/>
      <c r="B1192" s="257"/>
      <c r="C1192" s="258"/>
    </row>
    <row r="1193" spans="1:3" s="255" customFormat="1" ht="11.25">
      <c r="A1193" s="256"/>
      <c r="B1193" s="257"/>
      <c r="C1193" s="258"/>
    </row>
    <row r="1194" spans="1:3" s="255" customFormat="1" ht="11.25">
      <c r="A1194" s="256"/>
      <c r="B1194" s="257"/>
      <c r="C1194" s="258"/>
    </row>
    <row r="1195" spans="1:3" s="255" customFormat="1" ht="11.25">
      <c r="A1195" s="256"/>
      <c r="B1195" s="257"/>
      <c r="C1195" s="258"/>
    </row>
    <row r="1196" spans="1:3" s="255" customFormat="1" ht="11.25">
      <c r="A1196" s="256"/>
      <c r="B1196" s="257"/>
      <c r="C1196" s="258"/>
    </row>
    <row r="1197" spans="1:3" s="255" customFormat="1" ht="11.25">
      <c r="A1197" s="256"/>
      <c r="B1197" s="257"/>
      <c r="C1197" s="258"/>
    </row>
    <row r="1198" spans="1:3" s="255" customFormat="1" ht="11.25">
      <c r="A1198" s="256"/>
      <c r="B1198" s="257"/>
      <c r="C1198" s="258"/>
    </row>
    <row r="1199" spans="1:3" s="255" customFormat="1" ht="11.25">
      <c r="A1199" s="256"/>
      <c r="B1199" s="257"/>
      <c r="C1199" s="258"/>
    </row>
    <row r="1200" spans="1:3" s="255" customFormat="1" ht="11.25">
      <c r="A1200" s="256"/>
      <c r="B1200" s="257"/>
      <c r="C1200" s="258"/>
    </row>
    <row r="1201" spans="1:3" s="255" customFormat="1" ht="11.25">
      <c r="A1201" s="256"/>
      <c r="B1201" s="257"/>
      <c r="C1201" s="258"/>
    </row>
    <row r="1202" spans="1:3" s="255" customFormat="1" ht="11.25">
      <c r="A1202" s="256"/>
      <c r="B1202" s="257"/>
      <c r="C1202" s="258"/>
    </row>
    <row r="1203" spans="1:3" s="255" customFormat="1" ht="11.25">
      <c r="A1203" s="256"/>
      <c r="B1203" s="257"/>
      <c r="C1203" s="258"/>
    </row>
    <row r="1204" spans="1:3" s="255" customFormat="1" ht="11.25">
      <c r="A1204" s="256"/>
      <c r="B1204" s="257"/>
      <c r="C1204" s="258"/>
    </row>
    <row r="1205" spans="1:3" s="255" customFormat="1" ht="11.25">
      <c r="A1205" s="256"/>
      <c r="B1205" s="257"/>
      <c r="C1205" s="258"/>
    </row>
    <row r="1206" spans="1:3" s="255" customFormat="1" ht="11.25">
      <c r="A1206" s="256"/>
      <c r="B1206" s="257"/>
      <c r="C1206" s="258"/>
    </row>
    <row r="1207" spans="1:3" s="255" customFormat="1" ht="11.25">
      <c r="A1207" s="256"/>
      <c r="B1207" s="257"/>
      <c r="C1207" s="258"/>
    </row>
    <row r="1208" spans="1:3" s="255" customFormat="1" ht="11.25">
      <c r="A1208" s="256"/>
      <c r="B1208" s="257"/>
      <c r="C1208" s="258"/>
    </row>
    <row r="1209" spans="1:3" s="255" customFormat="1" ht="11.25">
      <c r="A1209" s="256"/>
      <c r="B1209" s="257"/>
      <c r="C1209" s="258"/>
    </row>
    <row r="1210" spans="1:3" s="255" customFormat="1" ht="11.25">
      <c r="A1210" s="256"/>
      <c r="B1210" s="257"/>
      <c r="C1210" s="258"/>
    </row>
    <row r="1211" spans="1:3" s="255" customFormat="1" ht="11.25">
      <c r="A1211" s="256"/>
      <c r="B1211" s="257"/>
      <c r="C1211" s="258"/>
    </row>
    <row r="1212" spans="1:3" s="255" customFormat="1" ht="11.25">
      <c r="A1212" s="256"/>
      <c r="B1212" s="257"/>
      <c r="C1212" s="258"/>
    </row>
    <row r="1213" spans="1:3" s="255" customFormat="1" ht="11.25">
      <c r="A1213" s="256"/>
      <c r="B1213" s="257"/>
      <c r="C1213" s="258"/>
    </row>
    <row r="1214" spans="1:3" s="255" customFormat="1" ht="11.25">
      <c r="A1214" s="256"/>
      <c r="B1214" s="257"/>
      <c r="C1214" s="258"/>
    </row>
    <row r="1215" spans="1:3" s="255" customFormat="1" ht="11.25">
      <c r="A1215" s="256"/>
      <c r="B1215" s="257"/>
      <c r="C1215" s="258"/>
    </row>
    <row r="1216" spans="1:3" s="255" customFormat="1" ht="11.25">
      <c r="A1216" s="256"/>
      <c r="B1216" s="257"/>
      <c r="C1216" s="258"/>
    </row>
    <row r="1217" spans="1:3" s="255" customFormat="1" ht="11.25">
      <c r="A1217" s="256"/>
      <c r="B1217" s="257"/>
      <c r="C1217" s="258"/>
    </row>
    <row r="1218" spans="1:3" s="255" customFormat="1" ht="11.25">
      <c r="A1218" s="256"/>
      <c r="B1218" s="257"/>
      <c r="C1218" s="258"/>
    </row>
    <row r="1219" spans="1:3" s="255" customFormat="1" ht="11.25">
      <c r="A1219" s="256"/>
      <c r="B1219" s="257"/>
      <c r="C1219" s="258"/>
    </row>
    <row r="1220" spans="1:3" s="255" customFormat="1" ht="11.25">
      <c r="A1220" s="256"/>
      <c r="B1220" s="257"/>
      <c r="C1220" s="258"/>
    </row>
    <row r="1221" spans="1:3" s="255" customFormat="1" ht="11.25">
      <c r="A1221" s="256"/>
      <c r="B1221" s="257"/>
      <c r="C1221" s="258"/>
    </row>
    <row r="1222" spans="1:3" s="255" customFormat="1" ht="11.25">
      <c r="A1222" s="256"/>
      <c r="B1222" s="257"/>
      <c r="C1222" s="258"/>
    </row>
    <row r="1223" spans="1:3" s="255" customFormat="1" ht="11.25">
      <c r="A1223" s="256"/>
      <c r="B1223" s="257"/>
      <c r="C1223" s="258"/>
    </row>
    <row r="1224" spans="1:3" s="255" customFormat="1" ht="11.25">
      <c r="A1224" s="256"/>
      <c r="B1224" s="257"/>
      <c r="C1224" s="258"/>
    </row>
    <row r="1225" spans="1:3" s="255" customFormat="1" ht="11.25">
      <c r="A1225" s="256"/>
      <c r="B1225" s="257"/>
      <c r="C1225" s="258"/>
    </row>
    <row r="1226" spans="1:3" s="255" customFormat="1" ht="11.25">
      <c r="A1226" s="256"/>
      <c r="B1226" s="257"/>
      <c r="C1226" s="258"/>
    </row>
    <row r="1227" spans="1:3" s="255" customFormat="1" ht="11.25">
      <c r="A1227" s="256"/>
      <c r="B1227" s="257"/>
      <c r="C1227" s="258"/>
    </row>
    <row r="1228" spans="1:3" s="255" customFormat="1" ht="11.25">
      <c r="A1228" s="256"/>
      <c r="B1228" s="257"/>
      <c r="C1228" s="258"/>
    </row>
    <row r="1229" spans="1:3" s="255" customFormat="1" ht="11.25">
      <c r="A1229" s="256"/>
      <c r="B1229" s="257"/>
      <c r="C1229" s="258"/>
    </row>
    <row r="1230" spans="1:3" s="255" customFormat="1" ht="11.25">
      <c r="A1230" s="256"/>
      <c r="B1230" s="257"/>
      <c r="C1230" s="258"/>
    </row>
    <row r="1231" spans="1:3" s="255" customFormat="1" ht="11.25">
      <c r="A1231" s="256"/>
      <c r="B1231" s="257"/>
      <c r="C1231" s="258"/>
    </row>
    <row r="1232" spans="1:3" s="255" customFormat="1" ht="11.25">
      <c r="A1232" s="256"/>
      <c r="B1232" s="257"/>
      <c r="C1232" s="258"/>
    </row>
    <row r="1233" spans="1:3" s="255" customFormat="1" ht="11.25">
      <c r="A1233" s="256"/>
      <c r="B1233" s="257"/>
      <c r="C1233" s="258"/>
    </row>
    <row r="1234" spans="1:3" s="255" customFormat="1" ht="11.25">
      <c r="A1234" s="256"/>
      <c r="B1234" s="257"/>
      <c r="C1234" s="258"/>
    </row>
    <row r="1235" spans="1:3" s="255" customFormat="1" ht="11.25">
      <c r="A1235" s="256"/>
      <c r="B1235" s="257"/>
      <c r="C1235" s="258"/>
    </row>
    <row r="1236" spans="1:3" s="255" customFormat="1" ht="11.25">
      <c r="A1236" s="256"/>
      <c r="B1236" s="257"/>
      <c r="C1236" s="258"/>
    </row>
    <row r="1237" spans="1:3" s="255" customFormat="1" ht="11.25">
      <c r="A1237" s="256"/>
      <c r="B1237" s="257"/>
      <c r="C1237" s="258"/>
    </row>
    <row r="1238" spans="1:3" s="255" customFormat="1" ht="11.25">
      <c r="A1238" s="256"/>
      <c r="B1238" s="257"/>
      <c r="C1238" s="258"/>
    </row>
    <row r="1239" spans="1:3" s="255" customFormat="1" ht="11.25">
      <c r="A1239" s="256"/>
      <c r="B1239" s="257"/>
      <c r="C1239" s="258"/>
    </row>
    <row r="1240" spans="1:3" s="255" customFormat="1" ht="11.25">
      <c r="A1240" s="256"/>
      <c r="B1240" s="257"/>
      <c r="C1240" s="258"/>
    </row>
    <row r="1241" spans="1:3" s="255" customFormat="1" ht="11.25">
      <c r="A1241" s="256"/>
      <c r="B1241" s="257"/>
      <c r="C1241" s="258"/>
    </row>
    <row r="1242" spans="1:3" s="255" customFormat="1" ht="11.25">
      <c r="A1242" s="256"/>
      <c r="B1242" s="257"/>
      <c r="C1242" s="258"/>
    </row>
    <row r="1243" spans="1:3" s="255" customFormat="1" ht="11.25">
      <c r="A1243" s="256"/>
      <c r="B1243" s="257"/>
      <c r="C1243" s="258"/>
    </row>
    <row r="1244" spans="1:3" s="255" customFormat="1" ht="11.25">
      <c r="A1244" s="256"/>
      <c r="B1244" s="257"/>
      <c r="C1244" s="258"/>
    </row>
    <row r="1245" spans="1:3" s="255" customFormat="1" ht="11.25">
      <c r="A1245" s="256"/>
      <c r="B1245" s="257"/>
      <c r="C1245" s="258"/>
    </row>
    <row r="1246" spans="1:3" s="255" customFormat="1" ht="11.25">
      <c r="A1246" s="256"/>
      <c r="B1246" s="257"/>
      <c r="C1246" s="258"/>
    </row>
    <row r="1247" spans="1:3" s="255" customFormat="1" ht="11.25">
      <c r="A1247" s="256"/>
      <c r="B1247" s="257"/>
      <c r="C1247" s="258"/>
    </row>
    <row r="1248" spans="1:3" s="255" customFormat="1" ht="11.25">
      <c r="A1248" s="256"/>
      <c r="B1248" s="257"/>
      <c r="C1248" s="258"/>
    </row>
    <row r="1249" spans="1:3" s="255" customFormat="1" ht="11.25">
      <c r="A1249" s="256"/>
      <c r="B1249" s="257"/>
      <c r="C1249" s="258"/>
    </row>
    <row r="1250" spans="1:3" s="255" customFormat="1" ht="11.25">
      <c r="A1250" s="256"/>
      <c r="B1250" s="257"/>
      <c r="C1250" s="258"/>
    </row>
    <row r="1251" spans="1:3" s="255" customFormat="1" ht="11.25">
      <c r="A1251" s="256"/>
      <c r="B1251" s="257"/>
      <c r="C1251" s="258"/>
    </row>
    <row r="1252" spans="1:3" s="255" customFormat="1" ht="11.25">
      <c r="A1252" s="256"/>
      <c r="B1252" s="257"/>
      <c r="C1252" s="258"/>
    </row>
    <row r="1253" spans="1:3" s="255" customFormat="1" ht="11.25">
      <c r="A1253" s="256"/>
      <c r="B1253" s="257"/>
      <c r="C1253" s="258"/>
    </row>
    <row r="1254" spans="1:3" s="255" customFormat="1" ht="11.25">
      <c r="A1254" s="256"/>
      <c r="B1254" s="257"/>
      <c r="C1254" s="258"/>
    </row>
    <row r="1255" spans="1:3" s="255" customFormat="1" ht="11.25">
      <c r="A1255" s="256"/>
      <c r="B1255" s="257"/>
      <c r="C1255" s="258"/>
    </row>
    <row r="1256" spans="1:3" s="255" customFormat="1" ht="11.25">
      <c r="A1256" s="256"/>
      <c r="B1256" s="257"/>
      <c r="C1256" s="258"/>
    </row>
    <row r="1257" spans="1:3" s="255" customFormat="1" ht="11.25">
      <c r="A1257" s="256"/>
      <c r="B1257" s="257"/>
      <c r="C1257" s="258"/>
    </row>
    <row r="1258" spans="1:3" s="255" customFormat="1" ht="11.25">
      <c r="A1258" s="256"/>
      <c r="B1258" s="257"/>
      <c r="C1258" s="258"/>
    </row>
    <row r="1259" spans="1:3" s="255" customFormat="1" ht="11.25">
      <c r="A1259" s="256"/>
      <c r="B1259" s="257"/>
      <c r="C1259" s="258"/>
    </row>
    <row r="1260" spans="1:3" s="255" customFormat="1" ht="11.25">
      <c r="A1260" s="256"/>
      <c r="B1260" s="257"/>
      <c r="C1260" s="258"/>
    </row>
    <row r="1261" spans="1:3" s="255" customFormat="1" ht="11.25">
      <c r="A1261" s="256"/>
      <c r="B1261" s="257"/>
      <c r="C1261" s="258"/>
    </row>
    <row r="1262" spans="1:3" s="255" customFormat="1" ht="11.25">
      <c r="A1262" s="256"/>
      <c r="B1262" s="257"/>
      <c r="C1262" s="258"/>
    </row>
    <row r="1263" spans="1:3" s="255" customFormat="1" ht="11.25">
      <c r="A1263" s="256"/>
      <c r="B1263" s="257"/>
      <c r="C1263" s="258"/>
    </row>
    <row r="1264" spans="1:3" s="255" customFormat="1" ht="11.25">
      <c r="A1264" s="256"/>
      <c r="B1264" s="257"/>
      <c r="C1264" s="258"/>
    </row>
    <row r="1265" spans="1:3" s="255" customFormat="1" ht="11.25">
      <c r="A1265" s="256"/>
      <c r="B1265" s="257"/>
      <c r="C1265" s="258"/>
    </row>
    <row r="1266" spans="1:3" s="255" customFormat="1" ht="11.25">
      <c r="A1266" s="256"/>
      <c r="B1266" s="257"/>
      <c r="C1266" s="258"/>
    </row>
    <row r="1267" spans="1:3" s="255" customFormat="1" ht="11.25">
      <c r="A1267" s="256"/>
      <c r="B1267" s="257"/>
      <c r="C1267" s="258"/>
    </row>
    <row r="1268" spans="1:3" s="255" customFormat="1" ht="11.25">
      <c r="A1268" s="256"/>
      <c r="B1268" s="257"/>
      <c r="C1268" s="258"/>
    </row>
    <row r="1269" spans="1:3" s="255" customFormat="1" ht="11.25">
      <c r="A1269" s="256"/>
      <c r="B1269" s="257"/>
      <c r="C1269" s="258"/>
    </row>
    <row r="1270" spans="1:3" s="255" customFormat="1" ht="11.25">
      <c r="A1270" s="256"/>
      <c r="B1270" s="257"/>
      <c r="C1270" s="258"/>
    </row>
    <row r="1271" spans="1:3" s="255" customFormat="1" ht="11.25">
      <c r="A1271" s="256"/>
      <c r="B1271" s="257"/>
      <c r="C1271" s="258"/>
    </row>
    <row r="1272" spans="1:3" s="255" customFormat="1" ht="11.25">
      <c r="A1272" s="256"/>
      <c r="B1272" s="257"/>
      <c r="C1272" s="258"/>
    </row>
    <row r="1273" spans="1:3" s="255" customFormat="1" ht="11.25">
      <c r="A1273" s="256"/>
      <c r="B1273" s="257"/>
      <c r="C1273" s="258"/>
    </row>
    <row r="1274" spans="1:3" s="255" customFormat="1" ht="11.25">
      <c r="A1274" s="256"/>
      <c r="B1274" s="257"/>
      <c r="C1274" s="258"/>
    </row>
    <row r="1275" spans="1:3" s="255" customFormat="1" ht="11.25">
      <c r="A1275" s="256"/>
      <c r="B1275" s="257"/>
      <c r="C1275" s="258"/>
    </row>
    <row r="1276" spans="1:3" s="255" customFormat="1" ht="11.25">
      <c r="A1276" s="256"/>
      <c r="B1276" s="257"/>
      <c r="C1276" s="258"/>
    </row>
    <row r="1277" spans="1:3" s="255" customFormat="1" ht="11.25">
      <c r="A1277" s="256"/>
      <c r="B1277" s="257"/>
      <c r="C1277" s="258"/>
    </row>
    <row r="1278" spans="1:3" s="255" customFormat="1" ht="11.25">
      <c r="A1278" s="256"/>
      <c r="B1278" s="257"/>
      <c r="C1278" s="258"/>
    </row>
    <row r="1279" spans="1:3" s="255" customFormat="1" ht="11.25">
      <c r="A1279" s="256"/>
      <c r="B1279" s="257"/>
      <c r="C1279" s="258"/>
    </row>
    <row r="1280" spans="1:3" s="255" customFormat="1" ht="11.25">
      <c r="A1280" s="256"/>
      <c r="B1280" s="257"/>
      <c r="C1280" s="258"/>
    </row>
    <row r="1281" spans="1:3" s="255" customFormat="1" ht="11.25">
      <c r="A1281" s="256"/>
      <c r="B1281" s="257"/>
      <c r="C1281" s="258"/>
    </row>
    <row r="1282" spans="1:3" s="255" customFormat="1" ht="11.25">
      <c r="A1282" s="256"/>
      <c r="B1282" s="257"/>
      <c r="C1282" s="258"/>
    </row>
    <row r="1283" spans="1:3" s="255" customFormat="1" ht="11.25">
      <c r="A1283" s="256"/>
      <c r="B1283" s="257"/>
      <c r="C1283" s="258"/>
    </row>
    <row r="1284" spans="1:3" s="255" customFormat="1" ht="11.25">
      <c r="A1284" s="256"/>
      <c r="B1284" s="257"/>
      <c r="C1284" s="258"/>
    </row>
    <row r="1285" spans="1:3" s="255" customFormat="1" ht="11.25">
      <c r="A1285" s="256"/>
      <c r="B1285" s="257"/>
      <c r="C1285" s="258"/>
    </row>
    <row r="1286" spans="1:3" s="255" customFormat="1" ht="11.25">
      <c r="A1286" s="256"/>
      <c r="B1286" s="257"/>
      <c r="C1286" s="258"/>
    </row>
    <row r="1287" spans="1:3" s="255" customFormat="1" ht="11.25">
      <c r="A1287" s="256"/>
      <c r="B1287" s="257"/>
      <c r="C1287" s="258"/>
    </row>
    <row r="1288" spans="1:3" s="255" customFormat="1" ht="11.25">
      <c r="A1288" s="256"/>
      <c r="B1288" s="257"/>
      <c r="C1288" s="258"/>
    </row>
    <row r="1289" spans="1:3" s="255" customFormat="1" ht="11.25">
      <c r="A1289" s="256"/>
      <c r="B1289" s="257"/>
      <c r="C1289" s="258"/>
    </row>
    <row r="1290" spans="1:3" s="255" customFormat="1" ht="11.25">
      <c r="A1290" s="256"/>
      <c r="B1290" s="257"/>
      <c r="C1290" s="258"/>
    </row>
    <row r="1291" spans="1:3" s="255" customFormat="1" ht="11.25">
      <c r="A1291" s="256"/>
      <c r="B1291" s="257"/>
      <c r="C1291" s="258"/>
    </row>
    <row r="1292" spans="1:3" s="255" customFormat="1" ht="11.25">
      <c r="A1292" s="256"/>
      <c r="B1292" s="257"/>
      <c r="C1292" s="258"/>
    </row>
    <row r="1293" spans="1:3" s="255" customFormat="1" ht="11.25">
      <c r="A1293" s="256"/>
      <c r="B1293" s="257"/>
      <c r="C1293" s="258"/>
    </row>
    <row r="1294" spans="1:3" s="255" customFormat="1" ht="11.25">
      <c r="A1294" s="256"/>
      <c r="B1294" s="257"/>
      <c r="C1294" s="258"/>
    </row>
    <row r="1295" spans="1:3" s="255" customFormat="1" ht="11.25">
      <c r="A1295" s="256"/>
      <c r="B1295" s="257"/>
      <c r="C1295" s="258"/>
    </row>
    <row r="1296" spans="1:3" s="255" customFormat="1" ht="11.25">
      <c r="A1296" s="256"/>
      <c r="B1296" s="257"/>
      <c r="C1296" s="258"/>
    </row>
    <row r="1297" spans="1:3" s="255" customFormat="1" ht="11.25">
      <c r="A1297" s="256"/>
      <c r="B1297" s="257"/>
      <c r="C1297" s="258"/>
    </row>
    <row r="1298" spans="1:3" s="255" customFormat="1" ht="11.25">
      <c r="A1298" s="256"/>
      <c r="B1298" s="257"/>
      <c r="C1298" s="258"/>
    </row>
    <row r="1299" spans="1:3" s="255" customFormat="1" ht="11.25">
      <c r="A1299" s="256"/>
      <c r="B1299" s="257"/>
      <c r="C1299" s="258"/>
    </row>
    <row r="1300" spans="1:3" s="255" customFormat="1" ht="11.25">
      <c r="A1300" s="256"/>
      <c r="B1300" s="257"/>
      <c r="C1300" s="258"/>
    </row>
    <row r="1301" spans="1:3" s="255" customFormat="1" ht="11.25">
      <c r="A1301" s="256"/>
      <c r="B1301" s="257"/>
      <c r="C1301" s="258"/>
    </row>
    <row r="1302" spans="1:3" s="255" customFormat="1" ht="11.25">
      <c r="A1302" s="256"/>
      <c r="B1302" s="257"/>
      <c r="C1302" s="258"/>
    </row>
    <row r="1303" spans="1:3" s="255" customFormat="1" ht="11.25">
      <c r="A1303" s="256"/>
      <c r="B1303" s="257"/>
      <c r="C1303" s="258"/>
    </row>
    <row r="1304" spans="1:3" s="255" customFormat="1" ht="11.25">
      <c r="A1304" s="256"/>
      <c r="B1304" s="257"/>
      <c r="C1304" s="258"/>
    </row>
    <row r="1305" spans="1:3" s="255" customFormat="1" ht="11.25">
      <c r="A1305" s="256"/>
      <c r="B1305" s="257"/>
      <c r="C1305" s="258"/>
    </row>
    <row r="1306" spans="1:3" s="255" customFormat="1" ht="11.25">
      <c r="A1306" s="256"/>
      <c r="B1306" s="257"/>
      <c r="C1306" s="258"/>
    </row>
    <row r="1307" spans="1:3" s="255" customFormat="1" ht="11.25">
      <c r="A1307" s="256"/>
      <c r="B1307" s="257"/>
      <c r="C1307" s="258"/>
    </row>
    <row r="1308" spans="1:3" s="255" customFormat="1" ht="11.25">
      <c r="A1308" s="256"/>
      <c r="B1308" s="257"/>
      <c r="C1308" s="258"/>
    </row>
    <row r="1309" spans="1:3" s="255" customFormat="1" ht="11.25">
      <c r="A1309" s="256"/>
      <c r="B1309" s="257"/>
      <c r="C1309" s="258"/>
    </row>
    <row r="1310" spans="1:3" s="255" customFormat="1" ht="11.25">
      <c r="A1310" s="256"/>
      <c r="B1310" s="257"/>
      <c r="C1310" s="258"/>
    </row>
    <row r="1311" spans="1:3" s="255" customFormat="1" ht="11.25">
      <c r="A1311" s="256"/>
      <c r="B1311" s="257"/>
      <c r="C1311" s="258"/>
    </row>
    <row r="1312" spans="1:3" s="255" customFormat="1" ht="11.25">
      <c r="A1312" s="256"/>
      <c r="B1312" s="257"/>
      <c r="C1312" s="258"/>
    </row>
    <row r="1313" spans="1:3" s="255" customFormat="1" ht="11.25">
      <c r="A1313" s="256"/>
      <c r="B1313" s="257"/>
      <c r="C1313" s="258"/>
    </row>
    <row r="1314" spans="1:3" s="255" customFormat="1" ht="11.25">
      <c r="A1314" s="256"/>
      <c r="B1314" s="257"/>
      <c r="C1314" s="258"/>
    </row>
    <row r="1315" spans="1:3" s="255" customFormat="1" ht="11.25">
      <c r="A1315" s="256"/>
      <c r="B1315" s="257"/>
      <c r="C1315" s="258"/>
    </row>
    <row r="1316" spans="1:3" s="255" customFormat="1" ht="11.25">
      <c r="A1316" s="256"/>
      <c r="B1316" s="257"/>
      <c r="C1316" s="258"/>
    </row>
    <row r="1317" spans="1:3" s="255" customFormat="1" ht="11.25">
      <c r="A1317" s="256"/>
      <c r="B1317" s="257"/>
      <c r="C1317" s="258"/>
    </row>
    <row r="1318" spans="1:3" s="255" customFormat="1" ht="11.25">
      <c r="A1318" s="256"/>
      <c r="B1318" s="257"/>
      <c r="C1318" s="258"/>
    </row>
    <row r="1319" spans="1:3" s="255" customFormat="1" ht="11.25">
      <c r="A1319" s="256"/>
      <c r="B1319" s="257"/>
      <c r="C1319" s="258"/>
    </row>
    <row r="1320" spans="1:3" s="255" customFormat="1" ht="11.25">
      <c r="A1320" s="256"/>
      <c r="B1320" s="257"/>
      <c r="C1320" s="258"/>
    </row>
    <row r="1321" spans="1:3" s="255" customFormat="1" ht="11.25">
      <c r="A1321" s="256"/>
      <c r="B1321" s="257"/>
      <c r="C1321" s="258"/>
    </row>
    <row r="1322" spans="1:3" s="255" customFormat="1" ht="11.25">
      <c r="A1322" s="256"/>
      <c r="B1322" s="257"/>
      <c r="C1322" s="258"/>
    </row>
    <row r="1323" spans="1:3" s="255" customFormat="1" ht="11.25">
      <c r="A1323" s="256"/>
      <c r="B1323" s="257"/>
      <c r="C1323" s="258"/>
    </row>
    <row r="1324" spans="1:3" s="255" customFormat="1" ht="11.25">
      <c r="A1324" s="256"/>
      <c r="B1324" s="257"/>
      <c r="C1324" s="258"/>
    </row>
    <row r="1325" spans="1:3" s="255" customFormat="1" ht="11.25">
      <c r="A1325" s="256"/>
      <c r="B1325" s="257"/>
      <c r="C1325" s="258"/>
    </row>
    <row r="1326" spans="1:3" s="255" customFormat="1" ht="11.25">
      <c r="A1326" s="256"/>
      <c r="B1326" s="257"/>
      <c r="C1326" s="258"/>
    </row>
    <row r="1327" spans="1:3" s="255" customFormat="1" ht="11.25">
      <c r="A1327" s="256"/>
      <c r="B1327" s="257"/>
      <c r="C1327" s="258"/>
    </row>
    <row r="1328" spans="1:3" s="255" customFormat="1" ht="11.25">
      <c r="A1328" s="256"/>
      <c r="B1328" s="257"/>
      <c r="C1328" s="258"/>
    </row>
    <row r="1329" spans="1:3" s="255" customFormat="1" ht="11.25">
      <c r="A1329" s="256"/>
      <c r="B1329" s="257"/>
      <c r="C1329" s="258"/>
    </row>
    <row r="1330" spans="1:3" s="255" customFormat="1" ht="11.25">
      <c r="A1330" s="256"/>
      <c r="B1330" s="257"/>
      <c r="C1330" s="258"/>
    </row>
    <row r="1331" spans="1:3" s="255" customFormat="1" ht="11.25">
      <c r="A1331" s="256"/>
      <c r="B1331" s="257"/>
      <c r="C1331" s="258"/>
    </row>
    <row r="1332" spans="1:3" s="255" customFormat="1" ht="11.25">
      <c r="A1332" s="256"/>
      <c r="B1332" s="257"/>
      <c r="C1332" s="258"/>
    </row>
    <row r="1333" spans="1:3" s="255" customFormat="1" ht="11.25">
      <c r="A1333" s="256"/>
      <c r="B1333" s="257"/>
      <c r="C1333" s="258"/>
    </row>
    <row r="1334" spans="1:3" s="255" customFormat="1" ht="11.25">
      <c r="A1334" s="256"/>
      <c r="B1334" s="257"/>
      <c r="C1334" s="258"/>
    </row>
    <row r="1335" spans="1:3" s="255" customFormat="1" ht="11.25">
      <c r="A1335" s="256"/>
      <c r="B1335" s="257"/>
      <c r="C1335" s="258"/>
    </row>
    <row r="1336" spans="1:3" s="255" customFormat="1" ht="11.25">
      <c r="A1336" s="256"/>
      <c r="B1336" s="257"/>
      <c r="C1336" s="258"/>
    </row>
    <row r="1337" spans="1:3" s="255" customFormat="1" ht="11.25">
      <c r="A1337" s="256"/>
      <c r="B1337" s="257"/>
      <c r="C1337" s="258"/>
    </row>
    <row r="1338" spans="1:3" s="255" customFormat="1" ht="11.25">
      <c r="A1338" s="256"/>
      <c r="B1338" s="257"/>
      <c r="C1338" s="258"/>
    </row>
    <row r="1339" spans="1:3" s="255" customFormat="1" ht="11.25">
      <c r="A1339" s="256"/>
      <c r="B1339" s="257"/>
      <c r="C1339" s="258"/>
    </row>
    <row r="1340" spans="1:3" s="255" customFormat="1" ht="11.25">
      <c r="A1340" s="256"/>
      <c r="B1340" s="257"/>
      <c r="C1340" s="258"/>
    </row>
    <row r="1341" spans="1:3" s="255" customFormat="1" ht="11.25">
      <c r="A1341" s="256"/>
      <c r="B1341" s="257"/>
      <c r="C1341" s="258"/>
    </row>
    <row r="1342" spans="1:3" s="255" customFormat="1" ht="11.25">
      <c r="A1342" s="256"/>
      <c r="B1342" s="257"/>
      <c r="C1342" s="258"/>
    </row>
    <row r="1343" spans="1:3" s="255" customFormat="1" ht="11.25">
      <c r="A1343" s="256"/>
      <c r="B1343" s="257"/>
      <c r="C1343" s="258"/>
    </row>
    <row r="1344" spans="1:3" s="255" customFormat="1" ht="11.25">
      <c r="A1344" s="256"/>
      <c r="B1344" s="257"/>
      <c r="C1344" s="258"/>
    </row>
    <row r="1345" spans="1:3" s="255" customFormat="1" ht="11.25">
      <c r="A1345" s="256"/>
      <c r="B1345" s="257"/>
      <c r="C1345" s="258"/>
    </row>
    <row r="1346" spans="1:3" s="255" customFormat="1" ht="11.25">
      <c r="A1346" s="256"/>
      <c r="B1346" s="257"/>
      <c r="C1346" s="258"/>
    </row>
    <row r="1347" spans="1:3" s="255" customFormat="1" ht="11.25">
      <c r="A1347" s="256"/>
      <c r="B1347" s="257"/>
      <c r="C1347" s="258"/>
    </row>
    <row r="1348" spans="1:3" s="255" customFormat="1" ht="11.25">
      <c r="A1348" s="256"/>
      <c r="B1348" s="257"/>
      <c r="C1348" s="258"/>
    </row>
    <row r="1349" spans="1:3" s="255" customFormat="1" ht="11.25">
      <c r="A1349" s="256"/>
      <c r="B1349" s="257"/>
      <c r="C1349" s="258"/>
    </row>
    <row r="1350" spans="1:3" s="255" customFormat="1" ht="11.25">
      <c r="A1350" s="256"/>
      <c r="B1350" s="257"/>
      <c r="C1350" s="258"/>
    </row>
    <row r="1351" spans="1:3" s="255" customFormat="1" ht="11.25">
      <c r="A1351" s="256"/>
      <c r="B1351" s="257"/>
      <c r="C1351" s="258"/>
    </row>
    <row r="1352" spans="1:3" s="255" customFormat="1" ht="11.25">
      <c r="A1352" s="256"/>
      <c r="B1352" s="257"/>
      <c r="C1352" s="258"/>
    </row>
    <row r="1353" spans="1:3" s="255" customFormat="1" ht="11.25">
      <c r="A1353" s="256"/>
      <c r="B1353" s="257"/>
      <c r="C1353" s="258"/>
    </row>
    <row r="1354" spans="1:3" s="255" customFormat="1" ht="11.25">
      <c r="A1354" s="256"/>
      <c r="B1354" s="257"/>
      <c r="C1354" s="258"/>
    </row>
    <row r="1355" spans="1:3" s="255" customFormat="1" ht="11.25">
      <c r="A1355" s="256"/>
      <c r="B1355" s="257"/>
      <c r="C1355" s="258"/>
    </row>
    <row r="1356" spans="1:3" s="255" customFormat="1" ht="11.25">
      <c r="A1356" s="256"/>
      <c r="B1356" s="257"/>
      <c r="C1356" s="258"/>
    </row>
    <row r="1357" spans="1:3" s="255" customFormat="1" ht="11.25">
      <c r="A1357" s="256"/>
      <c r="B1357" s="257"/>
      <c r="C1357" s="258"/>
    </row>
    <row r="1358" spans="1:3" s="255" customFormat="1" ht="11.25">
      <c r="A1358" s="256"/>
      <c r="B1358" s="257"/>
      <c r="C1358" s="258"/>
    </row>
    <row r="1359" spans="1:3" s="255" customFormat="1" ht="11.25">
      <c r="A1359" s="256"/>
      <c r="B1359" s="257"/>
      <c r="C1359" s="258"/>
    </row>
    <row r="1360" spans="1:3" s="255" customFormat="1" ht="11.25">
      <c r="A1360" s="256"/>
      <c r="B1360" s="257"/>
      <c r="C1360" s="258"/>
    </row>
    <row r="1361" spans="1:3" s="255" customFormat="1" ht="11.25">
      <c r="A1361" s="256"/>
      <c r="B1361" s="257"/>
      <c r="C1361" s="258"/>
    </row>
    <row r="1362" spans="1:3" s="255" customFormat="1" ht="11.25">
      <c r="A1362" s="256"/>
      <c r="B1362" s="257"/>
      <c r="C1362" s="258"/>
    </row>
    <row r="1363" spans="1:3" s="255" customFormat="1" ht="11.25">
      <c r="A1363" s="256"/>
      <c r="B1363" s="257"/>
      <c r="C1363" s="258"/>
    </row>
    <row r="1364" spans="1:3" s="255" customFormat="1" ht="11.25">
      <c r="A1364" s="256"/>
      <c r="B1364" s="257"/>
      <c r="C1364" s="258"/>
    </row>
    <row r="1365" spans="1:3" s="255" customFormat="1" ht="11.25">
      <c r="A1365" s="256"/>
      <c r="B1365" s="257"/>
      <c r="C1365" s="258"/>
    </row>
    <row r="1366" spans="1:3" s="255" customFormat="1" ht="11.25">
      <c r="A1366" s="256"/>
      <c r="B1366" s="257"/>
      <c r="C1366" s="258"/>
    </row>
    <row r="1367" spans="1:3" s="255" customFormat="1" ht="11.25">
      <c r="A1367" s="256"/>
      <c r="B1367" s="257"/>
      <c r="C1367" s="258"/>
    </row>
    <row r="1368" spans="1:3" s="255" customFormat="1" ht="11.25">
      <c r="A1368" s="256"/>
      <c r="B1368" s="257"/>
      <c r="C1368" s="258"/>
    </row>
    <row r="1369" spans="1:3" s="255" customFormat="1" ht="11.25">
      <c r="A1369" s="256"/>
      <c r="B1369" s="257"/>
      <c r="C1369" s="258"/>
    </row>
    <row r="1370" spans="1:3" s="255" customFormat="1" ht="11.25">
      <c r="A1370" s="256"/>
      <c r="B1370" s="257"/>
      <c r="C1370" s="258"/>
    </row>
    <row r="1371" spans="1:3" s="255" customFormat="1" ht="11.25">
      <c r="A1371" s="256"/>
      <c r="B1371" s="257"/>
      <c r="C1371" s="258"/>
    </row>
    <row r="1372" spans="1:3" s="255" customFormat="1" ht="11.25">
      <c r="A1372" s="256"/>
      <c r="B1372" s="257"/>
      <c r="C1372" s="258"/>
    </row>
    <row r="1373" spans="1:3" s="255" customFormat="1" ht="11.25">
      <c r="A1373" s="256"/>
      <c r="B1373" s="257"/>
      <c r="C1373" s="258"/>
    </row>
    <row r="1374" spans="1:3" s="255" customFormat="1" ht="11.25">
      <c r="A1374" s="256"/>
      <c r="B1374" s="257"/>
      <c r="C1374" s="258"/>
    </row>
    <row r="1375" spans="1:3" s="255" customFormat="1" ht="11.25">
      <c r="A1375" s="256"/>
      <c r="B1375" s="257"/>
      <c r="C1375" s="258"/>
    </row>
    <row r="1376" spans="1:3" s="255" customFormat="1" ht="11.25">
      <c r="A1376" s="256"/>
      <c r="B1376" s="257"/>
      <c r="C1376" s="258"/>
    </row>
    <row r="1377" spans="1:3" s="255" customFormat="1" ht="11.25">
      <c r="A1377" s="256"/>
      <c r="B1377" s="257"/>
      <c r="C1377" s="258"/>
    </row>
    <row r="1378" spans="1:3" s="255" customFormat="1" ht="11.25">
      <c r="A1378" s="256"/>
      <c r="B1378" s="257"/>
      <c r="C1378" s="258"/>
    </row>
    <row r="1379" spans="1:3" s="255" customFormat="1" ht="11.25">
      <c r="A1379" s="256"/>
      <c r="B1379" s="257"/>
      <c r="C1379" s="258"/>
    </row>
    <row r="1380" spans="1:3" s="255" customFormat="1" ht="11.25">
      <c r="A1380" s="256"/>
      <c r="B1380" s="257"/>
      <c r="C1380" s="258"/>
    </row>
    <row r="1381" spans="1:3" s="255" customFormat="1" ht="11.25">
      <c r="A1381" s="256"/>
      <c r="B1381" s="257"/>
      <c r="C1381" s="258"/>
    </row>
    <row r="1382" spans="1:3" s="255" customFormat="1" ht="11.25">
      <c r="A1382" s="256"/>
      <c r="B1382" s="257"/>
      <c r="C1382" s="258"/>
    </row>
    <row r="1383" spans="1:3" s="255" customFormat="1" ht="11.25">
      <c r="A1383" s="256"/>
      <c r="B1383" s="257"/>
      <c r="C1383" s="258"/>
    </row>
    <row r="1384" spans="1:3" s="255" customFormat="1" ht="11.25">
      <c r="A1384" s="256"/>
      <c r="B1384" s="257"/>
      <c r="C1384" s="258"/>
    </row>
    <row r="1385" spans="1:3" s="255" customFormat="1" ht="11.25">
      <c r="A1385" s="256"/>
      <c r="B1385" s="257"/>
      <c r="C1385" s="258"/>
    </row>
    <row r="1386" spans="1:3" s="255" customFormat="1" ht="11.25">
      <c r="A1386" s="256"/>
      <c r="B1386" s="257"/>
      <c r="C1386" s="258"/>
    </row>
    <row r="1387" spans="1:3" s="255" customFormat="1" ht="11.25">
      <c r="A1387" s="256"/>
      <c r="B1387" s="257"/>
      <c r="C1387" s="258"/>
    </row>
    <row r="1388" spans="1:3" s="255" customFormat="1" ht="11.25">
      <c r="A1388" s="256"/>
      <c r="B1388" s="257"/>
      <c r="C1388" s="258"/>
    </row>
    <row r="1389" spans="1:3" s="255" customFormat="1" ht="11.25">
      <c r="A1389" s="256"/>
      <c r="B1389" s="257"/>
      <c r="C1389" s="258"/>
    </row>
    <row r="1390" spans="1:3" s="255" customFormat="1" ht="11.25">
      <c r="A1390" s="256"/>
      <c r="B1390" s="257"/>
      <c r="C1390" s="258"/>
    </row>
    <row r="1391" spans="1:3" s="255" customFormat="1" ht="11.25">
      <c r="A1391" s="256"/>
      <c r="B1391" s="257"/>
      <c r="C1391" s="258"/>
    </row>
    <row r="1392" spans="1:3" s="255" customFormat="1" ht="11.25">
      <c r="A1392" s="256"/>
      <c r="B1392" s="257"/>
      <c r="C1392" s="258"/>
    </row>
    <row r="1393" spans="1:3" s="255" customFormat="1" ht="11.25">
      <c r="A1393" s="256"/>
      <c r="B1393" s="257"/>
      <c r="C1393" s="258"/>
    </row>
    <row r="1394" spans="1:3" s="255" customFormat="1" ht="11.25">
      <c r="A1394" s="256"/>
      <c r="B1394" s="257"/>
      <c r="C1394" s="258"/>
    </row>
    <row r="1395" spans="1:3" s="255" customFormat="1" ht="11.25">
      <c r="A1395" s="256"/>
      <c r="B1395" s="257"/>
      <c r="C1395" s="258"/>
    </row>
    <row r="1396" spans="1:3" s="255" customFormat="1" ht="11.25">
      <c r="A1396" s="256"/>
      <c r="B1396" s="257"/>
      <c r="C1396" s="258"/>
    </row>
    <row r="1397" spans="1:3" s="255" customFormat="1" ht="11.25">
      <c r="A1397" s="256"/>
      <c r="B1397" s="257"/>
      <c r="C1397" s="258"/>
    </row>
    <row r="1398" spans="1:3" s="255" customFormat="1" ht="11.25">
      <c r="A1398" s="256"/>
      <c r="B1398" s="257"/>
      <c r="C1398" s="258"/>
    </row>
    <row r="1399" spans="1:3" s="255" customFormat="1" ht="11.25">
      <c r="A1399" s="256"/>
      <c r="B1399" s="257"/>
      <c r="C1399" s="258"/>
    </row>
    <row r="1400" spans="1:3" s="255" customFormat="1" ht="11.25">
      <c r="A1400" s="256"/>
      <c r="B1400" s="257"/>
      <c r="C1400" s="258"/>
    </row>
    <row r="1401" spans="1:3" s="255" customFormat="1" ht="11.25">
      <c r="A1401" s="256"/>
      <c r="B1401" s="257"/>
      <c r="C1401" s="258"/>
    </row>
    <row r="1402" spans="1:3" s="255" customFormat="1" ht="11.25">
      <c r="A1402" s="256"/>
      <c r="B1402" s="257"/>
      <c r="C1402" s="258"/>
    </row>
    <row r="1403" spans="1:3" s="255" customFormat="1" ht="11.25">
      <c r="A1403" s="256"/>
      <c r="B1403" s="257"/>
      <c r="C1403" s="258"/>
    </row>
    <row r="1404" spans="1:3" s="255" customFormat="1" ht="11.25">
      <c r="A1404" s="256"/>
      <c r="B1404" s="257"/>
      <c r="C1404" s="258"/>
    </row>
    <row r="1405" spans="1:3" s="255" customFormat="1" ht="11.25">
      <c r="A1405" s="256"/>
      <c r="B1405" s="257"/>
      <c r="C1405" s="258"/>
    </row>
    <row r="1406" spans="1:3" s="255" customFormat="1" ht="11.25">
      <c r="A1406" s="256"/>
      <c r="B1406" s="257"/>
      <c r="C1406" s="258"/>
    </row>
    <row r="1407" spans="1:3" s="255" customFormat="1" ht="11.25">
      <c r="A1407" s="256"/>
      <c r="B1407" s="257"/>
      <c r="C1407" s="258"/>
    </row>
    <row r="1408" spans="1:3" s="255" customFormat="1" ht="11.25">
      <c r="A1408" s="256"/>
      <c r="B1408" s="257"/>
      <c r="C1408" s="258"/>
    </row>
    <row r="1409" spans="1:3" s="255" customFormat="1" ht="11.25">
      <c r="A1409" s="256"/>
      <c r="B1409" s="257"/>
      <c r="C1409" s="258"/>
    </row>
    <row r="1410" spans="1:3" s="255" customFormat="1" ht="11.25">
      <c r="A1410" s="256"/>
      <c r="B1410" s="257"/>
      <c r="C1410" s="258"/>
    </row>
    <row r="1411" spans="1:3" s="255" customFormat="1" ht="11.25">
      <c r="A1411" s="256"/>
      <c r="B1411" s="257"/>
      <c r="C1411" s="258"/>
    </row>
    <row r="1412" spans="1:3" s="255" customFormat="1" ht="11.25">
      <c r="A1412" s="256"/>
      <c r="B1412" s="257"/>
      <c r="C1412" s="258"/>
    </row>
    <row r="1413" spans="1:3" s="255" customFormat="1" ht="11.25">
      <c r="A1413" s="256"/>
      <c r="B1413" s="257"/>
      <c r="C1413" s="258"/>
    </row>
    <row r="1414" spans="1:3" s="255" customFormat="1" ht="11.25">
      <c r="A1414" s="256"/>
      <c r="B1414" s="257"/>
      <c r="C1414" s="258"/>
    </row>
    <row r="1415" spans="1:3" s="255" customFormat="1" ht="11.25">
      <c r="A1415" s="256"/>
      <c r="B1415" s="257"/>
      <c r="C1415" s="258"/>
    </row>
    <row r="1416" spans="1:3" s="255" customFormat="1" ht="11.25">
      <c r="A1416" s="256"/>
      <c r="B1416" s="257"/>
      <c r="C1416" s="258"/>
    </row>
    <row r="1417" spans="1:3" s="255" customFormat="1" ht="11.25">
      <c r="A1417" s="256"/>
      <c r="B1417" s="257"/>
      <c r="C1417" s="258"/>
    </row>
    <row r="1418" spans="1:3" s="255" customFormat="1" ht="11.25">
      <c r="A1418" s="256"/>
      <c r="B1418" s="257"/>
      <c r="C1418" s="258"/>
    </row>
    <row r="1419" spans="1:3" s="255" customFormat="1" ht="11.25">
      <c r="A1419" s="256"/>
      <c r="B1419" s="257"/>
      <c r="C1419" s="258"/>
    </row>
    <row r="1420" spans="1:3" s="255" customFormat="1" ht="11.25">
      <c r="A1420" s="256"/>
      <c r="B1420" s="257"/>
      <c r="C1420" s="258"/>
    </row>
    <row r="1421" spans="1:3" s="255" customFormat="1" ht="11.25">
      <c r="A1421" s="256"/>
      <c r="B1421" s="257"/>
      <c r="C1421" s="258"/>
    </row>
    <row r="1422" spans="1:3" s="255" customFormat="1" ht="11.25">
      <c r="A1422" s="256"/>
      <c r="B1422" s="257"/>
      <c r="C1422" s="258"/>
    </row>
    <row r="1423" spans="1:3" s="255" customFormat="1" ht="11.25">
      <c r="A1423" s="256"/>
      <c r="B1423" s="257"/>
      <c r="C1423" s="258"/>
    </row>
    <row r="1424" spans="1:3" s="255" customFormat="1" ht="11.25">
      <c r="A1424" s="256"/>
      <c r="B1424" s="257"/>
      <c r="C1424" s="258"/>
    </row>
    <row r="1425" spans="1:3" s="255" customFormat="1" ht="11.25">
      <c r="A1425" s="256"/>
      <c r="B1425" s="257"/>
      <c r="C1425" s="258"/>
    </row>
    <row r="1426" spans="1:3" s="255" customFormat="1" ht="11.25">
      <c r="A1426" s="256"/>
      <c r="B1426" s="257"/>
      <c r="C1426" s="258"/>
    </row>
    <row r="1427" spans="1:3" s="255" customFormat="1" ht="11.25">
      <c r="A1427" s="256"/>
      <c r="B1427" s="257"/>
      <c r="C1427" s="258"/>
    </row>
    <row r="1428" spans="1:3" s="255" customFormat="1" ht="11.25">
      <c r="A1428" s="256"/>
      <c r="B1428" s="257"/>
      <c r="C1428" s="258"/>
    </row>
    <row r="1429" spans="1:3" s="255" customFormat="1" ht="11.25">
      <c r="A1429" s="256"/>
      <c r="B1429" s="257"/>
      <c r="C1429" s="258"/>
    </row>
    <row r="1430" spans="1:3" s="255" customFormat="1" ht="11.25">
      <c r="A1430" s="256"/>
      <c r="B1430" s="257"/>
      <c r="C1430" s="258"/>
    </row>
    <row r="1431" spans="1:3" s="255" customFormat="1" ht="11.25">
      <c r="A1431" s="256"/>
      <c r="B1431" s="257"/>
      <c r="C1431" s="258"/>
    </row>
    <row r="1432" spans="1:3" s="255" customFormat="1" ht="11.25">
      <c r="A1432" s="256"/>
      <c r="B1432" s="257"/>
      <c r="C1432" s="258"/>
    </row>
    <row r="1433" spans="1:3" s="255" customFormat="1" ht="11.25">
      <c r="A1433" s="256"/>
      <c r="B1433" s="257"/>
      <c r="C1433" s="258"/>
    </row>
    <row r="1434" spans="1:3" s="255" customFormat="1" ht="11.25">
      <c r="A1434" s="256"/>
      <c r="B1434" s="257"/>
      <c r="C1434" s="258"/>
    </row>
    <row r="1435" spans="1:3" s="255" customFormat="1" ht="11.25">
      <c r="A1435" s="256"/>
      <c r="B1435" s="257"/>
      <c r="C1435" s="258"/>
    </row>
    <row r="1436" spans="1:3" s="255" customFormat="1" ht="11.25">
      <c r="A1436" s="256"/>
      <c r="B1436" s="257"/>
      <c r="C1436" s="258"/>
    </row>
    <row r="1437" spans="1:3" s="255" customFormat="1" ht="11.25">
      <c r="A1437" s="256"/>
      <c r="B1437" s="257"/>
      <c r="C1437" s="258"/>
    </row>
    <row r="1438" spans="1:3" s="255" customFormat="1" ht="11.25">
      <c r="A1438" s="256"/>
      <c r="B1438" s="257"/>
      <c r="C1438" s="258"/>
    </row>
    <row r="1439" spans="1:3" s="255" customFormat="1" ht="11.25">
      <c r="A1439" s="256"/>
      <c r="B1439" s="257"/>
      <c r="C1439" s="258"/>
    </row>
    <row r="1440" spans="1:3" s="255" customFormat="1" ht="11.25">
      <c r="A1440" s="256"/>
      <c r="B1440" s="257"/>
      <c r="C1440" s="258"/>
    </row>
    <row r="1441" spans="1:3" s="255" customFormat="1" ht="11.25">
      <c r="A1441" s="256"/>
      <c r="B1441" s="257"/>
      <c r="C1441" s="258"/>
    </row>
    <row r="1442" spans="1:3" s="255" customFormat="1" ht="11.25">
      <c r="A1442" s="256"/>
      <c r="B1442" s="257"/>
      <c r="C1442" s="258"/>
    </row>
    <row r="1443" spans="1:3" s="255" customFormat="1" ht="11.25">
      <c r="A1443" s="256"/>
      <c r="B1443" s="257"/>
      <c r="C1443" s="258"/>
    </row>
    <row r="1444" spans="1:3" s="255" customFormat="1" ht="11.25">
      <c r="A1444" s="256"/>
      <c r="B1444" s="257"/>
      <c r="C1444" s="258"/>
    </row>
    <row r="1445" spans="1:3" s="255" customFormat="1" ht="11.25">
      <c r="A1445" s="256"/>
      <c r="B1445" s="257"/>
      <c r="C1445" s="258"/>
    </row>
    <row r="1446" spans="1:3" s="255" customFormat="1" ht="11.25">
      <c r="A1446" s="256"/>
      <c r="B1446" s="257"/>
      <c r="C1446" s="258"/>
    </row>
    <row r="1447" spans="1:3" s="255" customFormat="1" ht="11.25">
      <c r="A1447" s="256"/>
      <c r="B1447" s="257"/>
      <c r="C1447" s="258"/>
    </row>
    <row r="1448" spans="1:3" s="255" customFormat="1" ht="11.25">
      <c r="A1448" s="256"/>
      <c r="B1448" s="257"/>
      <c r="C1448" s="258"/>
    </row>
    <row r="1449" spans="1:3" s="255" customFormat="1" ht="11.25">
      <c r="A1449" s="256"/>
      <c r="B1449" s="257"/>
      <c r="C1449" s="258"/>
    </row>
    <row r="1450" spans="1:3" s="255" customFormat="1" ht="11.25">
      <c r="A1450" s="256"/>
      <c r="B1450" s="257"/>
      <c r="C1450" s="258"/>
    </row>
    <row r="1451" spans="1:3" s="255" customFormat="1" ht="11.25">
      <c r="A1451" s="256"/>
      <c r="B1451" s="257"/>
      <c r="C1451" s="258"/>
    </row>
    <row r="1452" spans="1:3" s="255" customFormat="1" ht="11.25">
      <c r="A1452" s="256"/>
      <c r="B1452" s="257"/>
      <c r="C1452" s="258"/>
    </row>
    <row r="1453" spans="1:3" s="255" customFormat="1" ht="11.25">
      <c r="A1453" s="256"/>
      <c r="B1453" s="257"/>
      <c r="C1453" s="258"/>
    </row>
    <row r="1454" spans="1:3" s="255" customFormat="1" ht="11.25">
      <c r="A1454" s="256"/>
      <c r="B1454" s="257"/>
      <c r="C1454" s="258"/>
    </row>
    <row r="1455" spans="1:3" s="255" customFormat="1" ht="11.25">
      <c r="A1455" s="256"/>
      <c r="B1455" s="257"/>
      <c r="C1455" s="258"/>
    </row>
    <row r="1456" spans="1:3" s="255" customFormat="1" ht="11.25">
      <c r="A1456" s="256"/>
      <c r="B1456" s="257"/>
      <c r="C1456" s="258"/>
    </row>
    <row r="1457" spans="1:3" s="255" customFormat="1" ht="11.25">
      <c r="A1457" s="256"/>
      <c r="B1457" s="257"/>
      <c r="C1457" s="258"/>
    </row>
    <row r="1458" spans="1:3" s="255" customFormat="1" ht="11.25">
      <c r="A1458" s="256"/>
      <c r="B1458" s="257"/>
      <c r="C1458" s="258"/>
    </row>
    <row r="1459" spans="1:3" s="255" customFormat="1" ht="11.25">
      <c r="A1459" s="256"/>
      <c r="B1459" s="257"/>
      <c r="C1459" s="258"/>
    </row>
    <row r="1460" spans="1:3" s="255" customFormat="1" ht="11.25">
      <c r="A1460" s="256"/>
      <c r="B1460" s="257"/>
      <c r="C1460" s="258"/>
    </row>
    <row r="1461" spans="1:3" s="255" customFormat="1" ht="11.25">
      <c r="A1461" s="256"/>
      <c r="B1461" s="257"/>
      <c r="C1461" s="258"/>
    </row>
    <row r="1462" spans="1:3" s="255" customFormat="1" ht="11.25">
      <c r="A1462" s="256"/>
      <c r="B1462" s="257"/>
      <c r="C1462" s="258"/>
    </row>
    <row r="1463" spans="1:3" s="255" customFormat="1" ht="11.25">
      <c r="A1463" s="256"/>
      <c r="B1463" s="257"/>
      <c r="C1463" s="258"/>
    </row>
    <row r="1464" spans="1:3" s="255" customFormat="1" ht="11.25">
      <c r="A1464" s="256"/>
      <c r="B1464" s="257"/>
      <c r="C1464" s="258"/>
    </row>
    <row r="1465" spans="1:3" s="255" customFormat="1" ht="11.25">
      <c r="A1465" s="256"/>
      <c r="B1465" s="257"/>
      <c r="C1465" s="258"/>
    </row>
    <row r="1466" spans="1:3" s="255" customFormat="1" ht="11.25">
      <c r="A1466" s="256"/>
      <c r="B1466" s="257"/>
      <c r="C1466" s="258"/>
    </row>
    <row r="1467" spans="1:3" s="255" customFormat="1" ht="11.25">
      <c r="A1467" s="256"/>
      <c r="B1467" s="257"/>
      <c r="C1467" s="258"/>
    </row>
    <row r="1468" spans="1:3" s="255" customFormat="1" ht="11.25">
      <c r="A1468" s="256"/>
      <c r="B1468" s="257"/>
      <c r="C1468" s="258"/>
    </row>
    <row r="1469" spans="1:3" s="255" customFormat="1" ht="11.25">
      <c r="A1469" s="256"/>
      <c r="B1469" s="257"/>
      <c r="C1469" s="258"/>
    </row>
    <row r="1470" spans="1:3" s="255" customFormat="1" ht="11.25">
      <c r="A1470" s="256"/>
      <c r="B1470" s="257"/>
      <c r="C1470" s="258"/>
    </row>
    <row r="1471" spans="1:3" s="255" customFormat="1" ht="11.25">
      <c r="A1471" s="256"/>
      <c r="B1471" s="257"/>
      <c r="C1471" s="258"/>
    </row>
    <row r="1472" spans="1:3" s="255" customFormat="1" ht="11.25">
      <c r="A1472" s="256"/>
      <c r="B1472" s="257"/>
      <c r="C1472" s="258"/>
    </row>
    <row r="1473" spans="1:3" s="255" customFormat="1" ht="11.25">
      <c r="A1473" s="256"/>
      <c r="B1473" s="257"/>
      <c r="C1473" s="258"/>
    </row>
    <row r="1474" spans="1:3" s="255" customFormat="1" ht="11.25">
      <c r="A1474" s="256"/>
      <c r="B1474" s="257"/>
      <c r="C1474" s="258"/>
    </row>
    <row r="1475" spans="1:3" s="255" customFormat="1" ht="11.25">
      <c r="A1475" s="256"/>
      <c r="B1475" s="257"/>
      <c r="C1475" s="258"/>
    </row>
    <row r="1476" spans="1:3" s="255" customFormat="1" ht="11.25">
      <c r="A1476" s="256"/>
      <c r="B1476" s="257"/>
      <c r="C1476" s="258"/>
    </row>
    <row r="1477" spans="1:3" s="255" customFormat="1" ht="11.25">
      <c r="A1477" s="256"/>
      <c r="B1477" s="257"/>
      <c r="C1477" s="258"/>
    </row>
    <row r="1478" spans="1:3" s="255" customFormat="1" ht="11.25">
      <c r="A1478" s="256"/>
      <c r="B1478" s="257"/>
      <c r="C1478" s="258"/>
    </row>
    <row r="1479" spans="1:3" s="255" customFormat="1" ht="11.25">
      <c r="A1479" s="256"/>
      <c r="B1479" s="257"/>
      <c r="C1479" s="258"/>
    </row>
    <row r="1480" spans="1:3" s="255" customFormat="1" ht="11.25">
      <c r="A1480" s="256"/>
      <c r="B1480" s="257"/>
      <c r="C1480" s="258"/>
    </row>
    <row r="1481" spans="1:3" s="255" customFormat="1" ht="11.25">
      <c r="A1481" s="256"/>
      <c r="B1481" s="257"/>
      <c r="C1481" s="258"/>
    </row>
    <row r="1482" spans="1:3" s="255" customFormat="1" ht="11.25">
      <c r="A1482" s="256"/>
      <c r="B1482" s="257"/>
      <c r="C1482" s="258"/>
    </row>
    <row r="1483" spans="1:3" s="255" customFormat="1" ht="11.25">
      <c r="A1483" s="256"/>
      <c r="B1483" s="257"/>
      <c r="C1483" s="258"/>
    </row>
    <row r="1484" spans="1:3" s="255" customFormat="1" ht="11.25">
      <c r="A1484" s="256"/>
      <c r="B1484" s="257"/>
      <c r="C1484" s="258"/>
    </row>
    <row r="1485" spans="1:3" s="255" customFormat="1" ht="11.25">
      <c r="A1485" s="256"/>
      <c r="B1485" s="257"/>
      <c r="C1485" s="258"/>
    </row>
    <row r="1486" spans="1:3" s="255" customFormat="1" ht="11.25">
      <c r="A1486" s="256"/>
      <c r="B1486" s="257"/>
      <c r="C1486" s="258"/>
    </row>
    <row r="1487" spans="1:3" s="255" customFormat="1" ht="11.25">
      <c r="A1487" s="256"/>
      <c r="B1487" s="257"/>
      <c r="C1487" s="258"/>
    </row>
    <row r="1488" spans="1:3" s="255" customFormat="1" ht="11.25">
      <c r="A1488" s="256"/>
      <c r="B1488" s="257"/>
      <c r="C1488" s="258"/>
    </row>
    <row r="1489" spans="1:3" s="255" customFormat="1" ht="11.25">
      <c r="A1489" s="256"/>
      <c r="B1489" s="257"/>
      <c r="C1489" s="258"/>
    </row>
    <row r="1490" spans="1:3" s="255" customFormat="1" ht="11.25">
      <c r="A1490" s="256"/>
      <c r="B1490" s="257"/>
      <c r="C1490" s="258"/>
    </row>
    <row r="1491" spans="1:3" s="255" customFormat="1" ht="11.25">
      <c r="A1491" s="256"/>
      <c r="B1491" s="257"/>
      <c r="C1491" s="258"/>
    </row>
    <row r="1492" spans="1:3" s="255" customFormat="1" ht="11.25">
      <c r="A1492" s="256"/>
      <c r="B1492" s="257"/>
      <c r="C1492" s="258"/>
    </row>
    <row r="1493" spans="1:3" s="255" customFormat="1" ht="11.25">
      <c r="A1493" s="256"/>
      <c r="B1493" s="257"/>
      <c r="C1493" s="258"/>
    </row>
    <row r="1494" spans="1:3" s="255" customFormat="1" ht="11.25">
      <c r="A1494" s="256"/>
      <c r="B1494" s="257"/>
      <c r="C1494" s="258"/>
    </row>
    <row r="1495" spans="1:3" s="255" customFormat="1" ht="11.25">
      <c r="A1495" s="256"/>
      <c r="B1495" s="257"/>
      <c r="C1495" s="258"/>
    </row>
    <row r="1496" spans="1:3" s="255" customFormat="1" ht="11.25">
      <c r="A1496" s="256"/>
      <c r="B1496" s="257"/>
      <c r="C1496" s="258"/>
    </row>
    <row r="1497" spans="1:3" s="255" customFormat="1" ht="11.25">
      <c r="A1497" s="256"/>
      <c r="B1497" s="257"/>
      <c r="C1497" s="258"/>
    </row>
    <row r="1498" spans="1:3" s="255" customFormat="1" ht="11.25">
      <c r="A1498" s="256"/>
      <c r="B1498" s="257"/>
      <c r="C1498" s="258"/>
    </row>
    <row r="1499" spans="1:3" s="255" customFormat="1" ht="11.25">
      <c r="A1499" s="256"/>
      <c r="B1499" s="257"/>
      <c r="C1499" s="258"/>
    </row>
    <row r="1500" spans="1:3" s="255" customFormat="1" ht="11.25">
      <c r="A1500" s="256"/>
      <c r="B1500" s="257"/>
      <c r="C1500" s="258"/>
    </row>
    <row r="1501" spans="1:3" s="255" customFormat="1" ht="11.25">
      <c r="A1501" s="256"/>
      <c r="B1501" s="257"/>
      <c r="C1501" s="258"/>
    </row>
    <row r="1502" spans="1:3" s="255" customFormat="1" ht="11.25">
      <c r="A1502" s="256"/>
      <c r="B1502" s="257"/>
      <c r="C1502" s="258"/>
    </row>
    <row r="1503" spans="1:3" s="255" customFormat="1" ht="11.25">
      <c r="A1503" s="256"/>
      <c r="B1503" s="257"/>
      <c r="C1503" s="258"/>
    </row>
    <row r="1504" spans="1:3" s="255" customFormat="1" ht="11.25">
      <c r="A1504" s="256"/>
      <c r="B1504" s="257"/>
      <c r="C1504" s="258"/>
    </row>
    <row r="1505" spans="1:3" s="255" customFormat="1" ht="11.25">
      <c r="A1505" s="256"/>
      <c r="B1505" s="257"/>
      <c r="C1505" s="258"/>
    </row>
    <row r="1506" spans="1:3" s="255" customFormat="1" ht="11.25">
      <c r="A1506" s="256"/>
      <c r="B1506" s="257"/>
      <c r="C1506" s="258"/>
    </row>
    <row r="1507" spans="1:3" s="255" customFormat="1" ht="11.25">
      <c r="A1507" s="256"/>
      <c r="B1507" s="257"/>
      <c r="C1507" s="258"/>
    </row>
    <row r="1508" spans="1:3" s="255" customFormat="1" ht="11.25">
      <c r="A1508" s="256"/>
      <c r="B1508" s="257"/>
      <c r="C1508" s="258"/>
    </row>
    <row r="1509" spans="1:3" s="255" customFormat="1" ht="11.25">
      <c r="A1509" s="256"/>
      <c r="B1509" s="257"/>
      <c r="C1509" s="258"/>
    </row>
    <row r="1510" spans="1:3" s="255" customFormat="1" ht="11.25">
      <c r="A1510" s="256"/>
      <c r="B1510" s="257"/>
      <c r="C1510" s="258"/>
    </row>
    <row r="1511" spans="1:3" s="255" customFormat="1" ht="11.25">
      <c r="A1511" s="256"/>
      <c r="B1511" s="257"/>
      <c r="C1511" s="258"/>
    </row>
    <row r="1512" spans="1:3" s="255" customFormat="1" ht="11.25">
      <c r="A1512" s="256"/>
      <c r="B1512" s="257"/>
      <c r="C1512" s="258"/>
    </row>
    <row r="1513" spans="1:3" s="255" customFormat="1" ht="11.25">
      <c r="A1513" s="256"/>
      <c r="B1513" s="257"/>
      <c r="C1513" s="258"/>
    </row>
    <row r="1514" spans="1:3" s="255" customFormat="1" ht="11.25">
      <c r="A1514" s="256"/>
      <c r="B1514" s="257"/>
      <c r="C1514" s="258"/>
    </row>
    <row r="1515" spans="1:3" s="255" customFormat="1" ht="11.25">
      <c r="A1515" s="256"/>
      <c r="B1515" s="257"/>
      <c r="C1515" s="258"/>
    </row>
    <row r="1516" spans="1:3" s="255" customFormat="1" ht="11.25">
      <c r="A1516" s="256"/>
      <c r="B1516" s="257"/>
      <c r="C1516" s="258"/>
    </row>
    <row r="1517" spans="1:3" s="255" customFormat="1" ht="11.25">
      <c r="A1517" s="256"/>
      <c r="B1517" s="257"/>
      <c r="C1517" s="258"/>
    </row>
    <row r="1518" spans="1:3" s="255" customFormat="1" ht="11.25">
      <c r="A1518" s="256"/>
      <c r="B1518" s="257"/>
      <c r="C1518" s="258"/>
    </row>
    <row r="1519" spans="1:3" s="255" customFormat="1" ht="11.25">
      <c r="A1519" s="256"/>
      <c r="B1519" s="257"/>
      <c r="C1519" s="258"/>
    </row>
    <row r="1520" spans="1:3" s="255" customFormat="1" ht="11.25">
      <c r="A1520" s="256"/>
      <c r="B1520" s="257"/>
      <c r="C1520" s="258"/>
    </row>
    <row r="1521" spans="1:3" s="255" customFormat="1" ht="11.25">
      <c r="A1521" s="256"/>
      <c r="B1521" s="257"/>
      <c r="C1521" s="258"/>
    </row>
    <row r="1522" spans="1:3" s="255" customFormat="1" ht="11.25">
      <c r="A1522" s="256"/>
      <c r="B1522" s="257"/>
      <c r="C1522" s="258"/>
    </row>
    <row r="1523" spans="1:3" s="255" customFormat="1" ht="11.25">
      <c r="A1523" s="256"/>
      <c r="B1523" s="257"/>
      <c r="C1523" s="258"/>
    </row>
    <row r="1524" spans="1:3" s="255" customFormat="1" ht="11.25">
      <c r="A1524" s="256"/>
      <c r="B1524" s="257"/>
      <c r="C1524" s="258"/>
    </row>
    <row r="1525" spans="1:3" s="255" customFormat="1" ht="11.25">
      <c r="A1525" s="256"/>
      <c r="B1525" s="257"/>
      <c r="C1525" s="258"/>
    </row>
    <row r="1526" spans="1:3" s="255" customFormat="1" ht="11.25">
      <c r="A1526" s="256"/>
      <c r="B1526" s="257"/>
      <c r="C1526" s="258"/>
    </row>
    <row r="1527" spans="1:3" s="255" customFormat="1" ht="11.25">
      <c r="A1527" s="256"/>
      <c r="B1527" s="257"/>
      <c r="C1527" s="258"/>
    </row>
    <row r="1528" spans="1:3" s="255" customFormat="1" ht="11.25">
      <c r="A1528" s="256"/>
      <c r="B1528" s="257"/>
      <c r="C1528" s="258"/>
    </row>
    <row r="1529" spans="1:3" s="255" customFormat="1" ht="11.25">
      <c r="A1529" s="256"/>
      <c r="B1529" s="257"/>
      <c r="C1529" s="258"/>
    </row>
    <row r="1530" spans="1:3" s="255" customFormat="1" ht="11.25">
      <c r="A1530" s="256"/>
      <c r="B1530" s="257"/>
      <c r="C1530" s="258"/>
    </row>
    <row r="1531" spans="1:3" s="255" customFormat="1" ht="11.25">
      <c r="A1531" s="256"/>
      <c r="B1531" s="257"/>
      <c r="C1531" s="258"/>
    </row>
    <row r="1532" spans="1:3" s="255" customFormat="1" ht="11.25">
      <c r="A1532" s="256"/>
      <c r="B1532" s="257"/>
      <c r="C1532" s="258"/>
    </row>
    <row r="1533" spans="1:3" s="255" customFormat="1" ht="11.25">
      <c r="A1533" s="256"/>
      <c r="B1533" s="257"/>
      <c r="C1533" s="258"/>
    </row>
    <row r="1534" spans="1:3" s="255" customFormat="1" ht="11.25">
      <c r="A1534" s="256"/>
      <c r="B1534" s="257"/>
      <c r="C1534" s="258"/>
    </row>
    <row r="1535" spans="1:3" s="255" customFormat="1" ht="11.25">
      <c r="A1535" s="256"/>
      <c r="B1535" s="257"/>
      <c r="C1535" s="258"/>
    </row>
    <row r="1536" spans="1:3" s="255" customFormat="1" ht="11.25">
      <c r="A1536" s="256"/>
      <c r="B1536" s="257"/>
      <c r="C1536" s="258"/>
    </row>
    <row r="1537" spans="1:3" s="255" customFormat="1" ht="11.25">
      <c r="A1537" s="256"/>
      <c r="B1537" s="257"/>
      <c r="C1537" s="258"/>
    </row>
    <row r="1538" spans="1:3" s="255" customFormat="1" ht="11.25">
      <c r="A1538" s="256"/>
      <c r="B1538" s="257"/>
      <c r="C1538" s="258"/>
    </row>
    <row r="1539" spans="1:3" s="255" customFormat="1" ht="11.25">
      <c r="A1539" s="256"/>
      <c r="B1539" s="257"/>
      <c r="C1539" s="258"/>
    </row>
    <row r="1540" spans="1:3" s="255" customFormat="1" ht="11.25">
      <c r="A1540" s="256"/>
      <c r="B1540" s="257"/>
      <c r="C1540" s="258"/>
    </row>
    <row r="1541" spans="1:3" s="255" customFormat="1" ht="11.25">
      <c r="A1541" s="256"/>
      <c r="B1541" s="257"/>
      <c r="C1541" s="258"/>
    </row>
    <row r="1542" spans="1:3" s="255" customFormat="1" ht="11.25">
      <c r="A1542" s="256"/>
      <c r="B1542" s="257"/>
      <c r="C1542" s="258"/>
    </row>
    <row r="1543" spans="1:3" s="255" customFormat="1" ht="11.25">
      <c r="A1543" s="256"/>
      <c r="B1543" s="257"/>
      <c r="C1543" s="258"/>
    </row>
    <row r="1544" spans="1:3" s="255" customFormat="1" ht="11.25">
      <c r="A1544" s="256"/>
      <c r="B1544" s="257"/>
      <c r="C1544" s="258"/>
    </row>
    <row r="1545" spans="1:3" s="255" customFormat="1" ht="11.25">
      <c r="A1545" s="256"/>
      <c r="B1545" s="257"/>
      <c r="C1545" s="258"/>
    </row>
    <row r="1546" spans="1:3" s="255" customFormat="1" ht="11.25">
      <c r="A1546" s="256"/>
      <c r="B1546" s="257"/>
      <c r="C1546" s="258"/>
    </row>
    <row r="1547" spans="1:3" s="255" customFormat="1" ht="11.25">
      <c r="A1547" s="256"/>
      <c r="B1547" s="257"/>
      <c r="C1547" s="258"/>
    </row>
    <row r="1548" spans="1:3" s="255" customFormat="1" ht="11.25">
      <c r="A1548" s="256"/>
      <c r="B1548" s="257"/>
      <c r="C1548" s="258"/>
    </row>
    <row r="1549" spans="1:3" s="255" customFormat="1" ht="11.25">
      <c r="A1549" s="256"/>
      <c r="B1549" s="257"/>
      <c r="C1549" s="258"/>
    </row>
    <row r="1550" spans="1:3" s="255" customFormat="1" ht="11.25">
      <c r="A1550" s="256"/>
      <c r="B1550" s="257"/>
      <c r="C1550" s="258"/>
    </row>
    <row r="1551" spans="1:3" s="255" customFormat="1" ht="11.25">
      <c r="A1551" s="256"/>
      <c r="B1551" s="257"/>
      <c r="C1551" s="258"/>
    </row>
    <row r="1552" spans="1:3" s="255" customFormat="1" ht="11.25">
      <c r="A1552" s="256"/>
      <c r="B1552" s="257"/>
      <c r="C1552" s="258"/>
    </row>
    <row r="1553" spans="1:3" s="255" customFormat="1" ht="11.25">
      <c r="A1553" s="256"/>
      <c r="B1553" s="257"/>
      <c r="C1553" s="258"/>
    </row>
    <row r="1554" spans="1:3" s="255" customFormat="1" ht="11.25">
      <c r="A1554" s="256"/>
      <c r="B1554" s="257"/>
      <c r="C1554" s="258"/>
    </row>
    <row r="1555" spans="1:3" s="255" customFormat="1" ht="11.25">
      <c r="A1555" s="256"/>
      <c r="B1555" s="257"/>
      <c r="C1555" s="258"/>
    </row>
    <row r="1556" spans="1:3" s="255" customFormat="1" ht="11.25">
      <c r="A1556" s="256"/>
      <c r="B1556" s="257"/>
      <c r="C1556" s="258"/>
    </row>
    <row r="1557" spans="1:3" s="255" customFormat="1" ht="11.25">
      <c r="A1557" s="256"/>
      <c r="B1557" s="257"/>
      <c r="C1557" s="258"/>
    </row>
    <row r="1558" spans="1:3" s="255" customFormat="1" ht="11.25">
      <c r="A1558" s="256"/>
      <c r="B1558" s="257"/>
      <c r="C1558" s="258"/>
    </row>
    <row r="1559" spans="1:3" s="255" customFormat="1" ht="11.25">
      <c r="A1559" s="256"/>
      <c r="B1559" s="257"/>
      <c r="C1559" s="258"/>
    </row>
    <row r="1560" spans="1:3" s="255" customFormat="1" ht="11.25">
      <c r="A1560" s="256"/>
      <c r="B1560" s="257"/>
      <c r="C1560" s="258"/>
    </row>
    <row r="1561" spans="1:3" s="255" customFormat="1" ht="11.25">
      <c r="A1561" s="256"/>
      <c r="B1561" s="257"/>
      <c r="C1561" s="258"/>
    </row>
    <row r="1562" spans="1:3" s="255" customFormat="1" ht="11.25">
      <c r="A1562" s="256"/>
      <c r="B1562" s="257"/>
      <c r="C1562" s="258"/>
    </row>
    <row r="1563" spans="1:3" s="255" customFormat="1" ht="11.25">
      <c r="A1563" s="256"/>
      <c r="B1563" s="257"/>
      <c r="C1563" s="258"/>
    </row>
    <row r="1564" spans="1:3" s="255" customFormat="1" ht="11.25">
      <c r="A1564" s="256"/>
      <c r="B1564" s="257"/>
      <c r="C1564" s="258"/>
    </row>
    <row r="1565" spans="1:3" s="255" customFormat="1" ht="11.25">
      <c r="A1565" s="256"/>
      <c r="B1565" s="257"/>
      <c r="C1565" s="258"/>
    </row>
    <row r="1566" spans="1:3" s="255" customFormat="1" ht="11.25">
      <c r="A1566" s="256"/>
      <c r="B1566" s="257"/>
      <c r="C1566" s="258"/>
    </row>
    <row r="1567" spans="1:3" s="255" customFormat="1" ht="11.25">
      <c r="A1567" s="256"/>
      <c r="B1567" s="257"/>
      <c r="C1567" s="258"/>
    </row>
    <row r="1568" spans="1:3" s="255" customFormat="1" ht="11.25">
      <c r="A1568" s="256"/>
      <c r="B1568" s="257"/>
      <c r="C1568" s="258"/>
    </row>
    <row r="1569" spans="1:3" s="255" customFormat="1" ht="11.25">
      <c r="A1569" s="256"/>
      <c r="B1569" s="257"/>
      <c r="C1569" s="258"/>
    </row>
    <row r="1570" spans="1:3" s="255" customFormat="1" ht="11.25">
      <c r="A1570" s="256"/>
      <c r="B1570" s="257"/>
      <c r="C1570" s="258"/>
    </row>
    <row r="1571" spans="1:3" s="255" customFormat="1" ht="11.25">
      <c r="A1571" s="256"/>
      <c r="B1571" s="257"/>
      <c r="C1571" s="258"/>
    </row>
    <row r="1572" spans="1:3" s="255" customFormat="1" ht="11.25">
      <c r="A1572" s="256"/>
      <c r="B1572" s="257"/>
      <c r="C1572" s="258"/>
    </row>
    <row r="1573" spans="1:3" s="255" customFormat="1" ht="11.25">
      <c r="A1573" s="256"/>
      <c r="B1573" s="257"/>
      <c r="C1573" s="258"/>
    </row>
    <row r="1574" spans="1:3" s="255" customFormat="1" ht="11.25">
      <c r="A1574" s="256"/>
      <c r="B1574" s="257"/>
      <c r="C1574" s="258"/>
    </row>
    <row r="1575" spans="1:3" s="255" customFormat="1" ht="11.25">
      <c r="A1575" s="256"/>
      <c r="B1575" s="257"/>
      <c r="C1575" s="258"/>
    </row>
    <row r="1576" spans="1:3" s="255" customFormat="1" ht="11.25">
      <c r="A1576" s="256"/>
      <c r="B1576" s="257"/>
      <c r="C1576" s="258"/>
    </row>
    <row r="1577" spans="1:3" s="255" customFormat="1" ht="11.25">
      <c r="A1577" s="256"/>
      <c r="B1577" s="257"/>
      <c r="C1577" s="258"/>
    </row>
    <row r="1578" spans="1:3" s="255" customFormat="1" ht="11.25">
      <c r="A1578" s="256"/>
      <c r="B1578" s="257"/>
      <c r="C1578" s="258"/>
    </row>
    <row r="1579" spans="1:3" s="255" customFormat="1" ht="11.25">
      <c r="A1579" s="256"/>
      <c r="B1579" s="257"/>
      <c r="C1579" s="258"/>
    </row>
    <row r="1580" spans="1:3" s="255" customFormat="1" ht="11.25">
      <c r="A1580" s="256"/>
      <c r="B1580" s="257"/>
      <c r="C1580" s="258"/>
    </row>
    <row r="1581" spans="1:3" s="255" customFormat="1" ht="11.25">
      <c r="A1581" s="256"/>
      <c r="B1581" s="257"/>
      <c r="C1581" s="258"/>
    </row>
    <row r="1582" spans="1:3" s="255" customFormat="1" ht="11.25">
      <c r="A1582" s="256"/>
      <c r="B1582" s="257"/>
      <c r="C1582" s="258"/>
    </row>
    <row r="1583" spans="1:3" s="255" customFormat="1" ht="11.25">
      <c r="A1583" s="256"/>
      <c r="B1583" s="257"/>
      <c r="C1583" s="258"/>
    </row>
    <row r="1584" spans="1:3" s="255" customFormat="1" ht="11.25">
      <c r="A1584" s="256"/>
      <c r="B1584" s="257"/>
      <c r="C1584" s="258"/>
    </row>
    <row r="1585" spans="1:3" s="255" customFormat="1" ht="11.25">
      <c r="A1585" s="256"/>
      <c r="B1585" s="257"/>
      <c r="C1585" s="258"/>
    </row>
    <row r="1586" spans="1:3" s="255" customFormat="1" ht="11.25">
      <c r="A1586" s="256"/>
      <c r="B1586" s="257"/>
      <c r="C1586" s="258"/>
    </row>
    <row r="1587" spans="1:3" s="255" customFormat="1" ht="11.25">
      <c r="A1587" s="256"/>
      <c r="B1587" s="257"/>
      <c r="C1587" s="258"/>
    </row>
    <row r="1588" spans="1:3" s="255" customFormat="1" ht="11.25">
      <c r="A1588" s="256"/>
      <c r="B1588" s="257"/>
      <c r="C1588" s="258"/>
    </row>
    <row r="1589" spans="1:3" s="255" customFormat="1" ht="11.25">
      <c r="A1589" s="256"/>
      <c r="B1589" s="257"/>
      <c r="C1589" s="258"/>
    </row>
    <row r="1590" spans="1:3" s="255" customFormat="1" ht="11.25">
      <c r="A1590" s="256"/>
      <c r="B1590" s="257"/>
      <c r="C1590" s="258"/>
    </row>
    <row r="1591" spans="1:3" s="255" customFormat="1" ht="11.25">
      <c r="A1591" s="256"/>
      <c r="B1591" s="257"/>
      <c r="C1591" s="258"/>
    </row>
    <row r="1592" spans="1:3" s="255" customFormat="1" ht="11.25">
      <c r="A1592" s="256"/>
      <c r="B1592" s="257"/>
      <c r="C1592" s="258"/>
    </row>
    <row r="1593" spans="1:3" s="255" customFormat="1" ht="11.25">
      <c r="A1593" s="256"/>
      <c r="B1593" s="257"/>
      <c r="C1593" s="258"/>
    </row>
    <row r="1594" spans="1:3" s="255" customFormat="1" ht="11.25">
      <c r="A1594" s="256"/>
      <c r="B1594" s="257"/>
      <c r="C1594" s="258"/>
    </row>
    <row r="1595" spans="1:3" s="255" customFormat="1" ht="11.25">
      <c r="A1595" s="256"/>
      <c r="B1595" s="257"/>
      <c r="C1595" s="258"/>
    </row>
    <row r="1596" spans="1:3" s="255" customFormat="1" ht="11.25">
      <c r="A1596" s="256"/>
      <c r="B1596" s="257"/>
      <c r="C1596" s="258"/>
    </row>
    <row r="1597" spans="1:3" s="255" customFormat="1" ht="11.25">
      <c r="A1597" s="256"/>
      <c r="B1597" s="257"/>
      <c r="C1597" s="258"/>
    </row>
    <row r="1598" spans="1:3" s="255" customFormat="1" ht="11.25">
      <c r="A1598" s="256"/>
      <c r="B1598" s="257"/>
      <c r="C1598" s="258"/>
    </row>
    <row r="1599" spans="1:3" s="255" customFormat="1" ht="11.25">
      <c r="A1599" s="256"/>
      <c r="B1599" s="257"/>
      <c r="C1599" s="258"/>
    </row>
    <row r="1600" spans="1:3" s="255" customFormat="1" ht="11.25">
      <c r="A1600" s="256"/>
      <c r="B1600" s="257"/>
      <c r="C1600" s="258"/>
    </row>
    <row r="1601" spans="1:3" s="255" customFormat="1" ht="11.25">
      <c r="A1601" s="256"/>
      <c r="B1601" s="257"/>
      <c r="C1601" s="258"/>
    </row>
    <row r="1602" spans="1:3" s="255" customFormat="1" ht="11.25">
      <c r="A1602" s="256"/>
      <c r="B1602" s="257"/>
      <c r="C1602" s="258"/>
    </row>
    <row r="1603" spans="1:3" s="255" customFormat="1" ht="11.25">
      <c r="A1603" s="256"/>
      <c r="B1603" s="257"/>
      <c r="C1603" s="258"/>
    </row>
    <row r="1604" spans="1:3" s="255" customFormat="1" ht="11.25">
      <c r="A1604" s="256"/>
      <c r="B1604" s="257"/>
      <c r="C1604" s="258"/>
    </row>
    <row r="1605" spans="1:3" s="255" customFormat="1" ht="11.25">
      <c r="A1605" s="256"/>
      <c r="B1605" s="257"/>
      <c r="C1605" s="258"/>
    </row>
    <row r="1606" spans="1:3" s="255" customFormat="1" ht="11.25">
      <c r="A1606" s="256"/>
      <c r="B1606" s="257"/>
      <c r="C1606" s="258"/>
    </row>
    <row r="1607" spans="1:3" s="255" customFormat="1" ht="11.25">
      <c r="A1607" s="256"/>
      <c r="B1607" s="257"/>
      <c r="C1607" s="258"/>
    </row>
    <row r="1608" spans="1:3" s="255" customFormat="1" ht="11.25">
      <c r="A1608" s="256"/>
      <c r="B1608" s="257"/>
      <c r="C1608" s="258"/>
    </row>
    <row r="1609" spans="1:3" s="255" customFormat="1" ht="11.25">
      <c r="A1609" s="256"/>
      <c r="B1609" s="257"/>
      <c r="C1609" s="258"/>
    </row>
    <row r="1610" spans="1:3" s="255" customFormat="1" ht="11.25">
      <c r="A1610" s="256"/>
      <c r="B1610" s="257"/>
      <c r="C1610" s="258"/>
    </row>
    <row r="1611" spans="1:3" s="255" customFormat="1" ht="11.25">
      <c r="A1611" s="256"/>
      <c r="B1611" s="257"/>
      <c r="C1611" s="258"/>
    </row>
    <row r="1612" spans="1:3" s="255" customFormat="1" ht="11.25">
      <c r="A1612" s="256"/>
      <c r="B1612" s="257"/>
      <c r="C1612" s="258"/>
    </row>
    <row r="1613" spans="1:3" s="255" customFormat="1" ht="11.25">
      <c r="A1613" s="256"/>
      <c r="B1613" s="257"/>
      <c r="C1613" s="258"/>
    </row>
    <row r="1614" spans="1:3" s="255" customFormat="1" ht="11.25">
      <c r="A1614" s="256"/>
      <c r="B1614" s="257"/>
      <c r="C1614" s="258"/>
    </row>
    <row r="1615" spans="1:3" s="255" customFormat="1" ht="11.25">
      <c r="A1615" s="256"/>
      <c r="B1615" s="257"/>
      <c r="C1615" s="258"/>
    </row>
    <row r="1616" spans="1:3" s="255" customFormat="1" ht="11.25">
      <c r="A1616" s="256"/>
      <c r="B1616" s="257"/>
      <c r="C1616" s="258"/>
    </row>
    <row r="1617" spans="1:3" s="255" customFormat="1" ht="11.25">
      <c r="A1617" s="256"/>
      <c r="B1617" s="257"/>
      <c r="C1617" s="258"/>
    </row>
    <row r="1618" spans="1:3" s="255" customFormat="1" ht="11.25">
      <c r="A1618" s="256"/>
      <c r="B1618" s="257"/>
      <c r="C1618" s="258"/>
    </row>
    <row r="1619" spans="1:3" s="255" customFormat="1" ht="11.25">
      <c r="A1619" s="256"/>
      <c r="B1619" s="257"/>
      <c r="C1619" s="258"/>
    </row>
    <row r="1620" spans="1:3" s="255" customFormat="1" ht="11.25">
      <c r="A1620" s="256"/>
      <c r="B1620" s="257"/>
      <c r="C1620" s="258"/>
    </row>
    <row r="1621" spans="1:3" s="255" customFormat="1" ht="11.25">
      <c r="A1621" s="256"/>
      <c r="B1621" s="257"/>
      <c r="C1621" s="258"/>
    </row>
    <row r="1622" spans="1:3" s="255" customFormat="1" ht="11.25">
      <c r="A1622" s="256"/>
      <c r="B1622" s="257"/>
      <c r="C1622" s="258"/>
    </row>
    <row r="1623" spans="1:3" s="255" customFormat="1" ht="11.25">
      <c r="A1623" s="256"/>
      <c r="B1623" s="257"/>
      <c r="C1623" s="258"/>
    </row>
    <row r="1624" spans="1:3" s="255" customFormat="1" ht="11.25">
      <c r="A1624" s="256"/>
      <c r="B1624" s="257"/>
      <c r="C1624" s="258"/>
    </row>
    <row r="1625" spans="1:3" s="255" customFormat="1" ht="11.25">
      <c r="A1625" s="256"/>
      <c r="B1625" s="257"/>
      <c r="C1625" s="258"/>
    </row>
    <row r="1626" spans="1:3" s="255" customFormat="1" ht="11.25">
      <c r="A1626" s="256"/>
      <c r="B1626" s="257"/>
      <c r="C1626" s="258"/>
    </row>
    <row r="1627" spans="1:3" s="255" customFormat="1" ht="11.25">
      <c r="A1627" s="256"/>
      <c r="B1627" s="257"/>
      <c r="C1627" s="258"/>
    </row>
    <row r="1628" spans="1:3" s="255" customFormat="1" ht="11.25">
      <c r="A1628" s="256"/>
      <c r="B1628" s="257"/>
      <c r="C1628" s="258"/>
    </row>
    <row r="1629" spans="1:3" s="255" customFormat="1" ht="11.25">
      <c r="A1629" s="256"/>
      <c r="B1629" s="257"/>
      <c r="C1629" s="258"/>
    </row>
    <row r="1630" spans="1:3" s="255" customFormat="1" ht="11.25">
      <c r="A1630" s="256"/>
      <c r="B1630" s="257"/>
      <c r="C1630" s="258"/>
    </row>
    <row r="1631" spans="1:3" s="255" customFormat="1" ht="11.25">
      <c r="A1631" s="256"/>
      <c r="B1631" s="257"/>
      <c r="C1631" s="258"/>
    </row>
    <row r="1632" spans="1:3" s="255" customFormat="1" ht="11.25">
      <c r="A1632" s="256"/>
      <c r="B1632" s="257"/>
      <c r="C1632" s="258"/>
    </row>
    <row r="1633" spans="1:3" s="255" customFormat="1" ht="11.25">
      <c r="A1633" s="256"/>
      <c r="B1633" s="257"/>
      <c r="C1633" s="258"/>
    </row>
    <row r="1634" spans="1:3" s="255" customFormat="1" ht="11.25">
      <c r="A1634" s="256"/>
      <c r="B1634" s="257"/>
      <c r="C1634" s="258"/>
    </row>
    <row r="1635" spans="1:3" s="255" customFormat="1" ht="11.25">
      <c r="A1635" s="256"/>
      <c r="B1635" s="257"/>
      <c r="C1635" s="258"/>
    </row>
    <row r="1636" spans="1:3" s="255" customFormat="1" ht="11.25">
      <c r="A1636" s="256"/>
      <c r="B1636" s="257"/>
      <c r="C1636" s="258"/>
    </row>
    <row r="1637" spans="1:3" s="255" customFormat="1" ht="11.25">
      <c r="A1637" s="256"/>
      <c r="B1637" s="257"/>
      <c r="C1637" s="258"/>
    </row>
    <row r="1638" spans="1:3" s="255" customFormat="1" ht="11.25">
      <c r="A1638" s="256"/>
      <c r="B1638" s="257"/>
      <c r="C1638" s="258"/>
    </row>
    <row r="1639" spans="1:3" s="255" customFormat="1" ht="11.25">
      <c r="A1639" s="256"/>
      <c r="B1639" s="257"/>
      <c r="C1639" s="258"/>
    </row>
    <row r="1640" spans="1:3" s="255" customFormat="1" ht="11.25">
      <c r="A1640" s="256"/>
      <c r="B1640" s="257"/>
      <c r="C1640" s="258"/>
    </row>
    <row r="1641" spans="1:3" s="255" customFormat="1" ht="11.25">
      <c r="A1641" s="256"/>
      <c r="B1641" s="257"/>
      <c r="C1641" s="258"/>
    </row>
    <row r="1642" spans="1:3" s="255" customFormat="1" ht="11.25">
      <c r="A1642" s="256"/>
      <c r="B1642" s="257"/>
      <c r="C1642" s="258"/>
    </row>
    <row r="1643" spans="1:3" s="255" customFormat="1" ht="11.25">
      <c r="A1643" s="256"/>
      <c r="B1643" s="257"/>
      <c r="C1643" s="258"/>
    </row>
    <row r="1644" spans="1:3" s="255" customFormat="1" ht="11.25">
      <c r="A1644" s="256"/>
      <c r="B1644" s="257"/>
      <c r="C1644" s="258"/>
    </row>
    <row r="1645" spans="1:3" s="255" customFormat="1" ht="11.25">
      <c r="A1645" s="256"/>
      <c r="B1645" s="257"/>
      <c r="C1645" s="258"/>
    </row>
    <row r="1646" spans="1:3" s="255" customFormat="1" ht="11.25">
      <c r="A1646" s="256"/>
      <c r="B1646" s="257"/>
      <c r="C1646" s="258"/>
    </row>
    <row r="1647" spans="1:3" s="255" customFormat="1" ht="11.25">
      <c r="A1647" s="256"/>
      <c r="B1647" s="257"/>
      <c r="C1647" s="258"/>
    </row>
    <row r="1648" spans="1:3" s="255" customFormat="1" ht="11.25">
      <c r="A1648" s="256"/>
      <c r="B1648" s="257"/>
      <c r="C1648" s="258"/>
    </row>
    <row r="1649" spans="1:3" s="255" customFormat="1" ht="11.25">
      <c r="A1649" s="256"/>
      <c r="B1649" s="257"/>
      <c r="C1649" s="258"/>
    </row>
    <row r="1650" spans="1:3" s="255" customFormat="1" ht="11.25">
      <c r="A1650" s="256"/>
      <c r="B1650" s="257"/>
      <c r="C1650" s="258"/>
    </row>
    <row r="1651" spans="1:3" s="255" customFormat="1" ht="11.25">
      <c r="A1651" s="256"/>
      <c r="B1651" s="257"/>
      <c r="C1651" s="258"/>
    </row>
    <row r="1652" spans="1:3" s="255" customFormat="1" ht="11.25">
      <c r="A1652" s="256"/>
      <c r="B1652" s="257"/>
      <c r="C1652" s="258"/>
    </row>
    <row r="1653" spans="1:3" s="255" customFormat="1" ht="11.25">
      <c r="A1653" s="256"/>
      <c r="B1653" s="257"/>
      <c r="C1653" s="258"/>
    </row>
    <row r="1654" spans="1:3" s="255" customFormat="1" ht="11.25">
      <c r="A1654" s="256"/>
      <c r="B1654" s="257"/>
      <c r="C1654" s="258"/>
    </row>
    <row r="1655" spans="1:3" s="255" customFormat="1" ht="11.25">
      <c r="A1655" s="256"/>
      <c r="B1655" s="257"/>
      <c r="C1655" s="258"/>
    </row>
    <row r="1656" spans="1:3" s="255" customFormat="1" ht="11.25">
      <c r="A1656" s="256"/>
      <c r="B1656" s="257"/>
      <c r="C1656" s="258"/>
    </row>
    <row r="1657" spans="1:3" s="255" customFormat="1" ht="11.25">
      <c r="A1657" s="256"/>
      <c r="B1657" s="257"/>
      <c r="C1657" s="258"/>
    </row>
    <row r="1658" spans="1:3" s="255" customFormat="1" ht="11.25">
      <c r="A1658" s="256"/>
      <c r="B1658" s="257"/>
      <c r="C1658" s="258"/>
    </row>
    <row r="1659" spans="1:3" s="255" customFormat="1" ht="11.25">
      <c r="A1659" s="256"/>
      <c r="B1659" s="257"/>
      <c r="C1659" s="258"/>
    </row>
    <row r="1660" spans="1:3" s="255" customFormat="1" ht="11.25">
      <c r="A1660" s="256"/>
      <c r="B1660" s="257"/>
      <c r="C1660" s="258"/>
    </row>
    <row r="1661" spans="1:3" s="255" customFormat="1" ht="11.25">
      <c r="A1661" s="256"/>
      <c r="B1661" s="257"/>
      <c r="C1661" s="258"/>
    </row>
    <row r="1662" spans="1:3" s="255" customFormat="1" ht="11.25">
      <c r="A1662" s="256"/>
      <c r="B1662" s="257"/>
      <c r="C1662" s="258"/>
    </row>
    <row r="1663" spans="1:3" s="255" customFormat="1" ht="11.25">
      <c r="A1663" s="256"/>
      <c r="B1663" s="257"/>
      <c r="C1663" s="258"/>
    </row>
    <row r="1664" spans="1:3" s="255" customFormat="1" ht="11.25">
      <c r="A1664" s="256"/>
      <c r="B1664" s="257"/>
      <c r="C1664" s="258"/>
    </row>
    <row r="1665" spans="1:3" s="255" customFormat="1" ht="11.25">
      <c r="A1665" s="256"/>
      <c r="B1665" s="257"/>
      <c r="C1665" s="258"/>
    </row>
    <row r="1666" spans="1:3" s="255" customFormat="1" ht="11.25">
      <c r="A1666" s="256"/>
      <c r="B1666" s="257"/>
      <c r="C1666" s="258"/>
    </row>
    <row r="1667" spans="1:3" s="255" customFormat="1" ht="11.25">
      <c r="A1667" s="256"/>
      <c r="B1667" s="257"/>
      <c r="C1667" s="258"/>
    </row>
    <row r="1668" spans="1:3" s="255" customFormat="1" ht="11.25">
      <c r="A1668" s="256"/>
      <c r="B1668" s="257"/>
      <c r="C1668" s="258"/>
    </row>
    <row r="1669" spans="1:3" s="255" customFormat="1" ht="11.25">
      <c r="A1669" s="256"/>
      <c r="B1669" s="257"/>
      <c r="C1669" s="258"/>
    </row>
    <row r="1670" spans="1:3" s="255" customFormat="1" ht="11.25">
      <c r="A1670" s="256"/>
      <c r="B1670" s="257"/>
      <c r="C1670" s="258"/>
    </row>
    <row r="1671" spans="1:3" s="255" customFormat="1" ht="11.25">
      <c r="A1671" s="256"/>
      <c r="B1671" s="257"/>
      <c r="C1671" s="258"/>
    </row>
    <row r="1672" spans="1:3" s="255" customFormat="1" ht="11.25">
      <c r="A1672" s="256"/>
      <c r="B1672" s="257"/>
      <c r="C1672" s="258"/>
    </row>
    <row r="1673" spans="1:3" s="255" customFormat="1" ht="11.25">
      <c r="A1673" s="256"/>
      <c r="B1673" s="257"/>
      <c r="C1673" s="258"/>
    </row>
    <row r="1674" spans="1:3" s="255" customFormat="1" ht="11.25">
      <c r="A1674" s="256"/>
      <c r="B1674" s="257"/>
      <c r="C1674" s="258"/>
    </row>
    <row r="1675" spans="1:3" s="255" customFormat="1" ht="11.25">
      <c r="A1675" s="256"/>
      <c r="B1675" s="257"/>
      <c r="C1675" s="258"/>
    </row>
    <row r="1676" spans="1:3" s="255" customFormat="1" ht="11.25">
      <c r="A1676" s="256"/>
      <c r="B1676" s="257"/>
      <c r="C1676" s="258"/>
    </row>
    <row r="1677" spans="1:3" s="255" customFormat="1" ht="11.25">
      <c r="A1677" s="256"/>
      <c r="B1677" s="257"/>
      <c r="C1677" s="258"/>
    </row>
    <row r="1678" spans="1:3" s="255" customFormat="1" ht="11.25">
      <c r="A1678" s="256"/>
      <c r="B1678" s="257"/>
      <c r="C1678" s="258"/>
    </row>
    <row r="1679" spans="1:3" s="255" customFormat="1" ht="11.25">
      <c r="A1679" s="256"/>
      <c r="B1679" s="257"/>
      <c r="C1679" s="258"/>
    </row>
    <row r="1680" spans="1:3" s="255" customFormat="1" ht="11.25">
      <c r="A1680" s="256"/>
      <c r="B1680" s="257"/>
      <c r="C1680" s="258"/>
    </row>
    <row r="1681" spans="1:3" s="255" customFormat="1" ht="11.25">
      <c r="A1681" s="256"/>
      <c r="B1681" s="257"/>
      <c r="C1681" s="258"/>
    </row>
    <row r="1682" spans="1:3" s="255" customFormat="1" ht="11.25">
      <c r="A1682" s="256"/>
      <c r="B1682" s="257"/>
      <c r="C1682" s="258"/>
    </row>
    <row r="1683" spans="1:3" s="255" customFormat="1" ht="11.25">
      <c r="A1683" s="256"/>
      <c r="B1683" s="257"/>
      <c r="C1683" s="258"/>
    </row>
    <row r="1684" spans="1:3" s="255" customFormat="1" ht="11.25">
      <c r="A1684" s="256"/>
      <c r="B1684" s="257"/>
      <c r="C1684" s="258"/>
    </row>
    <row r="1685" spans="1:3" s="255" customFormat="1" ht="11.25">
      <c r="A1685" s="256"/>
      <c r="B1685" s="257"/>
      <c r="C1685" s="258"/>
    </row>
    <row r="1686" spans="1:3" s="255" customFormat="1" ht="11.25">
      <c r="A1686" s="256"/>
      <c r="B1686" s="257"/>
      <c r="C1686" s="258"/>
    </row>
    <row r="1687" spans="1:3" s="255" customFormat="1" ht="11.25">
      <c r="A1687" s="256"/>
      <c r="B1687" s="257"/>
      <c r="C1687" s="258"/>
    </row>
    <row r="1688" spans="1:3" s="255" customFormat="1" ht="11.25">
      <c r="A1688" s="256"/>
      <c r="B1688" s="257"/>
      <c r="C1688" s="258"/>
    </row>
    <row r="1689" spans="1:3" s="255" customFormat="1" ht="11.25">
      <c r="A1689" s="256"/>
      <c r="B1689" s="257"/>
      <c r="C1689" s="258"/>
    </row>
    <row r="1690" spans="1:3" s="255" customFormat="1" ht="11.25">
      <c r="A1690" s="256"/>
      <c r="B1690" s="257"/>
      <c r="C1690" s="258"/>
    </row>
    <row r="1691" spans="1:3" s="255" customFormat="1" ht="11.25">
      <c r="A1691" s="256"/>
      <c r="B1691" s="257"/>
      <c r="C1691" s="258"/>
    </row>
    <row r="1692" spans="1:3" s="255" customFormat="1" ht="11.25">
      <c r="A1692" s="256"/>
      <c r="B1692" s="257"/>
      <c r="C1692" s="258"/>
    </row>
    <row r="1693" spans="1:3" s="255" customFormat="1" ht="11.25">
      <c r="A1693" s="256"/>
      <c r="B1693" s="257"/>
      <c r="C1693" s="258"/>
    </row>
    <row r="1694" spans="1:3" s="255" customFormat="1" ht="11.25">
      <c r="A1694" s="256"/>
      <c r="B1694" s="257"/>
      <c r="C1694" s="258"/>
    </row>
    <row r="1695" spans="1:3" s="255" customFormat="1" ht="11.25">
      <c r="A1695" s="256"/>
      <c r="B1695" s="257"/>
      <c r="C1695" s="258"/>
    </row>
    <row r="1696" spans="1:3" s="255" customFormat="1" ht="11.25">
      <c r="A1696" s="256"/>
      <c r="B1696" s="257"/>
      <c r="C1696" s="258"/>
    </row>
    <row r="1697" spans="1:3" s="255" customFormat="1" ht="11.25">
      <c r="A1697" s="256"/>
      <c r="B1697" s="257"/>
      <c r="C1697" s="258"/>
    </row>
    <row r="1698" spans="1:3" s="255" customFormat="1" ht="11.25">
      <c r="A1698" s="256"/>
      <c r="B1698" s="257"/>
      <c r="C1698" s="258"/>
    </row>
    <row r="1699" spans="1:3" s="255" customFormat="1" ht="11.25">
      <c r="A1699" s="256"/>
      <c r="B1699" s="257"/>
      <c r="C1699" s="258"/>
    </row>
    <row r="1700" spans="1:3" s="255" customFormat="1" ht="11.25">
      <c r="A1700" s="256"/>
      <c r="B1700" s="257"/>
      <c r="C1700" s="258"/>
    </row>
    <row r="1701" spans="1:3" s="255" customFormat="1" ht="11.25">
      <c r="A1701" s="256"/>
      <c r="B1701" s="257"/>
      <c r="C1701" s="258"/>
    </row>
    <row r="1702" spans="1:3" s="255" customFormat="1" ht="11.25">
      <c r="A1702" s="256"/>
      <c r="B1702" s="257"/>
      <c r="C1702" s="258"/>
    </row>
    <row r="1703" spans="1:3" s="255" customFormat="1" ht="11.25">
      <c r="A1703" s="256"/>
      <c r="B1703" s="257"/>
      <c r="C1703" s="258"/>
    </row>
    <row r="1704" spans="1:3" s="255" customFormat="1" ht="11.25">
      <c r="A1704" s="256"/>
      <c r="B1704" s="257"/>
      <c r="C1704" s="258"/>
    </row>
    <row r="1705" spans="1:3" s="255" customFormat="1" ht="11.25">
      <c r="A1705" s="256"/>
      <c r="B1705" s="257"/>
      <c r="C1705" s="258"/>
    </row>
    <row r="1706" spans="1:3" s="255" customFormat="1" ht="11.25">
      <c r="A1706" s="256"/>
      <c r="B1706" s="257"/>
      <c r="C1706" s="258"/>
    </row>
    <row r="1707" spans="1:3" s="255" customFormat="1" ht="11.25">
      <c r="A1707" s="256"/>
      <c r="B1707" s="257"/>
      <c r="C1707" s="258"/>
    </row>
    <row r="1708" spans="1:3" s="255" customFormat="1" ht="11.25">
      <c r="A1708" s="256"/>
      <c r="B1708" s="257"/>
      <c r="C1708" s="258"/>
    </row>
    <row r="1709" spans="1:3" s="255" customFormat="1" ht="11.25">
      <c r="A1709" s="256"/>
      <c r="B1709" s="257"/>
      <c r="C1709" s="258"/>
    </row>
    <row r="1710" spans="1:3" s="255" customFormat="1" ht="11.25">
      <c r="A1710" s="256"/>
      <c r="B1710" s="257"/>
      <c r="C1710" s="258"/>
    </row>
    <row r="1711" spans="1:3" s="255" customFormat="1" ht="11.25">
      <c r="A1711" s="256"/>
      <c r="B1711" s="257"/>
      <c r="C1711" s="258"/>
    </row>
    <row r="1712" spans="1:3" s="255" customFormat="1" ht="11.25">
      <c r="A1712" s="256"/>
      <c r="B1712" s="257"/>
      <c r="C1712" s="258"/>
    </row>
    <row r="1713" spans="1:3" s="255" customFormat="1" ht="11.25">
      <c r="A1713" s="256"/>
      <c r="B1713" s="257"/>
      <c r="C1713" s="258"/>
    </row>
    <row r="1714" spans="1:3" s="255" customFormat="1" ht="11.25">
      <c r="A1714" s="256"/>
      <c r="B1714" s="257"/>
      <c r="C1714" s="258"/>
    </row>
    <row r="1715" spans="1:3" s="255" customFormat="1" ht="11.25">
      <c r="A1715" s="256"/>
      <c r="B1715" s="257"/>
      <c r="C1715" s="258"/>
    </row>
    <row r="1716" spans="1:3" s="255" customFormat="1" ht="11.25">
      <c r="A1716" s="256"/>
      <c r="B1716" s="257"/>
      <c r="C1716" s="258"/>
    </row>
    <row r="1717" spans="1:3" s="255" customFormat="1" ht="11.25">
      <c r="A1717" s="256"/>
      <c r="B1717" s="257"/>
      <c r="C1717" s="258"/>
    </row>
    <row r="1718" spans="1:3" s="255" customFormat="1" ht="11.25">
      <c r="A1718" s="256"/>
      <c r="B1718" s="257"/>
      <c r="C1718" s="258"/>
    </row>
    <row r="1719" spans="1:3" s="255" customFormat="1" ht="11.25">
      <c r="A1719" s="256"/>
      <c r="B1719" s="257"/>
      <c r="C1719" s="258"/>
    </row>
    <row r="1720" spans="1:3" s="255" customFormat="1" ht="11.25">
      <c r="A1720" s="256"/>
      <c r="B1720" s="257"/>
      <c r="C1720" s="258"/>
    </row>
    <row r="1721" spans="1:3" s="255" customFormat="1" ht="11.25">
      <c r="A1721" s="256"/>
      <c r="B1721" s="257"/>
      <c r="C1721" s="258"/>
    </row>
    <row r="1722" spans="1:3" s="255" customFormat="1" ht="11.25">
      <c r="A1722" s="256"/>
      <c r="B1722" s="257"/>
      <c r="C1722" s="258"/>
    </row>
    <row r="1723" spans="1:3" s="255" customFormat="1" ht="11.25">
      <c r="A1723" s="256"/>
      <c r="B1723" s="257"/>
      <c r="C1723" s="258"/>
    </row>
    <row r="1724" spans="1:3" s="255" customFormat="1" ht="11.25">
      <c r="A1724" s="256"/>
      <c r="B1724" s="257"/>
      <c r="C1724" s="258"/>
    </row>
    <row r="1725" spans="1:3" s="255" customFormat="1" ht="11.25">
      <c r="A1725" s="256"/>
      <c r="B1725" s="257"/>
      <c r="C1725" s="258"/>
    </row>
    <row r="1726" spans="1:3" s="255" customFormat="1" ht="11.25">
      <c r="A1726" s="256"/>
      <c r="B1726" s="257"/>
      <c r="C1726" s="258"/>
    </row>
    <row r="1727" spans="1:3" s="255" customFormat="1" ht="11.25">
      <c r="A1727" s="256"/>
      <c r="B1727" s="257"/>
      <c r="C1727" s="258"/>
    </row>
    <row r="1728" spans="1:3" s="255" customFormat="1" ht="11.25">
      <c r="A1728" s="256"/>
      <c r="B1728" s="257"/>
      <c r="C1728" s="258"/>
    </row>
    <row r="1729" spans="1:3" s="255" customFormat="1" ht="11.25">
      <c r="A1729" s="256"/>
      <c r="B1729" s="257"/>
      <c r="C1729" s="258"/>
    </row>
    <row r="1730" spans="1:3" s="255" customFormat="1" ht="11.25">
      <c r="A1730" s="256"/>
      <c r="B1730" s="257"/>
      <c r="C1730" s="258"/>
    </row>
    <row r="1731" spans="1:3" s="255" customFormat="1" ht="11.25">
      <c r="A1731" s="256"/>
      <c r="B1731" s="257"/>
      <c r="C1731" s="258"/>
    </row>
    <row r="1732" spans="1:3" s="255" customFormat="1" ht="11.25">
      <c r="A1732" s="256"/>
      <c r="B1732" s="257"/>
      <c r="C1732" s="258"/>
    </row>
    <row r="1733" spans="1:3" s="255" customFormat="1" ht="11.25">
      <c r="A1733" s="256"/>
      <c r="B1733" s="257"/>
      <c r="C1733" s="258"/>
    </row>
    <row r="1734" spans="1:3" s="255" customFormat="1" ht="11.25">
      <c r="A1734" s="256"/>
      <c r="B1734" s="257"/>
      <c r="C1734" s="258"/>
    </row>
    <row r="1735" spans="1:3" s="255" customFormat="1" ht="11.25">
      <c r="A1735" s="256"/>
      <c r="B1735" s="257"/>
      <c r="C1735" s="258"/>
    </row>
    <row r="1736" spans="1:3" s="255" customFormat="1" ht="11.25">
      <c r="A1736" s="256"/>
      <c r="B1736" s="257"/>
      <c r="C1736" s="258"/>
    </row>
    <row r="1737" spans="1:3" s="255" customFormat="1" ht="11.25">
      <c r="A1737" s="256"/>
      <c r="B1737" s="257"/>
      <c r="C1737" s="258"/>
    </row>
    <row r="1738" spans="1:3" s="255" customFormat="1" ht="11.25">
      <c r="A1738" s="256"/>
      <c r="B1738" s="257"/>
      <c r="C1738" s="258"/>
    </row>
    <row r="1739" spans="1:3" s="255" customFormat="1" ht="11.25">
      <c r="A1739" s="256"/>
      <c r="B1739" s="257"/>
      <c r="C1739" s="258"/>
    </row>
    <row r="1740" spans="1:3" s="255" customFormat="1" ht="11.25">
      <c r="A1740" s="256"/>
      <c r="B1740" s="257"/>
      <c r="C1740" s="258"/>
    </row>
    <row r="1741" spans="1:3" s="255" customFormat="1" ht="11.25">
      <c r="A1741" s="256"/>
      <c r="B1741" s="257"/>
      <c r="C1741" s="258"/>
    </row>
    <row r="1742" spans="1:3" s="255" customFormat="1" ht="11.25">
      <c r="A1742" s="256"/>
      <c r="B1742" s="257"/>
      <c r="C1742" s="258"/>
    </row>
    <row r="1743" spans="1:3" s="255" customFormat="1" ht="11.25">
      <c r="A1743" s="256"/>
      <c r="B1743" s="257"/>
      <c r="C1743" s="258"/>
    </row>
    <row r="1744" spans="1:3" s="255" customFormat="1" ht="11.25">
      <c r="A1744" s="256"/>
      <c r="B1744" s="257"/>
      <c r="C1744" s="258"/>
    </row>
    <row r="1745" spans="1:3" s="255" customFormat="1" ht="11.25">
      <c r="A1745" s="256"/>
      <c r="B1745" s="257"/>
      <c r="C1745" s="258"/>
    </row>
    <row r="1746" spans="1:3" s="255" customFormat="1" ht="11.25">
      <c r="A1746" s="256"/>
      <c r="B1746" s="257"/>
      <c r="C1746" s="258"/>
    </row>
    <row r="1747" spans="1:3" s="255" customFormat="1" ht="11.25">
      <c r="A1747" s="256"/>
      <c r="B1747" s="257"/>
      <c r="C1747" s="258"/>
    </row>
    <row r="1748" spans="1:3" s="255" customFormat="1" ht="11.25">
      <c r="A1748" s="256"/>
      <c r="B1748" s="257"/>
      <c r="C1748" s="258"/>
    </row>
    <row r="1749" spans="1:3" s="255" customFormat="1" ht="11.25">
      <c r="A1749" s="256"/>
      <c r="B1749" s="257"/>
      <c r="C1749" s="258"/>
    </row>
    <row r="1750" spans="1:3" s="255" customFormat="1" ht="11.25">
      <c r="A1750" s="256"/>
      <c r="B1750" s="257"/>
      <c r="C1750" s="258"/>
    </row>
    <row r="1751" spans="1:3" s="255" customFormat="1" ht="11.25">
      <c r="A1751" s="256"/>
      <c r="B1751" s="257"/>
      <c r="C1751" s="258"/>
    </row>
    <row r="1752" spans="1:3" s="255" customFormat="1" ht="11.25">
      <c r="A1752" s="256"/>
      <c r="B1752" s="257"/>
      <c r="C1752" s="258"/>
    </row>
    <row r="1753" spans="1:3" s="255" customFormat="1" ht="11.25">
      <c r="A1753" s="256"/>
      <c r="B1753" s="257"/>
      <c r="C1753" s="258"/>
    </row>
    <row r="1754" spans="1:3" s="255" customFormat="1" ht="11.25">
      <c r="A1754" s="256"/>
      <c r="B1754" s="257"/>
      <c r="C1754" s="258"/>
    </row>
    <row r="1755" spans="1:3" s="255" customFormat="1" ht="11.25">
      <c r="A1755" s="256"/>
      <c r="B1755" s="257"/>
      <c r="C1755" s="258"/>
    </row>
    <row r="1756" spans="1:3" s="255" customFormat="1" ht="11.25">
      <c r="A1756" s="256"/>
      <c r="B1756" s="257"/>
      <c r="C1756" s="258"/>
    </row>
    <row r="1757" spans="1:3" s="255" customFormat="1" ht="11.25">
      <c r="A1757" s="256"/>
      <c r="B1757" s="257"/>
      <c r="C1757" s="258"/>
    </row>
    <row r="1758" spans="1:3" s="255" customFormat="1" ht="11.25">
      <c r="A1758" s="256"/>
      <c r="B1758" s="257"/>
      <c r="C1758" s="258"/>
    </row>
    <row r="1759" spans="1:3" s="255" customFormat="1" ht="11.25">
      <c r="A1759" s="256"/>
      <c r="B1759" s="257"/>
      <c r="C1759" s="258"/>
    </row>
    <row r="1760" spans="1:3" s="255" customFormat="1" ht="11.25">
      <c r="A1760" s="256"/>
      <c r="B1760" s="257"/>
      <c r="C1760" s="258"/>
    </row>
    <row r="1761" spans="1:3" s="255" customFormat="1" ht="11.25">
      <c r="A1761" s="256"/>
      <c r="B1761" s="257"/>
      <c r="C1761" s="258"/>
    </row>
    <row r="1762" spans="1:3" s="255" customFormat="1" ht="11.25">
      <c r="A1762" s="256"/>
      <c r="B1762" s="257"/>
      <c r="C1762" s="258"/>
    </row>
    <row r="1763" spans="1:3" s="255" customFormat="1" ht="11.25">
      <c r="A1763" s="256"/>
      <c r="B1763" s="257"/>
      <c r="C1763" s="258"/>
    </row>
    <row r="1764" spans="1:3" s="255" customFormat="1" ht="11.25">
      <c r="A1764" s="256"/>
      <c r="B1764" s="257"/>
      <c r="C1764" s="258"/>
    </row>
    <row r="1765" spans="1:3" s="255" customFormat="1" ht="11.25">
      <c r="A1765" s="256"/>
      <c r="B1765" s="257"/>
      <c r="C1765" s="258"/>
    </row>
    <row r="1766" spans="1:3" s="255" customFormat="1" ht="11.25">
      <c r="A1766" s="256"/>
      <c r="B1766" s="257"/>
      <c r="C1766" s="258"/>
    </row>
    <row r="1767" spans="1:3" s="255" customFormat="1" ht="11.25">
      <c r="A1767" s="256"/>
      <c r="B1767" s="257"/>
      <c r="C1767" s="258"/>
    </row>
    <row r="1768" spans="1:3" s="255" customFormat="1" ht="11.25">
      <c r="A1768" s="256"/>
      <c r="B1768" s="257"/>
      <c r="C1768" s="258"/>
    </row>
    <row r="1769" spans="1:3" s="255" customFormat="1" ht="11.25">
      <c r="A1769" s="256"/>
      <c r="B1769" s="257"/>
      <c r="C1769" s="258"/>
    </row>
    <row r="1770" spans="1:3" s="255" customFormat="1" ht="11.25">
      <c r="A1770" s="256"/>
      <c r="B1770" s="257"/>
      <c r="C1770" s="258"/>
    </row>
    <row r="1771" spans="1:3" s="255" customFormat="1" ht="11.25">
      <c r="A1771" s="256"/>
      <c r="B1771" s="257"/>
      <c r="C1771" s="258"/>
    </row>
    <row r="1772" spans="1:3" s="255" customFormat="1" ht="11.25">
      <c r="A1772" s="256"/>
      <c r="B1772" s="257"/>
      <c r="C1772" s="258"/>
    </row>
    <row r="1773" spans="1:3" s="255" customFormat="1" ht="11.25">
      <c r="A1773" s="256"/>
      <c r="B1773" s="257"/>
      <c r="C1773" s="258"/>
    </row>
    <row r="1774" spans="1:3" s="255" customFormat="1" ht="11.25">
      <c r="A1774" s="256"/>
      <c r="B1774" s="257"/>
      <c r="C1774" s="258"/>
    </row>
    <row r="1775" spans="1:3" s="255" customFormat="1" ht="11.25">
      <c r="A1775" s="256"/>
      <c r="B1775" s="257"/>
      <c r="C1775" s="258"/>
    </row>
    <row r="1776" spans="1:3" s="255" customFormat="1" ht="11.25">
      <c r="A1776" s="256"/>
      <c r="B1776" s="257"/>
      <c r="C1776" s="258"/>
    </row>
    <row r="1777" spans="1:3" s="255" customFormat="1" ht="11.25">
      <c r="A1777" s="256"/>
      <c r="B1777" s="257"/>
      <c r="C1777" s="258"/>
    </row>
    <row r="1778" spans="1:3" s="255" customFormat="1" ht="11.25">
      <c r="A1778" s="256"/>
      <c r="B1778" s="257"/>
      <c r="C1778" s="258"/>
    </row>
    <row r="1779" spans="1:3" s="255" customFormat="1" ht="11.25">
      <c r="A1779" s="256"/>
      <c r="B1779" s="257"/>
      <c r="C1779" s="258"/>
    </row>
    <row r="1780" spans="1:3" s="255" customFormat="1" ht="11.25">
      <c r="A1780" s="256"/>
      <c r="B1780" s="257"/>
      <c r="C1780" s="258"/>
    </row>
    <row r="1781" spans="1:3" s="255" customFormat="1" ht="11.25">
      <c r="A1781" s="256"/>
      <c r="B1781" s="257"/>
      <c r="C1781" s="258"/>
    </row>
    <row r="1782" spans="1:3" s="255" customFormat="1" ht="11.25">
      <c r="A1782" s="256"/>
      <c r="B1782" s="257"/>
      <c r="C1782" s="258"/>
    </row>
    <row r="1783" spans="1:3" s="255" customFormat="1" ht="11.25">
      <c r="A1783" s="256"/>
      <c r="B1783" s="257"/>
      <c r="C1783" s="258"/>
    </row>
    <row r="1784" spans="1:3" s="255" customFormat="1" ht="11.25">
      <c r="A1784" s="256"/>
      <c r="B1784" s="257"/>
      <c r="C1784" s="258"/>
    </row>
    <row r="1785" spans="1:3" s="255" customFormat="1" ht="11.25">
      <c r="A1785" s="256"/>
      <c r="B1785" s="257"/>
      <c r="C1785" s="258"/>
    </row>
    <row r="1786" spans="1:3" s="255" customFormat="1" ht="11.25">
      <c r="A1786" s="256"/>
      <c r="B1786" s="257"/>
      <c r="C1786" s="258"/>
    </row>
    <row r="1787" spans="1:3" s="255" customFormat="1" ht="11.25">
      <c r="A1787" s="256"/>
      <c r="B1787" s="257"/>
      <c r="C1787" s="258"/>
    </row>
    <row r="1788" spans="1:3" s="255" customFormat="1" ht="11.25">
      <c r="A1788" s="256"/>
      <c r="B1788" s="257"/>
      <c r="C1788" s="258"/>
    </row>
    <row r="1789" spans="1:3" s="255" customFormat="1" ht="11.25">
      <c r="A1789" s="256"/>
      <c r="B1789" s="257"/>
      <c r="C1789" s="258"/>
    </row>
    <row r="1790" spans="1:3" s="255" customFormat="1" ht="11.25">
      <c r="A1790" s="256"/>
      <c r="B1790" s="257"/>
      <c r="C1790" s="258"/>
    </row>
    <row r="1791" spans="1:3" s="255" customFormat="1" ht="11.25">
      <c r="A1791" s="256"/>
      <c r="B1791" s="257"/>
      <c r="C1791" s="258"/>
    </row>
    <row r="1792" spans="1:3" s="255" customFormat="1" ht="11.25">
      <c r="A1792" s="256"/>
      <c r="B1792" s="257"/>
      <c r="C1792" s="258"/>
    </row>
    <row r="1793" spans="1:3" s="255" customFormat="1" ht="11.25">
      <c r="A1793" s="256"/>
      <c r="B1793" s="257"/>
      <c r="C1793" s="258"/>
    </row>
    <row r="1794" spans="1:3" s="255" customFormat="1" ht="11.25">
      <c r="A1794" s="256"/>
      <c r="B1794" s="257"/>
      <c r="C1794" s="258"/>
    </row>
    <row r="1795" spans="1:3" s="255" customFormat="1" ht="11.25">
      <c r="A1795" s="256"/>
      <c r="B1795" s="257"/>
      <c r="C1795" s="258"/>
    </row>
    <row r="1796" spans="1:3" s="255" customFormat="1" ht="11.25">
      <c r="A1796" s="256"/>
      <c r="B1796" s="257"/>
      <c r="C1796" s="258"/>
    </row>
    <row r="1797" spans="1:3" s="255" customFormat="1" ht="11.25">
      <c r="A1797" s="256"/>
      <c r="B1797" s="257"/>
      <c r="C1797" s="258"/>
    </row>
    <row r="1798" spans="1:3" s="255" customFormat="1" ht="11.25">
      <c r="A1798" s="256"/>
      <c r="B1798" s="257"/>
      <c r="C1798" s="258"/>
    </row>
    <row r="1799" spans="1:3" s="255" customFormat="1" ht="11.25">
      <c r="A1799" s="256"/>
      <c r="B1799" s="257"/>
      <c r="C1799" s="258"/>
    </row>
    <row r="1800" spans="1:3" s="255" customFormat="1" ht="11.25">
      <c r="A1800" s="256"/>
      <c r="B1800" s="257"/>
      <c r="C1800" s="258"/>
    </row>
    <row r="1801" spans="1:3" s="255" customFormat="1" ht="11.25">
      <c r="A1801" s="256"/>
      <c r="B1801" s="257"/>
      <c r="C1801" s="258"/>
    </row>
    <row r="1802" spans="1:3" s="255" customFormat="1" ht="11.25">
      <c r="A1802" s="256"/>
      <c r="B1802" s="257"/>
      <c r="C1802" s="258"/>
    </row>
    <row r="1803" spans="1:3" s="255" customFormat="1" ht="11.25">
      <c r="A1803" s="256"/>
      <c r="B1803" s="257"/>
      <c r="C1803" s="258"/>
    </row>
    <row r="1804" spans="1:3" s="255" customFormat="1" ht="11.25">
      <c r="A1804" s="256"/>
      <c r="B1804" s="257"/>
      <c r="C1804" s="258"/>
    </row>
    <row r="1805" spans="1:3" s="255" customFormat="1" ht="11.25">
      <c r="A1805" s="256"/>
      <c r="B1805" s="257"/>
      <c r="C1805" s="258"/>
    </row>
    <row r="1806" spans="1:3" s="255" customFormat="1" ht="11.25">
      <c r="A1806" s="256"/>
      <c r="B1806" s="257"/>
      <c r="C1806" s="258"/>
    </row>
    <row r="1807" spans="1:3" s="255" customFormat="1" ht="11.25">
      <c r="A1807" s="256"/>
      <c r="B1807" s="257"/>
      <c r="C1807" s="258"/>
    </row>
    <row r="1808" spans="1:3" s="255" customFormat="1" ht="11.25">
      <c r="A1808" s="256"/>
      <c r="B1808" s="257"/>
      <c r="C1808" s="258"/>
    </row>
    <row r="1809" spans="1:3" s="255" customFormat="1" ht="11.25">
      <c r="A1809" s="256"/>
      <c r="B1809" s="257"/>
      <c r="C1809" s="258"/>
    </row>
    <row r="1810" spans="1:3" s="255" customFormat="1" ht="11.25">
      <c r="A1810" s="256"/>
      <c r="B1810" s="257"/>
      <c r="C1810" s="258"/>
    </row>
    <row r="1811" spans="1:3" s="255" customFormat="1" ht="11.25">
      <c r="A1811" s="256"/>
      <c r="B1811" s="257"/>
      <c r="C1811" s="258"/>
    </row>
    <row r="1812" spans="1:3" s="255" customFormat="1" ht="11.25">
      <c r="A1812" s="256"/>
      <c r="B1812" s="257"/>
      <c r="C1812" s="258"/>
    </row>
    <row r="1813" spans="1:3" s="255" customFormat="1" ht="11.25">
      <c r="A1813" s="256"/>
      <c r="B1813" s="257"/>
      <c r="C1813" s="258"/>
    </row>
    <row r="1814" spans="1:3" s="255" customFormat="1" ht="11.25">
      <c r="A1814" s="256"/>
      <c r="B1814" s="257"/>
      <c r="C1814" s="258"/>
    </row>
    <row r="1815" spans="1:3" s="255" customFormat="1" ht="11.25">
      <c r="A1815" s="256"/>
      <c r="B1815" s="257"/>
      <c r="C1815" s="258"/>
    </row>
    <row r="1816" spans="1:3" s="255" customFormat="1" ht="11.25">
      <c r="A1816" s="256"/>
      <c r="B1816" s="257"/>
      <c r="C1816" s="258"/>
    </row>
    <row r="1817" spans="1:3" s="255" customFormat="1" ht="11.25">
      <c r="A1817" s="256"/>
      <c r="B1817" s="257"/>
      <c r="C1817" s="258"/>
    </row>
    <row r="1818" spans="1:3" s="255" customFormat="1" ht="11.25">
      <c r="A1818" s="256"/>
      <c r="B1818" s="257"/>
      <c r="C1818" s="258"/>
    </row>
    <row r="1819" spans="1:3" s="255" customFormat="1" ht="11.25">
      <c r="A1819" s="256"/>
      <c r="B1819" s="257"/>
      <c r="C1819" s="258"/>
    </row>
    <row r="1820" spans="1:3" s="255" customFormat="1" ht="11.25">
      <c r="A1820" s="256"/>
      <c r="B1820" s="257"/>
      <c r="C1820" s="258"/>
    </row>
    <row r="1821" spans="1:3" s="255" customFormat="1" ht="11.25">
      <c r="A1821" s="256"/>
      <c r="B1821" s="257"/>
      <c r="C1821" s="258"/>
    </row>
    <row r="1822" spans="1:3" s="255" customFormat="1" ht="11.25">
      <c r="A1822" s="256"/>
      <c r="B1822" s="257"/>
      <c r="C1822" s="258"/>
    </row>
    <row r="1823" spans="1:3" s="255" customFormat="1" ht="11.25">
      <c r="A1823" s="256"/>
      <c r="B1823" s="257"/>
      <c r="C1823" s="258"/>
    </row>
    <row r="1824" spans="1:3" s="255" customFormat="1" ht="11.25">
      <c r="A1824" s="256"/>
      <c r="B1824" s="257"/>
      <c r="C1824" s="258"/>
    </row>
    <row r="1825" spans="1:3" s="255" customFormat="1" ht="11.25">
      <c r="A1825" s="256"/>
      <c r="B1825" s="257"/>
      <c r="C1825" s="258"/>
    </row>
    <row r="1826" spans="1:3" s="255" customFormat="1" ht="11.25">
      <c r="A1826" s="256"/>
      <c r="B1826" s="257"/>
      <c r="C1826" s="258"/>
    </row>
    <row r="1827" spans="1:3" s="255" customFormat="1" ht="11.25">
      <c r="A1827" s="256"/>
      <c r="B1827" s="257"/>
      <c r="C1827" s="258"/>
    </row>
    <row r="1828" spans="1:12" ht="11.25">
      <c r="A1828" s="256"/>
      <c r="B1828" s="257"/>
      <c r="C1828" s="258"/>
      <c r="D1828" s="255"/>
      <c r="E1828" s="255"/>
      <c r="F1828" s="255"/>
      <c r="G1828" s="255"/>
      <c r="H1828" s="255"/>
      <c r="I1828" s="255"/>
      <c r="J1828" s="255"/>
      <c r="K1828" s="255"/>
      <c r="L1828" s="255"/>
    </row>
    <row r="1829" spans="1:11" ht="11.25">
      <c r="A1829" s="256"/>
      <c r="B1829" s="257"/>
      <c r="C1829" s="258"/>
      <c r="D1829" s="255"/>
      <c r="E1829" s="255"/>
      <c r="F1829" s="255"/>
      <c r="G1829" s="255"/>
      <c r="H1829" s="255"/>
      <c r="I1829" s="255"/>
      <c r="J1829" s="255"/>
      <c r="K1829" s="255"/>
    </row>
    <row r="1830" spans="1:11" ht="11.25">
      <c r="A1830" s="256"/>
      <c r="B1830" s="257"/>
      <c r="C1830" s="258"/>
      <c r="D1830" s="255"/>
      <c r="E1830" s="255"/>
      <c r="F1830" s="255"/>
      <c r="G1830" s="255"/>
      <c r="H1830" s="255"/>
      <c r="I1830" s="255"/>
      <c r="J1830" s="255"/>
      <c r="K1830" s="255"/>
    </row>
    <row r="1831" spans="1:11" ht="11.25">
      <c r="A1831" s="256"/>
      <c r="C1831" s="258"/>
      <c r="D1831" s="255"/>
      <c r="E1831" s="255"/>
      <c r="F1831" s="255"/>
      <c r="G1831" s="255"/>
      <c r="H1831" s="255"/>
      <c r="I1831" s="255"/>
      <c r="J1831" s="255"/>
      <c r="K1831" s="255"/>
    </row>
    <row r="1832" spans="1:11" ht="11.25">
      <c r="A1832" s="256"/>
      <c r="C1832" s="258"/>
      <c r="D1832" s="255"/>
      <c r="E1832" s="255"/>
      <c r="F1832" s="255"/>
      <c r="G1832" s="255"/>
      <c r="H1832" s="255"/>
      <c r="I1832" s="255"/>
      <c r="J1832" s="255"/>
      <c r="K1832" s="255"/>
    </row>
  </sheetData>
  <sheetProtection password="EED2" sheet="1"/>
  <mergeCells count="2">
    <mergeCell ref="B13:C13"/>
    <mergeCell ref="B15:C15"/>
  </mergeCells>
  <printOptions/>
  <pageMargins left="1.4173228346456694" right="0.2362204724409449" top="1.3385826771653544" bottom="0.984251968503937" header="0.5118110236220472" footer="0.5118110236220472"/>
  <pageSetup firstPageNumber="8" useFirstPageNumber="1" horizontalDpi="600" verticalDpi="600" orientation="portrait" paperSize="9" r:id="rId1"/>
  <headerFooter alignWithMargins="0">
    <oddHeader>&amp;L
&amp;C&amp;"Arial,Krepko"&amp;12REKAPITULACIJA&amp;Rst.&amp;P</oddHeader>
  </headerFooter>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1">
      <selection activeCell="G6" sqref="G6"/>
    </sheetView>
  </sheetViews>
  <sheetFormatPr defaultColWidth="9.33203125" defaultRowHeight="12.75"/>
  <cols>
    <col min="4" max="4" width="16.5" style="0" customWidth="1"/>
    <col min="6" max="6" width="14" style="0" customWidth="1"/>
    <col min="7" max="7" width="29.83203125" style="287" customWidth="1"/>
  </cols>
  <sheetData>
    <row r="1" spans="1:7" s="294" customFormat="1" ht="48.75" customHeight="1">
      <c r="A1" s="293" t="s">
        <v>91</v>
      </c>
      <c r="C1" s="445" t="s">
        <v>35</v>
      </c>
      <c r="D1" s="446"/>
      <c r="E1" s="295"/>
      <c r="F1" s="296"/>
      <c r="G1" s="297"/>
    </row>
    <row r="2" spans="1:7" s="289" customFormat="1" ht="27.75" customHeight="1">
      <c r="A2" s="289" t="s">
        <v>87</v>
      </c>
      <c r="C2" s="289" t="s">
        <v>36</v>
      </c>
      <c r="E2" s="290"/>
      <c r="F2" s="291"/>
      <c r="G2" s="292"/>
    </row>
    <row r="3" ht="48.75" customHeight="1"/>
    <row r="4" spans="1:7" s="286" customFormat="1" ht="20.25">
      <c r="A4" s="326" t="s">
        <v>421</v>
      </c>
      <c r="B4" s="327"/>
      <c r="C4" s="327"/>
      <c r="D4" s="327"/>
      <c r="E4" s="327"/>
      <c r="F4" s="327"/>
      <c r="G4" s="334"/>
    </row>
    <row r="5" spans="1:7" ht="17.25" customHeight="1">
      <c r="A5" s="328"/>
      <c r="B5" s="329"/>
      <c r="C5" s="329"/>
      <c r="D5" s="329"/>
      <c r="E5" s="329"/>
      <c r="F5" s="329"/>
      <c r="G5" s="335"/>
    </row>
    <row r="6" spans="1:7" s="285" customFormat="1" ht="18.75">
      <c r="A6" s="330" t="s">
        <v>423</v>
      </c>
      <c r="B6" s="331"/>
      <c r="C6" s="331"/>
      <c r="D6" s="331"/>
      <c r="E6" s="331"/>
      <c r="F6" s="331"/>
      <c r="G6" s="336">
        <f>'rekapitulacija MOST'!F27</f>
        <v>0</v>
      </c>
    </row>
    <row r="7" spans="1:7" s="285" customFormat="1" ht="18.75">
      <c r="A7" s="330"/>
      <c r="B7" s="331"/>
      <c r="C7" s="331"/>
      <c r="D7" s="331"/>
      <c r="E7" s="331"/>
      <c r="F7" s="331"/>
      <c r="G7" s="336"/>
    </row>
    <row r="8" spans="1:7" s="285" customFormat="1" ht="18.75">
      <c r="A8" s="330" t="s">
        <v>422</v>
      </c>
      <c r="B8" s="331"/>
      <c r="C8" s="331"/>
      <c r="D8" s="331"/>
      <c r="E8" s="331"/>
      <c r="F8" s="331"/>
      <c r="G8" s="336">
        <f>'rek cesta'!F13</f>
        <v>0</v>
      </c>
    </row>
    <row r="9" spans="1:7" ht="12.75">
      <c r="A9" s="332"/>
      <c r="B9" s="333"/>
      <c r="C9" s="333"/>
      <c r="D9" s="333"/>
      <c r="E9" s="333"/>
      <c r="F9" s="333"/>
      <c r="G9" s="337"/>
    </row>
    <row r="10" spans="5:7" ht="12.75">
      <c r="E10" s="338"/>
      <c r="F10" s="339"/>
      <c r="G10" s="340"/>
    </row>
    <row r="11" spans="5:7" ht="18.75">
      <c r="E11" s="348" t="s">
        <v>195</v>
      </c>
      <c r="F11" s="349"/>
      <c r="G11" s="350">
        <f>SUM(G6:G10)</f>
        <v>0</v>
      </c>
    </row>
    <row r="12" spans="5:7" ht="11.25" customHeight="1">
      <c r="E12" s="341"/>
      <c r="F12" s="342"/>
      <c r="G12" s="343"/>
    </row>
    <row r="13" spans="5:7" ht="18.75">
      <c r="E13" s="344" t="s">
        <v>194</v>
      </c>
      <c r="F13" s="342"/>
      <c r="G13" s="345">
        <f>G11*0.2</f>
        <v>0</v>
      </c>
    </row>
    <row r="14" spans="5:7" ht="27.75" customHeight="1" thickBot="1">
      <c r="E14" s="346" t="s">
        <v>431</v>
      </c>
      <c r="F14" s="288"/>
      <c r="G14" s="347">
        <f>SUM(G11:G13)</f>
        <v>0</v>
      </c>
    </row>
    <row r="15" ht="13.5" thickTop="1"/>
  </sheetData>
  <sheetProtection password="F112" sheet="1" objects="1" scenarios="1"/>
  <mergeCells count="1">
    <mergeCell ref="C1:D1"/>
  </mergeCells>
  <printOptions/>
  <pageMargins left="0.984251968503937" right="0.75" top="0.984251968503937" bottom="0.98425196850393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OMNIA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ARHITEKTI</dc:creator>
  <cp:keywords/>
  <dc:description/>
  <cp:lastModifiedBy>cerzin</cp:lastModifiedBy>
  <cp:lastPrinted>2012-07-04T06:56:20Z</cp:lastPrinted>
  <dcterms:created xsi:type="dcterms:W3CDTF">2001-01-12T08:50:01Z</dcterms:created>
  <dcterms:modified xsi:type="dcterms:W3CDTF">2012-07-10T06:30:18Z</dcterms:modified>
  <cp:category/>
  <cp:version/>
  <cp:contentType/>
  <cp:contentStatus/>
</cp:coreProperties>
</file>