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mjanaKrizman\Documents\2016\"/>
    </mc:Choice>
  </mc:AlternateContent>
  <bookViews>
    <workbookView xWindow="-15" yWindow="-15" windowWidth="11190" windowHeight="10545" tabRatio="934" activeTab="2"/>
  </bookViews>
  <sheets>
    <sheet name="REKAPITULACIJA" sheetId="3" r:id="rId1"/>
    <sheet name="SPLOŠNO" sheetId="88" r:id="rId2"/>
    <sheet name="Popis del" sheetId="107" r:id="rId3"/>
  </sheets>
  <definedNames>
    <definedName name="_xlnm.Print_Area" localSheetId="0">REKAPITULACIJA!$A$1:$H$78</definedName>
    <definedName name="_xlnm.Print_Area" localSheetId="1">SPLOŠNO!$A$1:$B$18</definedName>
  </definedNames>
  <calcPr calcId="152511"/>
</workbook>
</file>

<file path=xl/calcChain.xml><?xml version="1.0" encoding="utf-8"?>
<calcChain xmlns="http://schemas.openxmlformats.org/spreadsheetml/2006/main">
  <c r="F627" i="107" l="1"/>
  <c r="F1118" i="107"/>
  <c r="F1115" i="107"/>
  <c r="F1112" i="107"/>
  <c r="F1109" i="107"/>
  <c r="F1105" i="107"/>
  <c r="F1102" i="107"/>
  <c r="F1099" i="107"/>
  <c r="F1090" i="107"/>
  <c r="F1081" i="107"/>
  <c r="F1076" i="107"/>
  <c r="F1071" i="107"/>
  <c r="F1061" i="107"/>
  <c r="F1050" i="107"/>
  <c r="F1028" i="107"/>
  <c r="F1013" i="107"/>
  <c r="F999" i="107"/>
  <c r="F984" i="107"/>
  <c r="F976" i="107"/>
  <c r="F973" i="107"/>
  <c r="F970" i="107"/>
  <c r="F967" i="107"/>
  <c r="F964" i="107"/>
  <c r="F961" i="107"/>
  <c r="F958" i="107"/>
  <c r="F955" i="107"/>
  <c r="F947" i="107"/>
  <c r="F944" i="107"/>
  <c r="F937" i="107"/>
  <c r="F924" i="107"/>
  <c r="F916" i="107"/>
  <c r="F913" i="107"/>
  <c r="F910" i="107"/>
  <c r="F907" i="107"/>
  <c r="F904" i="107"/>
  <c r="F901" i="107"/>
  <c r="F898" i="107"/>
  <c r="F895" i="107"/>
  <c r="F892" i="107"/>
  <c r="F889" i="107"/>
  <c r="F886" i="107"/>
  <c r="F871" i="107"/>
  <c r="F858" i="107"/>
  <c r="F844" i="107"/>
  <c r="F833" i="107"/>
  <c r="F810" i="107"/>
  <c r="F804" i="107"/>
  <c r="F790" i="107"/>
  <c r="F770" i="107"/>
  <c r="F745" i="107"/>
  <c r="F735" i="107"/>
  <c r="F733" i="107"/>
  <c r="F731" i="107"/>
  <c r="F729" i="107"/>
  <c r="F726" i="107"/>
  <c r="F719" i="107"/>
  <c r="F714" i="107"/>
  <c r="F979" i="107" l="1"/>
  <c r="H65" i="3" s="1"/>
  <c r="F1121" i="107"/>
  <c r="H67" i="3" s="1"/>
  <c r="F737" i="107"/>
  <c r="H52" i="3" s="1"/>
  <c r="H54" i="3" s="1"/>
  <c r="F919" i="107"/>
  <c r="F1123" i="107" l="1"/>
  <c r="H63" i="3"/>
  <c r="H69" i="3" s="1"/>
  <c r="H71" i="3" s="1"/>
  <c r="H72" i="3" s="1"/>
  <c r="F622" i="107"/>
  <c r="F619" i="107"/>
  <c r="F616" i="107"/>
  <c r="F49" i="107" l="1"/>
  <c r="F10" i="107"/>
  <c r="F8" i="107"/>
  <c r="F6" i="107"/>
  <c r="F692" i="107" l="1"/>
  <c r="F689" i="107"/>
  <c r="F686" i="107"/>
  <c r="F685" i="107"/>
  <c r="F684" i="107"/>
  <c r="F683" i="107"/>
  <c r="F682" i="107"/>
  <c r="F679" i="107"/>
  <c r="F676" i="107"/>
  <c r="F675" i="107"/>
  <c r="F674" i="107"/>
  <c r="F673" i="107"/>
  <c r="F670" i="107"/>
  <c r="F667" i="107"/>
  <c r="F665" i="107"/>
  <c r="F663" i="107"/>
  <c r="F660" i="107"/>
  <c r="F659" i="107"/>
  <c r="F658" i="107"/>
  <c r="F655" i="107"/>
  <c r="F654" i="107"/>
  <c r="F651" i="107"/>
  <c r="F650" i="107"/>
  <c r="F646" i="107"/>
  <c r="F645" i="107"/>
  <c r="F642" i="107"/>
  <c r="F641" i="107"/>
  <c r="F638" i="107"/>
  <c r="F694" i="107" s="1"/>
  <c r="F625" i="107"/>
  <c r="F614" i="107"/>
  <c r="F611" i="107"/>
  <c r="F608" i="107"/>
  <c r="F606" i="107"/>
  <c r="F603" i="107"/>
  <c r="F600" i="107"/>
  <c r="F596" i="107"/>
  <c r="F586" i="107"/>
  <c r="F583" i="107"/>
  <c r="F577" i="107"/>
  <c r="F571" i="107"/>
  <c r="F568" i="107"/>
  <c r="F565" i="107"/>
  <c r="F563" i="107"/>
  <c r="F560" i="107"/>
  <c r="F559" i="107"/>
  <c r="F558" i="107"/>
  <c r="F555" i="107"/>
  <c r="F552" i="107"/>
  <c r="F544" i="107"/>
  <c r="F542" i="107"/>
  <c r="F540" i="107"/>
  <c r="F538" i="107"/>
  <c r="F535" i="107"/>
  <c r="F532" i="107"/>
  <c r="F531" i="107"/>
  <c r="F530" i="107"/>
  <c r="F527" i="107"/>
  <c r="F524" i="107"/>
  <c r="F522" i="107"/>
  <c r="F511" i="107"/>
  <c r="F509" i="107"/>
  <c r="F505" i="107"/>
  <c r="F501" i="107"/>
  <c r="F497" i="107"/>
  <c r="F489" i="107"/>
  <c r="F481" i="107"/>
  <c r="F473" i="107"/>
  <c r="F465" i="107"/>
  <c r="F457" i="107"/>
  <c r="F450" i="107"/>
  <c r="F438" i="107"/>
  <c r="F429" i="107"/>
  <c r="F417" i="107"/>
  <c r="F406" i="107"/>
  <c r="F395" i="107"/>
  <c r="F386" i="107"/>
  <c r="F377" i="107"/>
  <c r="F365" i="107"/>
  <c r="F356" i="107"/>
  <c r="F346" i="107"/>
  <c r="F336" i="107"/>
  <c r="F328" i="107"/>
  <c r="F319" i="107"/>
  <c r="F308" i="107"/>
  <c r="F298" i="107"/>
  <c r="F288" i="107"/>
  <c r="F277" i="107"/>
  <c r="F267" i="107"/>
  <c r="F257" i="107"/>
  <c r="F247" i="107"/>
  <c r="F214" i="107"/>
  <c r="F212" i="107"/>
  <c r="F210" i="107"/>
  <c r="F208" i="107"/>
  <c r="F198" i="107"/>
  <c r="F194" i="107"/>
  <c r="F185" i="107"/>
  <c r="F177" i="107"/>
  <c r="F174" i="107"/>
  <c r="F171" i="107"/>
  <c r="F168" i="107"/>
  <c r="F165" i="107"/>
  <c r="F156" i="107"/>
  <c r="F148" i="107"/>
  <c r="F145" i="107"/>
  <c r="F142" i="107"/>
  <c r="F139" i="107"/>
  <c r="F132" i="107"/>
  <c r="F129" i="107"/>
  <c r="F126" i="107"/>
  <c r="F123" i="107"/>
  <c r="F121" i="107"/>
  <c r="F119" i="107"/>
  <c r="F117" i="107"/>
  <c r="F108" i="107"/>
  <c r="F97" i="107"/>
  <c r="F95" i="107"/>
  <c r="F93" i="107"/>
  <c r="F91" i="107"/>
  <c r="F81" i="107"/>
  <c r="F79" i="107"/>
  <c r="F77" i="107"/>
  <c r="F61" i="107"/>
  <c r="F59" i="107"/>
  <c r="F57" i="107"/>
  <c r="F46" i="107"/>
  <c r="F43" i="107"/>
  <c r="F40" i="107"/>
  <c r="F37" i="107"/>
  <c r="F35" i="107"/>
  <c r="F33" i="107"/>
  <c r="F31" i="107"/>
  <c r="F27" i="107"/>
  <c r="F22" i="107"/>
  <c r="F19" i="107"/>
  <c r="F17" i="107"/>
  <c r="F12" i="107"/>
  <c r="D29" i="107"/>
  <c r="F29" i="107" s="1"/>
  <c r="F150" i="107" l="1"/>
  <c r="H17" i="3" s="1"/>
  <c r="F546" i="107"/>
  <c r="F216" i="107"/>
  <c r="F513" i="107"/>
  <c r="H36" i="3" s="1"/>
  <c r="F588" i="107"/>
  <c r="F179" i="107"/>
  <c r="H21" i="3" s="1"/>
  <c r="F63" i="107"/>
  <c r="F187" i="107"/>
  <c r="H23" i="3" s="1"/>
  <c r="F134" i="107"/>
  <c r="F51" i="107"/>
  <c r="H11" i="3" s="1"/>
  <c r="F200" i="107"/>
  <c r="H38" i="3"/>
  <c r="H40" i="3"/>
  <c r="F629" i="107"/>
  <c r="H42" i="3" s="1"/>
  <c r="F158" i="107"/>
  <c r="H19" i="3" s="1"/>
  <c r="H15" i="3"/>
  <c r="H13" i="3"/>
  <c r="H25" i="3"/>
  <c r="F700" i="107" l="1"/>
  <c r="F702" i="107" s="1"/>
  <c r="H46" i="3" s="1"/>
  <c r="H44" i="3"/>
  <c r="F222" i="107"/>
  <c r="F224" i="107" s="1"/>
  <c r="H29" i="3" s="1"/>
  <c r="H27" i="3"/>
  <c r="H31" i="3" l="1"/>
  <c r="F227" i="107"/>
  <c r="F704" i="107"/>
  <c r="H48" i="3"/>
  <c r="H56" i="3" l="1"/>
  <c r="H74" i="3" s="1"/>
  <c r="H75" i="3" s="1"/>
  <c r="H77" i="3" s="1"/>
</calcChain>
</file>

<file path=xl/sharedStrings.xml><?xml version="1.0" encoding="utf-8"?>
<sst xmlns="http://schemas.openxmlformats.org/spreadsheetml/2006/main" count="1277" uniqueCount="737">
  <si>
    <t>1.  RAZNA DELA</t>
  </si>
  <si>
    <t xml:space="preserve"> SKUPAJ MONTAŽNA DELA :</t>
  </si>
  <si>
    <t xml:space="preserve"> SKUPAJ OKNA, VRATA:</t>
  </si>
  <si>
    <t xml:space="preserve"> SKUPAJ STEKLARSKA DELA :</t>
  </si>
  <si>
    <t xml:space="preserve"> SKUPAJ KAMNOSEŠKA DELA:</t>
  </si>
  <si>
    <t xml:space="preserve"> SKUPAJ KERAMIČARSKA DELA:</t>
  </si>
  <si>
    <t>KLJUČAVNIČARSKA DELA</t>
  </si>
  <si>
    <t>MONTAŽNA DELA</t>
  </si>
  <si>
    <t>OKNA, VRATA</t>
  </si>
  <si>
    <t>STEKLARSKA DELA</t>
  </si>
  <si>
    <t>PODOPOLAGALSKA DELA</t>
  </si>
  <si>
    <t>KAMNOSEŠKA DELA</t>
  </si>
  <si>
    <t>KERAMIČARSKA DELA</t>
  </si>
  <si>
    <t>SLIKOPLESKARSKA DELA</t>
  </si>
  <si>
    <t>SLIKOPLESKARSKA DELA SKUPAJ:</t>
  </si>
  <si>
    <t xml:space="preserve"> -podlaga iz mavčnokartonskih plošč, barvanje belo</t>
  </si>
  <si>
    <t xml:space="preserve"> -podlaga iz mavčnokartonskih plošč, barvanje črno mat</t>
  </si>
  <si>
    <t xml:space="preserve"> -podlaga obstoječi omet, barvanje belo</t>
  </si>
  <si>
    <t xml:space="preserve"> -podlaga obstoječi omet, barvanje črno mat</t>
  </si>
  <si>
    <t xml:space="preserve"> SKUPAJ RAZNO:</t>
  </si>
  <si>
    <t xml:space="preserve"> -konstrukcija panelov iz FE profilov 40x75mm, antikorozijsko zaščiteno in finalno barvano</t>
  </si>
  <si>
    <t xml:space="preserve"> -vezana plošča deb.5mm, finalno barvana črno mat</t>
  </si>
  <si>
    <t xml:space="preserve"> -vezana plošča deb.5mm, finalno barvana belo</t>
  </si>
  <si>
    <r>
      <t>Izdelava, dobava in montaža</t>
    </r>
    <r>
      <rPr>
        <u/>
        <sz val="10"/>
        <rFont val="Arial CE"/>
        <charset val="238"/>
      </rPr>
      <t xml:space="preserve"> lesenih panelov  tip C,</t>
    </r>
    <r>
      <rPr>
        <sz val="10"/>
        <rFont val="Arial CE"/>
        <family val="2"/>
        <charset val="238"/>
      </rPr>
      <t xml:space="preserve"> kompletno z vsem potrebnim materialom, deli, zaključki, pritrjevanji in finalnimi obdelavami, vse po detajlih arhitekta, izvedeno iz naslednjih elementov:</t>
    </r>
  </si>
  <si>
    <t xml:space="preserve"> -podkonstrukcija za montažo na izdelane konstrukcije</t>
  </si>
  <si>
    <r>
      <t>Izdelava, dobava in montaža</t>
    </r>
    <r>
      <rPr>
        <u/>
        <sz val="10"/>
        <rFont val="Arial CE"/>
        <charset val="238"/>
      </rPr>
      <t xml:space="preserve"> oblog sten in parapetov izvedeno kot ploščni resonatorji tip B,</t>
    </r>
    <r>
      <rPr>
        <sz val="10"/>
        <rFont val="Arial CE"/>
        <family val="2"/>
        <charset val="238"/>
      </rPr>
      <t xml:space="preserve"> kompletno z vsem potrebnim materialom, deli, zaključki, pritrjevanji in finalnimi obdelavami, vse po detajlih arhitekta, izvedeno iz naslednjih elementov:</t>
    </r>
  </si>
  <si>
    <t>1.</t>
  </si>
  <si>
    <t>2.</t>
  </si>
  <si>
    <t>3.</t>
  </si>
  <si>
    <t>4.</t>
  </si>
  <si>
    <t>m2</t>
  </si>
  <si>
    <t>5.</t>
  </si>
  <si>
    <t>6.</t>
  </si>
  <si>
    <t>7.</t>
  </si>
  <si>
    <t>8.</t>
  </si>
  <si>
    <t>9.</t>
  </si>
  <si>
    <t>a.</t>
  </si>
  <si>
    <t>b.</t>
  </si>
  <si>
    <t>c.</t>
  </si>
  <si>
    <t>d.</t>
  </si>
  <si>
    <t>m1</t>
  </si>
  <si>
    <t>kos</t>
  </si>
  <si>
    <t>ur</t>
  </si>
  <si>
    <t>kpl</t>
  </si>
  <si>
    <t>11.</t>
  </si>
  <si>
    <t xml:space="preserve"> -polnilo mineralna volna deb.40mm</t>
  </si>
  <si>
    <t>RAZNA DELA</t>
  </si>
  <si>
    <t>Izdelava, dobava in montaža  kamnitega pragu dim. 70x15x20cm, izdelano iz naravnega kamna po zahtevah arhitekta, kompletno s finalno obdelavo. Prag pri niši 1K108.</t>
  </si>
  <si>
    <t>kom</t>
  </si>
  <si>
    <t xml:space="preserve"> -vezana plošča deb.5mm, finalno gladko brušena in barvana belo mat</t>
  </si>
  <si>
    <t>Obdelava dvoriščnega zidu znotraj  zgoraj pod strešino in AB preklado na podestu pred glavnimi vhodnimi vrati. Izravnava z ometom v enak izgled kot obstoječi zid spodaj -  po navodilu projektanta.</t>
  </si>
  <si>
    <r>
      <t>Izdelava, dobava in montaža</t>
    </r>
    <r>
      <rPr>
        <u/>
        <sz val="10"/>
        <rFont val="Arial CE"/>
        <charset val="238"/>
      </rPr>
      <t xml:space="preserve"> ploščnih resonatorjev tip B1 ob dvoriščni steni,</t>
    </r>
    <r>
      <rPr>
        <sz val="10"/>
        <rFont val="Arial CE"/>
        <family val="2"/>
        <charset val="238"/>
      </rPr>
      <t xml:space="preserve"> kompletno z vsem potrebnim materialom, deli, zaključki, pritrjevanji in finalnimi obdelavami, vse po detajlih arhitekta, izvedeno iz naslednjih elementov:</t>
    </r>
  </si>
  <si>
    <r>
      <t xml:space="preserve">Izdelava, dobava in montaža fiksnih </t>
    </r>
    <r>
      <rPr>
        <u/>
        <sz val="10"/>
        <rFont val="Arial CE"/>
        <charset val="238"/>
      </rPr>
      <t xml:space="preserve"> ploščnih resonatorjev tip B  ,</t>
    </r>
    <r>
      <rPr>
        <sz val="10"/>
        <rFont val="Arial CE"/>
        <family val="2"/>
        <charset val="238"/>
      </rPr>
      <t xml:space="preserve"> kompletno z vsem potrebnim materialom, deli, zaključki, pritrjevanji in finalnimi obdelavami, vse po detajlih arhitekta, izvedeno iz naslednjih elementov (gledano od zunaj):</t>
    </r>
  </si>
  <si>
    <t xml:space="preserve"> -vezana plošča deb.5mm, finalno barvana črno mat (oz. po izboru projektanta)</t>
  </si>
  <si>
    <t xml:space="preserve"> -konstrukcija panelov iz FE profilov 30x50mm, antikorozijsko zaščiteno in finalno barvano, na stičnih vertikalnih  robovih  dodani dve vertikalni letvi 1x z  veho in  1x z utorom.  </t>
  </si>
  <si>
    <t>2.  KLJUČAVNIČARSKA DELA</t>
  </si>
  <si>
    <t>3.  MONTAŽNA DELA</t>
  </si>
  <si>
    <t>4.   VRATA</t>
  </si>
  <si>
    <t>5.   STEKLARSKA DELA</t>
  </si>
  <si>
    <t>7.   KAMNOSEŠKA DELA</t>
  </si>
  <si>
    <t>8.   KERAMIČARSKA DELA</t>
  </si>
  <si>
    <t>9.   SLIKOPLESKARSKA DELA</t>
  </si>
  <si>
    <t>e.</t>
  </si>
  <si>
    <t>10.</t>
  </si>
  <si>
    <t xml:space="preserve">Osem panelov se  lahko "lista" od sredine proti levi in desni. V tem primeru so v sredini sproščena dvojna vrata v zaoderje, ki se odpirajo navzven gledano iz dvorane. Pri sredinski legi panelov so sproščena enojna vrata na bokih. Nasadila so lahko narejena na podoben način (vendar bolj točno) kot so že izvedena na zadnji steni. Boljša je izvedba z enotno talno letvijo skrito pod parketom med dvižnimi odri in steno (širino 10 cm kontrolirati), zgoraj pa z Fe vodoravno barvano ploščo debeline 8mm širine cca 15cm, osi so izvedene na podoben način kot pri panelih B1.  </t>
  </si>
  <si>
    <t>Demontaža ene vrste lesenih tramičev na zgornjem obrambnem hodniku po celi dolžini in izvedba izreza vzdolžnega utora za svetilko Kalis. Namestitev nazaj skupaj s svetilko. Stikovanje tramiča z nosilnimi tramovi je z dvojnimi mozniki na vsakem tramu ob svetilki, povezava na  napajalni obstoječi tram. Alu čepe, ki bodo zaradi demontaže poškodovani nadomestiti z novimi.</t>
  </si>
  <si>
    <t>6.   PODOPOLAGALSKA DELA</t>
  </si>
  <si>
    <t>Sanitarije zaoderje</t>
  </si>
  <si>
    <t>stenska obloga</t>
  </si>
  <si>
    <t>Izdelava stropa iz Knauf plošč pod tehnično kabino, vključno z podkonstrukcijo. V stropu je po celi dolžini ob stiku s steno vgrajena led svetilka Kalis (svetilka upoštevana pri EI). Upoštevati tudi  izvedbo  slepih rež pri  slepih vpihovalnih regah. Spodnja ravnina stropa je na višini vrha dveh vratnih kril, ki bodo vgrajena v zadnji steni. V votlem stropu  vgraditi toplotno izolacijo Tervol DP-3, deb. 5cm,  pritrjen na obstoječi strop z lepljenjem in sidranjem.  Stik  stropa z zunanjo strešino izvesti po navodilih projektanta - potrebno uskladiti letve  na strešini z ravnino stropa. Vgradnja vogalnikov in bandažirano Q2.</t>
  </si>
  <si>
    <t>Izvedba ureditve notranje strani  dvoriščnega zidu za montažo vrtljivih resonatorjev, izvedeno po detajlih. Celotna dolžina zidu je 18,3m. GLEJ načrt 1.7.06a  in tudi postavko vrtljivi resonatorji  - dvoriščna stena. Izvedba po sklopih:</t>
  </si>
  <si>
    <t>f.</t>
  </si>
  <si>
    <t>Dobava in montaža - podaljšanje (slepih) profilov vpihovalnih reg - 4 vrstnih linijskih difuzorjev - enakih kot so obstoječi (tudi barvno) ,  v leseni oblogi nad  fasadnimi okni - dvoriščni zid  (ob tehničnem balkonu in  pri glavnem vhodu v dvorano. Difuzor seže zvezno od odrske stene do zadnje stene pri vhodu (v niši).Obračun po dejanskih količinah</t>
  </si>
  <si>
    <t>U element za zapolnitev vrzeli med dvižnim odrom in ravnino vrtljivih panelov, montaža na dvižni oder,  iz prašno barvanega zgibanega C profila 60/20/4mm, ki je v območju vrat poravnan z gornjo linijo  odra, ostalo pa kot utor</t>
  </si>
  <si>
    <r>
      <t xml:space="preserve">Zakoličba in izvedba šablon za natančno izvedbo špalet in vrtišč vrtljivih resonatorjev, ki se morajo vzdolž cele stene prilegajati med seboj (raster 68,2cm). </t>
    </r>
    <r>
      <rPr>
        <sz val="10"/>
        <rFont val="Arial CE"/>
        <charset val="238"/>
      </rPr>
      <t xml:space="preserve"> Za zakoličbo uporabiti lasersko izrezan in po dolžini  natančno sestavljen Fe ploščat profil z izvrtinami za vrtišča panelov v rastru 68,2cm </t>
    </r>
    <r>
      <rPr>
        <i/>
        <sz val="10"/>
        <rFont val="Arial CE"/>
        <charset val="238"/>
      </rPr>
      <t>.</t>
    </r>
    <r>
      <rPr>
        <sz val="10"/>
        <rFont val="Arial CE"/>
        <family val="2"/>
        <charset val="238"/>
      </rPr>
      <t xml:space="preserve">  Obdelan zid mora tvoriti enotno vertikalno ravnino; Obračun po kompletno izvedeni zakoličbi in montiranem FE profilu na nivoju tlaka- faza zakoličbe</t>
    </r>
  </si>
  <si>
    <t>SKUPAJ KLJUČAVNIČARSKA DELA:</t>
  </si>
  <si>
    <t>SKUPAJ PODOPOLAGALSKA DELA :</t>
  </si>
  <si>
    <t>A.</t>
  </si>
  <si>
    <t>GRADBENO - OBRTNIŠKA DELA</t>
  </si>
  <si>
    <t>B.</t>
  </si>
  <si>
    <t>ELEKTRO INSTALACIJE</t>
  </si>
  <si>
    <t>Pred nabavo in montažo obvezno kontrolirati dolžino.</t>
  </si>
  <si>
    <t>SV1a</t>
  </si>
  <si>
    <t xml:space="preserve">nadgradna LED svetilka, </t>
  </si>
  <si>
    <t xml:space="preserve">vgrajena na spodnji strani absorberja </t>
  </si>
  <si>
    <t>KALIS LINE 50, l = 7.6 m, v neprekinjeni liniji,</t>
  </si>
  <si>
    <t>eloksiran Al,</t>
  </si>
  <si>
    <t>4000K,</t>
  </si>
  <si>
    <t>DALI DIM,</t>
  </si>
  <si>
    <t>2 x EM aku modulom ,</t>
  </si>
  <si>
    <t>IP20</t>
  </si>
  <si>
    <t>SV1b</t>
  </si>
  <si>
    <t>KALIS LINE 50, l = 7.46 m, v neprekinjeni liniji,</t>
  </si>
  <si>
    <t>SV1c</t>
  </si>
  <si>
    <t>KALIS LINE 50, l = 7.33 m, v neprekinjeni liniji,</t>
  </si>
  <si>
    <t>SV1d</t>
  </si>
  <si>
    <t>KALIS LINE 50, l = 7,19 m, v neprekinjeni liniji,</t>
  </si>
  <si>
    <t>SV1e</t>
  </si>
  <si>
    <t>KALIS LINE 50, l = 7.06 m, v neprekinjeni liniji,</t>
  </si>
  <si>
    <t>SV1f</t>
  </si>
  <si>
    <t>KALIS LINE 50, l = 6.92 m, v neprekinjeni liniji,</t>
  </si>
  <si>
    <t>SV1g</t>
  </si>
  <si>
    <t xml:space="preserve">vgrajena na kovinski nosilec nad tehnično kabino </t>
  </si>
  <si>
    <t>KALIS LINE 50, l = 3.6 m, v neprekinjeni liniji,</t>
  </si>
  <si>
    <t>1 x EM aku modulom ,</t>
  </si>
  <si>
    <t>nadgradna LED svetilka,</t>
  </si>
  <si>
    <t>1 x EM aku modulom,</t>
  </si>
  <si>
    <t>SV2.1</t>
  </si>
  <si>
    <t>vgrajena v strop na stopnišču pod galerijo</t>
  </si>
  <si>
    <t>KALIS LINE 50, l = 8 m, v neprekinjeni liniji,</t>
  </si>
  <si>
    <t>kompletno sestavljena in pritrjena,</t>
  </si>
  <si>
    <t>4500K,</t>
  </si>
  <si>
    <t>SV3</t>
  </si>
  <si>
    <t>obešena LED svetilka na stopnišču</t>
  </si>
  <si>
    <t>MODUL Q144 XL, NIMBUS</t>
  </si>
  <si>
    <t>komplet s sijalko in montažnim priborom</t>
  </si>
  <si>
    <t>sijalka: LED 42W, 24VDC, cca.2030 lm, 4000 K,</t>
  </si>
  <si>
    <t>dimenzije: 600 x 600 x 56 mm (d x š x v)</t>
  </si>
  <si>
    <t>SV4</t>
  </si>
  <si>
    <t>vgradna LED svetilka ob oknih dvorane</t>
  </si>
  <si>
    <t>RAHMENLOS WALL, NIMBUS</t>
  </si>
  <si>
    <t>sijalka: LED 4W, 24VDC, cca.145 lm, 4000 K</t>
  </si>
  <si>
    <t>dimenzije: 82 x 82 x 30 mm (d x š x v)</t>
  </si>
  <si>
    <t>SV5</t>
  </si>
  <si>
    <t>vgrajena  na gangu ob steni nad kanali prezračevanja</t>
  </si>
  <si>
    <t>KALIS LINE 50, l = 5.4 m+ 18.1 m, v neprekinjeni liniji,</t>
  </si>
  <si>
    <t>črn Al,</t>
  </si>
  <si>
    <t>3 x EM aku modulom,</t>
  </si>
  <si>
    <t>SV6</t>
  </si>
  <si>
    <t>vgrajena v sponji del ganga v dvorani,</t>
  </si>
  <si>
    <t>KALIS LINE 50, l = 3,93 m + 19.16 m, v neprekinjeni liniji,</t>
  </si>
  <si>
    <t>SV6.1</t>
  </si>
  <si>
    <t>vgrajena v sponji del ganga v stopnišču</t>
  </si>
  <si>
    <t>KALIS LINE 50, l = 2.25 m + 3  m, v neprekinjeni liniji,</t>
  </si>
  <si>
    <t>SV7</t>
  </si>
  <si>
    <t xml:space="preserve">vgrajena v steno pri tleh ganga </t>
  </si>
  <si>
    <t>LINE LED TRAK, l = 24,2 m</t>
  </si>
  <si>
    <t>v trikotnem ohišju,</t>
  </si>
  <si>
    <t>z matiranim PMMA pokrovom,</t>
  </si>
  <si>
    <t>24VDC, 14,4 W/m,</t>
  </si>
  <si>
    <t>5 x napajalnik 230VAC/24VDC; 100VA,</t>
  </si>
  <si>
    <t>IP54</t>
  </si>
  <si>
    <t>SV8</t>
  </si>
  <si>
    <t xml:space="preserve">vgrajena v strop pod kanali prezračevanja ob steni 3K </t>
  </si>
  <si>
    <t>KALIS LINE 50, l = 16.9 m, v neprekinjeni liniji,</t>
  </si>
  <si>
    <t>SV9</t>
  </si>
  <si>
    <t xml:space="preserve">vgrajena nad kanali prezračevanja ob steni 3K </t>
  </si>
  <si>
    <t>KALIS LINE 50, l = 19.5 m, v neprekinjeni liniji,</t>
  </si>
  <si>
    <t>SV10</t>
  </si>
  <si>
    <t>vgrajena pri tleh  v ograji tehničnega balkona</t>
  </si>
  <si>
    <t>LINE LED TRAK, l = 9.3 m</t>
  </si>
  <si>
    <t>2 x napajalnik 230VAC/24VDC;100VA,</t>
  </si>
  <si>
    <t>SV11</t>
  </si>
  <si>
    <t>vgrajena pri tleh  v steni zadaj tehničnega balkona</t>
  </si>
  <si>
    <t>LINE LED TRAK, l = 10 m</t>
  </si>
  <si>
    <t>SV13</t>
  </si>
  <si>
    <t>vgrajena na stopnišču ob steni,</t>
  </si>
  <si>
    <t>zakrita z masko po navodilu arhitekta,</t>
  </si>
  <si>
    <t>LINE LED TRAK, l = 18 m</t>
  </si>
  <si>
    <t>4 x napajalnik 230VAC/24VDC;100VA,</t>
  </si>
  <si>
    <t>SV15</t>
  </si>
  <si>
    <t>na stropu zaodrja</t>
  </si>
  <si>
    <t>KALIS LINE 50, l = 7 m + 2,5 m v neprekinjeni liniji,</t>
  </si>
  <si>
    <t>SV19</t>
  </si>
  <si>
    <t>vgrajena v steni pri tleh na galeriji,</t>
  </si>
  <si>
    <t>SV17</t>
  </si>
  <si>
    <t>nadgradna svetilka na stropu WC-ja v zaodrju</t>
  </si>
  <si>
    <t>stropna okrogla svetilka z opalnim steklom</t>
  </si>
  <si>
    <t>sijalka:1xLED, 10W, 4000K,</t>
  </si>
  <si>
    <t>SV36</t>
  </si>
  <si>
    <t>Svetilka varnostni znak</t>
  </si>
  <si>
    <t>trajni spoj, avt. 1ura</t>
  </si>
  <si>
    <t>kontrolna enota vgrajena v strop,</t>
  </si>
  <si>
    <t>velikost piktograma 260x156 mm</t>
  </si>
  <si>
    <t>COMSIGN 2 ED lokal NT1 LED</t>
  </si>
  <si>
    <t>SV35</t>
  </si>
  <si>
    <t>Varnostna svetilka</t>
  </si>
  <si>
    <t>trajni spoj, avt. 1ura,</t>
  </si>
  <si>
    <t>vgrajena v steno,</t>
  </si>
  <si>
    <t>velikost  186x116x48 mm,</t>
  </si>
  <si>
    <t>brez piktograma</t>
  </si>
  <si>
    <t>Puresign 150 AD NT1, 4.5W, IP42, 1h</t>
  </si>
  <si>
    <t>SV37</t>
  </si>
  <si>
    <t>vgrajena na steno,</t>
  </si>
  <si>
    <t>z rotacijsko lečo,</t>
  </si>
  <si>
    <t>piktograma - smer levo</t>
  </si>
  <si>
    <t>SV38</t>
  </si>
  <si>
    <t>piktograma - smer desno</t>
  </si>
  <si>
    <t>SV39</t>
  </si>
  <si>
    <t>piktograma - smer ravno</t>
  </si>
  <si>
    <t>SV40, SV41</t>
  </si>
  <si>
    <t>Varnostni znak, smer ravno</t>
  </si>
  <si>
    <t>fotoluminiscenta PVC tablica 30x15 cm</t>
  </si>
  <si>
    <t>SV42</t>
  </si>
  <si>
    <t>Varnostni znak, smer levo</t>
  </si>
  <si>
    <t>SV43</t>
  </si>
  <si>
    <t>Varnostni znak, smer desno</t>
  </si>
  <si>
    <t>Potrdilo o brezhibnosti delovanja varnostne razsvetljave</t>
  </si>
  <si>
    <t>2. ELEKTRO OMARA E- 2 - K</t>
  </si>
  <si>
    <t>Omara je obstoječa.</t>
  </si>
  <si>
    <t>Vgradnja in ožičenje krmilnih elementov za razsvetljavo</t>
  </si>
  <si>
    <t>ENTIA</t>
  </si>
  <si>
    <t xml:space="preserve">Drobni in vezni material </t>
  </si>
  <si>
    <t xml:space="preserve"> </t>
  </si>
  <si>
    <t xml:space="preserve">Kabli JY(ST)Y </t>
  </si>
  <si>
    <t xml:space="preserve">  4 x 2 x 0.8 mm2                                              </t>
  </si>
  <si>
    <t>m</t>
  </si>
  <si>
    <t>FTP LAN kabel, LSHO, cat 6A, 500 MHz, 23 AWG</t>
  </si>
  <si>
    <t xml:space="preserve">  4x2 parice</t>
  </si>
  <si>
    <t>Kabli NYM</t>
  </si>
  <si>
    <t xml:space="preserve">  2 x 1.5 mm2</t>
  </si>
  <si>
    <t xml:space="preserve">  2 x 2,5 mm2                                                  </t>
  </si>
  <si>
    <t xml:space="preserve">  2 x 4   mm2                                                   </t>
  </si>
  <si>
    <t>Kabli NYM-J</t>
  </si>
  <si>
    <t xml:space="preserve">  3 x 1.5 mm2                            </t>
  </si>
  <si>
    <t>Kabel DMX</t>
  </si>
  <si>
    <t>Gibljive plastične cevi, samougasne, p/o</t>
  </si>
  <si>
    <r>
      <t xml:space="preserve">  </t>
    </r>
    <r>
      <rPr>
        <sz val="10"/>
        <rFont val="Symbol"/>
        <family val="1"/>
        <charset val="2"/>
      </rPr>
      <t xml:space="preserve">F </t>
    </r>
    <r>
      <rPr>
        <sz val="10"/>
        <rFont val="Arial"/>
        <family val="2"/>
      </rPr>
      <t xml:space="preserve">16 mm                                   </t>
    </r>
  </si>
  <si>
    <t>Stikalo podometno, 10 A, srednji nivo, z dozo, komplet, kvadratne oblike, ravno, barva po izboru, potrdi arhitekt</t>
  </si>
  <si>
    <t xml:space="preserve">  izmenično                                      </t>
  </si>
  <si>
    <t>Senzor gibanja za vklop razsvetljave, nastavitev časa izklopa,</t>
  </si>
  <si>
    <t>5 sek do 15 min, nastavitev občutljivosti na svetlobo 2-2000 lx</t>
  </si>
  <si>
    <t>doseg 12m, 230 V, max 1000 W za varčne sijalke, IP54</t>
  </si>
  <si>
    <t xml:space="preserve">Steinel IS 3360, stropni </t>
  </si>
  <si>
    <t xml:space="preserve">  360 stopinjski</t>
  </si>
  <si>
    <t>Prestavitev na drugo lokacijo elementov pri vhodu v dvorano:</t>
  </si>
  <si>
    <t>ročnega javljalnika požara,</t>
  </si>
  <si>
    <t>alarmne tipkovnice,</t>
  </si>
  <si>
    <t>termostata</t>
  </si>
  <si>
    <t>senzorja gibanja,</t>
  </si>
  <si>
    <t xml:space="preserve">Pravokotna doza                                   </t>
  </si>
  <si>
    <t xml:space="preserve">   4 mestna  </t>
  </si>
  <si>
    <t>ENTIAliving glavni krmilnik</t>
  </si>
  <si>
    <t>EL-M01</t>
  </si>
  <si>
    <t>ENTIAliving močnostni krmilnik</t>
  </si>
  <si>
    <t>Power Expander</t>
  </si>
  <si>
    <t>EL-E801</t>
  </si>
  <si>
    <t>ENTIAliving stenski upravljalnik razsvetljave</t>
  </si>
  <si>
    <t>EL-R02</t>
  </si>
  <si>
    <t>ENTIAliving DALI converter</t>
  </si>
  <si>
    <t>EL-CD01</t>
  </si>
  <si>
    <t>DMX/DALI converter</t>
  </si>
  <si>
    <t>ENTIAliving napajalnik 5V</t>
  </si>
  <si>
    <t>EL-PS01</t>
  </si>
  <si>
    <t>ENTIAliving napajalnik 12V</t>
  </si>
  <si>
    <t>EL-S-PS01</t>
  </si>
  <si>
    <t>ENTIAliving klient za osebni računalnik</t>
  </si>
  <si>
    <t>EL-SW-PC01 -  licenca neomejeno število</t>
  </si>
  <si>
    <t>ENTIAliving klient za pametni telefon</t>
  </si>
  <si>
    <t>EL-SW-SP01 -  licenca neomejeno število</t>
  </si>
  <si>
    <t>ENTIAliving klient za tablični računalnik</t>
  </si>
  <si>
    <t>EL-SW-TABO1 -  licenca neomejeno število</t>
  </si>
  <si>
    <t>Sodelovanje pri izvedbi instalacije</t>
  </si>
  <si>
    <t>1.  SVETILKE</t>
  </si>
  <si>
    <t>12.</t>
  </si>
  <si>
    <t>13.</t>
  </si>
  <si>
    <t>14.</t>
  </si>
  <si>
    <t>15.</t>
  </si>
  <si>
    <t>16.</t>
  </si>
  <si>
    <t>17.</t>
  </si>
  <si>
    <t>18.</t>
  </si>
  <si>
    <t>19.</t>
  </si>
  <si>
    <t>21.</t>
  </si>
  <si>
    <t>23.</t>
  </si>
  <si>
    <t>24.</t>
  </si>
  <si>
    <t>26.</t>
  </si>
  <si>
    <t>27.</t>
  </si>
  <si>
    <t>28.</t>
  </si>
  <si>
    <t>29.</t>
  </si>
  <si>
    <t>30.</t>
  </si>
  <si>
    <t>31.</t>
  </si>
  <si>
    <t>kot naprimer: ENTIAliving  ali ustrezno</t>
  </si>
  <si>
    <t>SVETILKE</t>
  </si>
  <si>
    <t>ELEKTRO OMARA</t>
  </si>
  <si>
    <t>INSTALACIJSKI MATERIAL</t>
  </si>
  <si>
    <t>KRMILNA OPREMA</t>
  </si>
  <si>
    <t>SKUPAJ GRADBENO-OBRTNIŠKA DELA:</t>
  </si>
  <si>
    <t xml:space="preserve">  3 x 2.5 mm2                           </t>
  </si>
  <si>
    <t xml:space="preserve">  5 x 2.5 mm2</t>
  </si>
  <si>
    <t>Kabli NYY-J</t>
  </si>
  <si>
    <t xml:space="preserve">  5 x 10 mm2                         </t>
  </si>
  <si>
    <t xml:space="preserve">  5 x 16 mm2                           </t>
  </si>
  <si>
    <t xml:space="preserve">Kabelska polica PK, vroče pocinkana, s priborom, s pokrovom          </t>
  </si>
  <si>
    <t>širine</t>
  </si>
  <si>
    <t xml:space="preserve">  50  mm        </t>
  </si>
  <si>
    <t xml:space="preserve">  100 mm                                     </t>
  </si>
  <si>
    <t xml:space="preserve">Finožični vodnik H07V-K, r/z  (P/F-Y) za izenačitev potencilov                           </t>
  </si>
  <si>
    <t xml:space="preserve">  1 x 6  mm2                              </t>
  </si>
  <si>
    <t xml:space="preserve">  1 x 16 mm2                                 </t>
  </si>
  <si>
    <r>
      <t xml:space="preserve">  </t>
    </r>
    <r>
      <rPr>
        <sz val="10"/>
        <rFont val="Symbol"/>
        <family val="1"/>
        <charset val="2"/>
      </rPr>
      <t xml:space="preserve">F </t>
    </r>
    <r>
      <rPr>
        <sz val="10"/>
        <rFont val="Arial"/>
        <family val="2"/>
      </rPr>
      <t xml:space="preserve">23 mm                                       </t>
    </r>
  </si>
  <si>
    <r>
      <t xml:space="preserve">  </t>
    </r>
    <r>
      <rPr>
        <sz val="10"/>
        <rFont val="Symbol"/>
        <family val="1"/>
        <charset val="2"/>
      </rPr>
      <t xml:space="preserve">F </t>
    </r>
    <r>
      <rPr>
        <sz val="10"/>
        <rFont val="Arial"/>
        <family val="2"/>
      </rPr>
      <t xml:space="preserve">36 mm                                   </t>
    </r>
  </si>
  <si>
    <t>Pocinkani valjanec FeZn</t>
  </si>
  <si>
    <t xml:space="preserve">  20x3 mm                              </t>
  </si>
  <si>
    <t xml:space="preserve">Izdelava spoja z vodniki za izenačitev potenciala        </t>
  </si>
  <si>
    <t xml:space="preserve">Doza za izenačitev potenciala PS49              </t>
  </si>
  <si>
    <t>Parapetni dvoprekatni pločevina kanal, pregrado, komplet, tip potrdi arhitekt</t>
  </si>
  <si>
    <t xml:space="preserve">  170x72, dolžine 0.5 m</t>
  </si>
  <si>
    <t>Vtičnica, plastična, nadometna, 230 V, kvadratne oblike, mat bela, potrdi arhitekt</t>
  </si>
  <si>
    <t xml:space="preserve">  1L+N+PE, 16A                         </t>
  </si>
  <si>
    <t xml:space="preserve">  3L+N+PE, 16A                      </t>
  </si>
  <si>
    <t xml:space="preserve">  3L+N+PE, 32A                      </t>
  </si>
  <si>
    <t xml:space="preserve">  3L+N+PE, 63A                      </t>
  </si>
  <si>
    <t>Vtičnica, podometna,  z dozo, 230 V, 16 A, komplet, kvadratne oblike, mat bela, s pokrovom IP44</t>
  </si>
  <si>
    <t xml:space="preserve">  1L+N+PE                 </t>
  </si>
  <si>
    <t>Vtičnica, vgradnja v parapet, 230 V, 16 A, komplet, kvadratne oblike, v barvi parapetnega kanala, potrdi arhitekt</t>
  </si>
  <si>
    <t xml:space="preserve">  L+N+PE, 1x       </t>
  </si>
  <si>
    <t xml:space="preserve">  L+N+PE, 2x       </t>
  </si>
  <si>
    <t xml:space="preserve">  L+N+PE, Powercon, 2x       </t>
  </si>
  <si>
    <t xml:space="preserve">  L+N+PE, 3x       </t>
  </si>
  <si>
    <t xml:space="preserve">  RJ45, cat.6A</t>
  </si>
  <si>
    <t>Vtičnice RJ45, FTP, cat.6A, p/o,  z masko</t>
  </si>
  <si>
    <t xml:space="preserve">  enojna</t>
  </si>
  <si>
    <t>Instalac. odklopnik, 1-p, C, 15 kA</t>
  </si>
  <si>
    <t xml:space="preserve">   10 A</t>
  </si>
  <si>
    <t>Zašč. stikalo MERLIN GERIN, NG125N, 25 kA, 3-p, 400 V</t>
  </si>
  <si>
    <t xml:space="preserve">     35 A</t>
  </si>
  <si>
    <t xml:space="preserve">     50 A</t>
  </si>
  <si>
    <t xml:space="preserve">     63 A</t>
  </si>
  <si>
    <t>Kontaktor,  230/400 VAC</t>
  </si>
  <si>
    <t xml:space="preserve">  K63-42                                          </t>
  </si>
  <si>
    <t>Izbirno stikalo 230 V, 10 A</t>
  </si>
  <si>
    <t xml:space="preserve">   G10-51-U  ( 1-0-2 )           </t>
  </si>
  <si>
    <t>Vrstne sponke</t>
  </si>
  <si>
    <t>Priklop kablov v elektro omari</t>
  </si>
  <si>
    <t>INSTALACIJSKI MATERIAL za scensko opremo</t>
  </si>
  <si>
    <t>5. INSTALACIJSKI MATERIAL za scensko opremo</t>
  </si>
  <si>
    <t>3. INSTALACIJSKI MATERIAL</t>
  </si>
  <si>
    <t xml:space="preserve">4. KRMILNA OPREMA  </t>
  </si>
  <si>
    <t xml:space="preserve">V el.omaro se dogradi: </t>
  </si>
  <si>
    <t>SKUPAJ ELEKTRO INŠTALACIJSKA DELA:</t>
  </si>
  <si>
    <t>SKUPAJ KRMILNA OPREMA:</t>
  </si>
  <si>
    <t>SKUPAJ INSTALACIJSKI MATERIAL za scensko opremo</t>
  </si>
  <si>
    <t>SKUPAJ ELEKTRO OMARA:</t>
  </si>
  <si>
    <t>SKUPAJ SVETILKE:</t>
  </si>
  <si>
    <t>SKUPAJ INSTALACIJSKI MATERIAL:</t>
  </si>
  <si>
    <t>SKUPAJ GRADBENO-OBRTNIŠKA DELA</t>
  </si>
  <si>
    <t>SKUPAJ ELEKTRO INSTALACIJE DELA</t>
  </si>
  <si>
    <t>Cena vsebuje dobavo, montažo svetilk in pripadajočega materiala ter drobni material za izvedbo.</t>
  </si>
  <si>
    <t>Razna nepredvidena dela.</t>
  </si>
  <si>
    <t>%</t>
  </si>
  <si>
    <t>NEPREDVIDENA DELA SKUPAJ:</t>
  </si>
  <si>
    <t>RAZNA NEPREDVIDENA DELA</t>
  </si>
  <si>
    <t>V ceni upoštevati vse preboje za montažo!</t>
  </si>
  <si>
    <t xml:space="preserve">SPLOŠNI POGOJI </t>
  </si>
  <si>
    <t>Ponudniki lahko vse materiale, naprave in opremo, ki so v popisu del označeni s specifičnim proizvajalcem ali tipom produkta proizvajalca nadomestijo z istovrstnimi modeli, napravami oziroma opremo drugih proizvajalcev.</t>
  </si>
  <si>
    <t>Vsa oprema in material se smatrata kot vgrajena na objektu vključno z nabavo, transportom, zavarovanjem, usklajevanjem z izvajalci morebuitnih drugih del ter zarisovanjem, montažo in vsem potrebnim montažnim materialom. Funkcionalne elemente se smatra z zagonom in dokazanim dobrim delovanjem.</t>
  </si>
  <si>
    <t>Za vse spremembe je potrebno pridobiti pisno soglasje strokovnega nadzora in skrbnika pogodbe s strani naročnika.</t>
  </si>
  <si>
    <t>V enotnih cenah je potrebno upoštevati:
- vse potrebne delovne odre, če ni drugače navedeno
- vse vertikalne in horizontalne transporte  
- zaščito gradbišča proti sosednjim prostorom ter čiščenje gradbišča po končanih delih
- otežena dela v grajskem kompleksu (delovni čas, prekinitve, transport materialov, dostopi do delovnih prostorov itd.)
- upoštevanje vseh zahtev VPD in Požarnega reda Ljubljanskega gradu (strošek požarne straže je ločena pozicija)</t>
  </si>
  <si>
    <t>SKUPAJ HRIBARJEVA DVORANA faza III. brez DDV:</t>
  </si>
  <si>
    <t>DDV</t>
  </si>
  <si>
    <t>NEPREDVIDENA DELA</t>
  </si>
  <si>
    <t>6.   NEPREDVIDENA DELA</t>
  </si>
  <si>
    <t>Ureditev gradbišča:
- zaščita proti ostalim delom objeta (celotna protiprašna zaščita)
- ureditev dostopa
- postavitev gradbiščne omarice in oznak
- vse ostale aktivnosti po zahtevah VPD in varnostnega načrta</t>
  </si>
  <si>
    <t>Zagotovitev požarne straže ob vročih delih (varjenje, uporaba kotne brusilke,…). Požarno stražo lahko izvaja samo lokalna gasilska enota. Obračun za celotni čas gradnje.</t>
  </si>
  <si>
    <t>Temeljito generalno čiščenje objekta po končanih delih (mokro čiščenje vseh površin, sesanje prahu, sesanje celotne strešne konstrukcije, čiščenje stekel,...) in vzdrževanje čistoče dostopnih poti ves čas gradnje. Postavka vključuje tudi čiščenje sosednjih prostorov, če bo prihajalo do prašenja v sosednje prostore.</t>
  </si>
  <si>
    <t>Izdelava stropa v stopniščnem predprostoru, iz vlagoodpornih mavčnokartonskih  plošč deb.,12,5mm  vključno s  tipsko pocinkano podkonstrukcijo. Strop je poravnan z obstoječo višino dvokrilnih vhodnih vrat dvorane. V strop je po celi dolžini vgrajena led svetilka Kalis (glej popis elektroinstalacij). Ob stiku s stekleno steno in kamnito steno je potrebno izvesti 2cm široko fugo z zaščitnim nevidnim knauf robnim profilom.  Vključno vgradnja vogalnikov in bandažirano Q2. Vključno s pazljivo vgradnjo luči po zahtevah arhitekta.</t>
  </si>
  <si>
    <t>vgradnja LED linijske luči s profilom (vodoodporno)  in vsem potrebnim materialom in priklopom</t>
  </si>
  <si>
    <t>Spuščen  mavčnokartonski strop na tipski pocinkani podkonstrukciji, v niši vhodnih vrat v dvorano,  višinsko izravnan  z nivojem stropa z linijskimi difuzorji ob dvoriščni steni v dvorani.  Vgradnja vogalnikov in bandažirano Q2.</t>
  </si>
  <si>
    <t>Izdelava celotnih PID načrtov (Arhitektura, Elektro, Strojne, Kanalizacija, Scena) za vse faze gradnje, oddaja v 4 tiskanih izvodih in v elektronski obliki (.dwg). Priprava DZO za celotno Hribarjevo dvorano in sodelovanje pri tehničnemu pregledu.</t>
  </si>
  <si>
    <t>- izdelava delavniške risbe in konzultacije s projektantom</t>
  </si>
  <si>
    <t xml:space="preserve"> -lice: vezana plošča deb.5mm, finalno gladko brušena in barvana črno mat</t>
  </si>
  <si>
    <t>Vsak panel opremljen s tečaji za odpiranje 180 °  ter s skritimi pritrdili za fiksiranje v ustrezni legi (magnetno pritrjevanje)</t>
  </si>
  <si>
    <t>Ploščati resonatorji dim. 68,2 x 262,0 cm, z možnostjo odpiranja in vrtenja 180 stopinj. Oba skrajna resonatorja bosta snemljiva.</t>
  </si>
  <si>
    <r>
      <t xml:space="preserve">Vrata </t>
    </r>
    <r>
      <rPr>
        <b/>
        <sz val="10"/>
        <rFont val="Arial CE"/>
        <charset val="238"/>
      </rPr>
      <t>V3-A</t>
    </r>
    <r>
      <rPr>
        <sz val="10"/>
        <rFont val="Arial CE"/>
        <family val="2"/>
        <charset val="238"/>
      </rPr>
      <t>, javni dostop  po obhodnem hodniku ,dopolnitev obstoječih vrat</t>
    </r>
    <r>
      <rPr>
        <i/>
        <sz val="10"/>
        <rFont val="Arial CE"/>
        <charset val="238"/>
      </rPr>
      <t xml:space="preserve"> :</t>
    </r>
    <r>
      <rPr>
        <sz val="10"/>
        <rFont val="Arial CE"/>
        <family val="2"/>
        <charset val="238"/>
      </rPr>
      <t xml:space="preserve"> izdelava ustreznejše kljuke za uporabo v odprtem stanju, ko je obhodni hodnik namenjen  obhodu obiskovalcev - izvedba po dogovoru s projektantom.  Namestitev neopaznega magneta za fiksiranje vrat v odprti legi. Vključno z izdelavo delavniške risbe pred izvedbo del.</t>
    </r>
  </si>
  <si>
    <t xml:space="preserve">Dodelava obstoječih mask radiatorjev iz kaljenega stekla,  dim 124 x 65cm : demontaža, potiskanje z neprosojno barvo in montaža nazaj. Predložiti vzorec projektantu v potrditev. </t>
  </si>
  <si>
    <t>Odstranitev  trapeznih ploskev obstoječe parketne talne obloge v okenskih nišah na mestu pozidave dodanih špalet - jesenov parket na OSB plošči , s previdnim ravnim odrezom. Dimenzija odreza cca 20x30cm</t>
  </si>
  <si>
    <t>Odstranitev kompletnega tlaka v okenski niši, z natančnim odrezom v liniji stene in dobava ter montaža nove parketne obloge po izgledu in materialu ENAKE -  lesene obloge, oblikovano  po izdelavi  končnih špalet v nišah pri oknih na notranje dvorišče.  Obloga bo položena  na po potrebi dopolnjeno  betonsko podlago, kompletno z vsem pritrdilnim materialom, zaključki in finalnimi obdelavami. Dimenzija posameznega elementa cca 125x30cm.</t>
  </si>
  <si>
    <t>Pred nabavo svetilk mora izvajalec dostaviti vzorčni kos svetilke arhitektu za potrditev. Celoten izbor luči mora biti obvezno potrjen s strani projektanta in naročnika.</t>
  </si>
  <si>
    <t xml:space="preserve">Izvedba obnove in dokončanja Hribarjeve dvorane
</t>
  </si>
  <si>
    <t>na Ljubljanskem gradu</t>
  </si>
  <si>
    <t>III. FAZA</t>
  </si>
  <si>
    <t>SKUPAJ HRIBARJEVA DVORANA faza III. In IV. z DDV:</t>
  </si>
  <si>
    <t>SCENSKA DVIŽNA TEHNIKA</t>
  </si>
  <si>
    <t>SKUPAJ SCENSKO DVIŽNA TEHNIKA</t>
  </si>
  <si>
    <t>SCENSKA OPREMA IN INSTALACIJE</t>
  </si>
  <si>
    <t>SCENSKA RAZSVETLJAVA</t>
  </si>
  <si>
    <t>VIDEO SISTEM</t>
  </si>
  <si>
    <t>SISTEM OZVOČENJA</t>
  </si>
  <si>
    <t>SKUPAJ SCENSKA OPREMA IN INSTALACIJE</t>
  </si>
  <si>
    <t>SKUPAJ HRIBARJEVA DVORANA faza IV. brez DDV:</t>
  </si>
  <si>
    <t>C.</t>
  </si>
  <si>
    <t>D.</t>
  </si>
  <si>
    <t>IV. FAZA</t>
  </si>
  <si>
    <t>Dobava  Alu truss konstrukcije za obešanje lučne in scenske tehnike. Alu truss konstrukcija se uporablja za obešanje lučne in scenske tehnike za izvajanje prireditev v dvorani. Konstrukcija mora omogočati s svojimi elementi različne izvedbe oblike. Možnost izvedbe ravne konstrukcije kot tako imenovane "ring" izvedbe različnih mer in dimenzij. Vsi elementi morajo imeti TUV certifikat. V ponudbo vključiti vse potrebni povezovalni material.</t>
  </si>
  <si>
    <t>Truss nosilci sledečih lastnosti: trikotne oblike v prerezu, zunanjih dimenzij 290x290 mm, vzdolžne cevi premera ø48,3mm x 3mm, zlitina materiala  EN AW 6082 T6, medseboj sestavljivi s spojnimi zatiči.</t>
  </si>
  <si>
    <t xml:space="preserve">Količina: </t>
    <phoneticPr fontId="1" type="noConversion"/>
  </si>
  <si>
    <t>Elementi dolžine 200 cm - 32 kos
Elementi dolžine 100 cm - 12 kos
Elementi 90° L - 8 kos
Elementi T - 4 kos</t>
    <phoneticPr fontId="1" type="noConversion"/>
  </si>
  <si>
    <t>Vključno s 16 kosi nosilnih elementov za obešanje Alu trussa na kavelj elektro verižnega dvigala. Elementi morajo biti narejeni skladno s BGV C1</t>
  </si>
  <si>
    <t>Dvižna dvigala narejena skladno BGV C1 IN DIN56950</t>
    <phoneticPr fontId="1" type="noConversion"/>
  </si>
  <si>
    <t xml:space="preserve">Dobava verižnih dvigal z enojno verigo. 
Nosilnost najmanj: 250 kg
Hitrost dviga najmanj: 7,5m/min
Število obešalnih elementov: 1x obešalna kljuka in 1x bremensko uho
Moč motorja (okvirno): 0,37 kW
Cikel delovanja: 40%
Razred dvigala: 1Bm
veriga skladno s SIST EN 818-7DA 5,2x15
Število ročajev: 2x
vreča za zlaganje verige: iz trpežnega blaga z ojačitvami
Višina dviga (najmanj): 10 m
Dolžina verige (najmanj): 11,2 m  
Zavorni sistem: dve neodvisni DC zavori
Preobremenitvena zaščita z varnostno sklopko
Dvigalo mora imeti vgrajeno vezje, ki omogoča spremljanje delovanja dvigala in test dvigala, kot ga določa standard DIN 56950 za končna stikala, sistem merjenja obremenitve in zavor pri normalnem in zasilnem delovanju.
Vgrajena BG - certificirana 4 segmentna končna stikala za pozicije LL/HH
Dvigalo mora imeti integrirana celica za merjenje teže 
Vgrajen 24 bitni inkrementalni dajalnik za merjenje in prikazovanje višine  
Električni priklop: preko hibridnega vtikača, ki omogoča istočasno priklop vseh elementov: trifazno napanje, merilec višine in merilec bremena - dolžina kabla 1,5m
</t>
  </si>
  <si>
    <t>dvigala kot npr. MOVECAT OMK-C ali ustrezno
Dvigala se ponudijo vključno z montažo</t>
  </si>
  <si>
    <t>BISTVENE ZAHTEVE:</t>
  </si>
  <si>
    <t>- Nosilnost najmanj 250 kg
- Dvojni zavorni sistem
- Dvigalo skladno z BVG C1 in DIN56950 (priložiti dokazilo)</t>
  </si>
  <si>
    <t xml:space="preserve">Inteligentna krmilna enota za nadzor in upravljanje delovanja motorjev skladno s BGV C1. 
'- Ena krmilna enota mora omogočati priklop najmanj 4 motorjev in povezovanje kontrolnih enot med seboj za upravljanje celotnega postroja dvižnih motorjev.
'- Enota mora imeti integriran LCD zaslon za prikaz obratovalnih parametrov in stanj dvigal
</t>
  </si>
  <si>
    <t xml:space="preserve">Enota mora biti opremljena najmanj z:
'- Osemimi osvetljenimi funkcijskimi tipkami in vrtljivo/pritisnimi dajalniki
'- LED prikazom stanja naprave, ki med drugim prikazuje dejansko stanje posameznega motorja, pozicijo le tega in trenutno obremenitev.
'- Štirimi nastavljivimi stikali za zaščito motorjev
'- Osvetljenim E-Stop gumbom
'- Osvetljenim GO gumbom
'- Glavnim stikalom za centralni zagon z by-pass funkcijo
'- Prikazom smeri premikov dvigal posamezno po dvigalih in skupno
'- Vhodom dvo kanalnega inkrementalnega dajalnika z zaznavanjem smeri delovanja
'- Dodatnimi digitalnimi vhodi in izhodi za funkcije oddaljenih naprav
</t>
  </si>
  <si>
    <t xml:space="preserve">Dobava prenosnega "daljinskega" komandnega tabloja za upravljanje s 16 motorji. Tablo mora imeti nameščen integriran zaslon na dotik in mora prikazovati najmanj:
'- pozicije motorjev, 
'- težo obešenega bremena
'- smer gibanja motorja
Sistem mora omogočati izbiro motorjev in jim določiti sihrono skupinsko premikanje. Kontrola mora imeti možnost kasnejše razširitve priklopa/krmiljenja do 24 motorjev. Vklop naprave preko kodirane kartice. </t>
  </si>
  <si>
    <t xml:space="preserve">Hibridni kabel za napanje motorjev ter povezovanje vseh elementov za prikazovanje višine, merjenje teže ter zadovoljitvi standarda BGV C1. </t>
  </si>
  <si>
    <t>tm</t>
    <phoneticPr fontId="1" type="noConversion"/>
  </si>
  <si>
    <t>Dobava prenosnega elementa/košare za napajanje in priklop lučne tehnike, ki se namesti na  Alu  truss elemente na predvideni pozciji. Košara mora biti opremljena z najmanj 5 vtičnicami CEE17-16A/2P+PE in najmanj enim DMX signalom. Celotno napajanje mora potekati preko zložljivega ploščatega kabla, ki se zlaga v košaro. Košara narejena iz kovine barvana v RAL barvi po izbiri arhitekta. Višina dviga najmanj 8,0 m</t>
  </si>
  <si>
    <t xml:space="preserve">Dobava kovinskih elementov za obešanje motorjev na obstoječo konstrukcijo. V ceno vključiti ves pritrdilni material. Elementi morajo biti antikorozisko zaščiteni s temeljno barvo in biti barvani v barvo po izboru arhitekta. </t>
  </si>
  <si>
    <t>kpl</t>
    <phoneticPr fontId="1" type="noConversion"/>
  </si>
  <si>
    <t>SCENSKA TEHNIKA SKUPAJ</t>
  </si>
  <si>
    <t>1.  SCENSKA RAZSVETLJAVA</t>
  </si>
  <si>
    <t xml:space="preserve">Profesionalno profilno LED RGBW intiligentno vrtljivo svetilo </t>
  </si>
  <si>
    <t>- Profesionalno profilno LED spot svetilo z RGBW ali RGBY LED modulom moči vsaj 480W</t>
  </si>
  <si>
    <t>- razpon žarka vsaj med 10° do 43°</t>
  </si>
  <si>
    <t>- RGBW način mešanja barv</t>
  </si>
  <si>
    <t>- rotacijski gobo disk z vsaj 5 vrtljivimi, zamenljivimi gobosi + odprto</t>
  </si>
  <si>
    <t>- 4 x noži za oblikovanje snopa z možnostjo vrtenja vsakega noža ločeno in vseh skupaj ter možnostjo izreza trikotnika</t>
  </si>
  <si>
    <t>- animacijski disk</t>
  </si>
  <si>
    <t>- motorizirana iris zaslonka z možnostjo pulziranja v hitrosti vsaj 3Hz</t>
  </si>
  <si>
    <t>- vsaj trostrana vrtljiva prizma</t>
  </si>
  <si>
    <t>- variabilen frost filter</t>
  </si>
  <si>
    <t>- motoriziran fokus, pan razpon vsaj 540°, tilt razpon vsaj 270°,</t>
  </si>
  <si>
    <t>- vsaj dva DMX načina delovanja</t>
  </si>
  <si>
    <t>- podpora za krmilne protokole: DMX-512, RDM, ArtNet</t>
  </si>
  <si>
    <t xml:space="preserve">- integriran na dotik občutljiv zaslon </t>
  </si>
  <si>
    <t>- Barvno temperaturno območje vsaj med 2700K - 8000 K</t>
  </si>
  <si>
    <t xml:space="preserve">- variabilna "shutter" zaslonka </t>
  </si>
  <si>
    <t>- 3 polni in 5 polni XLR priključki ter EtherCon priključek</t>
  </si>
  <si>
    <t>- PowerCon napajalni priključek, napajanje 100-240V pri 50-60Hz</t>
  </si>
  <si>
    <t xml:space="preserve">- Dobavljeno v kompletu  z vgrajenim brezžičnim DMX (CRMX) sprejemnikom in s priključnim kablom z nameščenim PowerCon in CEE 16A 3P vtikačem črne barve, dolžine vsaj 1.5m. </t>
  </si>
  <si>
    <t>- CE certificirano</t>
  </si>
  <si>
    <t>kot naprimer tip: ROBE Robin DL4S/W ali primerljivo</t>
  </si>
  <si>
    <t>BISTVENE ZAHTEVE:
- Profesionalno profilno LED spot svetilo z RGBW ali RGBY LED modulom moči vsaj 480W
- 4 x noži za oblikovanje snopa z možnostjo vrtenja vsakega noža ločeno in vseh skupaj ter možnostjo izreza trikotnika
-  Barvno temperaturno območje med 2700K - 8000 K</t>
  </si>
  <si>
    <t>Profesionalno LED RGBW beam moving head svetilo</t>
  </si>
  <si>
    <t xml:space="preserve">- Profesionalno LED Beam moving head svetilo z vsaj 10 x 15W RGBW LED multičipi. </t>
  </si>
  <si>
    <t>- Pričakovana življenska doba LED svetila minimalno 40.000 ur,</t>
  </si>
  <si>
    <t>- razpršitev žarka minimalno 7°,</t>
  </si>
  <si>
    <t xml:space="preserve">- RGBW barvno mešanje, </t>
  </si>
  <si>
    <t xml:space="preserve">- najmanj tri LED cone (vsaka cona možnost izbire svoje barve), </t>
  </si>
  <si>
    <t xml:space="preserve">- Visokoločljivi dimer 0- 100%, strobo efekt z variabilno hitrostjo (najmanj do 20 utripov na sekundo), </t>
  </si>
  <si>
    <t>- maksimalna poraba svetila 200W.</t>
  </si>
  <si>
    <t>- Najmanj dvovrstični LCD zaslon za nastavljanje DMX naslova.</t>
  </si>
  <si>
    <t xml:space="preserve">- Podpira USITT DMX-512 in RDM protokol. </t>
  </si>
  <si>
    <t>- minimalno 5 različnih načinov DMX delovanja in možnost samostojnega delovanja</t>
  </si>
  <si>
    <t>- Razpon pan/tilt najmanj: 450°/300°.</t>
  </si>
  <si>
    <t xml:space="preserve">- najmanj 5 pin DMX vhod in izhod, </t>
  </si>
  <si>
    <t>- Neutrik PowerCon vhod in izhod.</t>
  </si>
  <si>
    <t xml:space="preserve">- Možnost linkanja do najmanj 12 svetil v enako linijo, </t>
  </si>
  <si>
    <t>- Dobavljeno z vgrajenim brezžičnim DMXsprejemnikom (kompatibilen s CRMX tehnologijo), z dodatno opremo 1 x top hat nastavek, 1 x difuzijski filter 20°, 1 x difuzijski filter 40°, 1 x difuzijski filter 10°. V kovčku za 8 svetil (kovček s kolesi).</t>
  </si>
  <si>
    <t xml:space="preserve"> kot tip ROBE LEDBeam 100 ali primerljivo</t>
  </si>
  <si>
    <t xml:space="preserve">Komplet baterijskih LED svetil </t>
  </si>
  <si>
    <t>-Komplet 6 kos baterijskih svetil z vgrajenim brezžičnim DMX sprejemnikom kompatibilnim s CRMX tehnologijo</t>
  </si>
  <si>
    <t>- možnostjo direktne izbire barv na samem svetilu (nabor vseh standardnih LEE filter barv)</t>
  </si>
  <si>
    <t>-možnostjo nastavitve naklona LED diod</t>
  </si>
  <si>
    <t>-z integriranima najmanj 2 x 40W RGBW LED moduloma</t>
  </si>
  <si>
    <t>-najmanj 1800 lumnov</t>
  </si>
  <si>
    <t>-virtualni barvni disk z možnostjo izbire najmanj 5 barv svetlobe (na primer: 2.700 K, 3.200 K, 4.200 K, 5.600 K in 8.000 K)</t>
  </si>
  <si>
    <t>- dva DMX načina delovanja (9 in 4 kanale)</t>
  </si>
  <si>
    <t>-IP45 zaščita ali bolje</t>
  </si>
  <si>
    <t>-najmanj 6 ur delovanja pri 100% obremenitvi, 30 ur delovanja pri uprabi ene barve</t>
  </si>
  <si>
    <t>-Dobavljeno v kompletu s kovčkom za polnjenje šestih svetil s predalom za spravljanje priključnega vodnika in priključnim vodnikom (na kolesih)</t>
  </si>
  <si>
    <t>kot tip ROBE LightWare HO2 ali primerljivo</t>
  </si>
  <si>
    <t>Komplet za brezžični prenos DMX signala v sestavi</t>
  </si>
  <si>
    <t xml:space="preserve">- 1 x CRMX intelignetna RDM/DMX flex enota, ki omogoča uporabo kot oddajnik ali sprejemnik, s podporo za USITT DMX512, DMX512(1990) &amp; DMX512-A, RDM ANSI E1.20 (Controller in Proxy), Streaming ACN, ArtNet I, II &amp; 3, Pathport, Strand ShowNet ETCNet 2 &amp; 3, KiNet V1 &amp; V2. Z ethernet priključkom, ki s pomočjo programske opreme omogoča nadzor nad celotnim omrežjem, spremljanje jakosti signala, nastavljanjem svetil (adresa, način delovanja (mode) itd). Možnost nastavljanja moči oddajanja, možnost izklopa oddajanja na določenem spektru, napredna coexistance tehnologija, odajanje najmanj 512 DMX kanalov z eno enoto. Delovanje na frekvenčnem območju najmanj 2402-2480 MHz, nastavljiva moč radijskega oddajnika do 100 mW, delovanje signala na razdalji najmanj 800 m (vidna linija oddajnik sprejemnik brez preprek).
</t>
  </si>
  <si>
    <t>-2 x CRMX profesionalni DMX/RDM sprejemnik s podporo za protokole USITT DMX512, DMX512(1990) &amp; DMX512-A, RDM ANSI E1.20, delovanje na frekvenčnem območju najman 2402-2480 MHz, z možnostjo sprejemanja signala na razdalji najmanj 800m (vidna linija oddajnik sprejemnik brez preprek).</t>
  </si>
  <si>
    <t>kot tip LumenRadio CRMX Nova RDM</t>
  </si>
  <si>
    <t xml:space="preserve">Lučni krmilni sistem </t>
  </si>
  <si>
    <t xml:space="preserve">- Lučni krmilnik, ki mora omogočati realnočasovni nadzor do 2048 parametrov, </t>
  </si>
  <si>
    <t xml:space="preserve">- najmanj 3 x ekoder kolo, </t>
  </si>
  <si>
    <t>- programske tipke,</t>
  </si>
  <si>
    <t>- številčnica,</t>
  </si>
  <si>
    <t xml:space="preserve">'- tipke za dostop do menijev, </t>
  </si>
  <si>
    <t xml:space="preserve">- kolo za nastavitev dimerja svetil, </t>
  </si>
  <si>
    <t xml:space="preserve">- backlit brezšumne tipke, </t>
  </si>
  <si>
    <t xml:space="preserve">- master drsnik, </t>
  </si>
  <si>
    <t xml:space="preserve">- 6 x programski drsnik (ki se lahko sprogramira za uporabo različnih funkcij), </t>
  </si>
  <si>
    <t xml:space="preserve">- 6 x programska tipka, </t>
  </si>
  <si>
    <t>- 6 x gumbi za menjavo strani</t>
  </si>
  <si>
    <t xml:space="preserve">- glavni GO+/GO- in PAUSE gumbi, </t>
  </si>
  <si>
    <t xml:space="preserve">- univerzalni napajalnik. </t>
  </si>
  <si>
    <t xml:space="preserve">- Krmilnik mora zagotavljati najmanj naslednje priključke: 2 x DMX out, 1 x DMX in (možno spremeniti v DMX out), 1 x USB, 1 x Midi in/out, 1 x Dsub 9pin za analogne senzorje, 1 x LTE priključke (time koda), 1 x napajalni priključek. </t>
  </si>
  <si>
    <t>- Dobavljen v kompletu z računalnikom z nameščenim Windows 10 PRO operacijskim sistemom in na dotik občutljivim ekranom velikosti najmanj 22" ločljivosti full HD (kot npr. ELO 2201L IT), vse skupaj zmontirano v Alu prenosni kovček manjših dimenzij za enostavno prenašanje.</t>
  </si>
  <si>
    <t>- Oprema mora biti vgrajena na način, ki po odpiranju kovčka omogoča direktno delovanje.</t>
  </si>
  <si>
    <t>-Lučni krmilni sistem mora omogočati integracijo v obstoječi sistem mrežnega nadzora in krmiljenja scenske razsvetljave v celotnem objektu naročnika (realčasovna izdelava varnostne kopije na oddaljeni računalnik v sistemu in nadzor razsvetljave na daljavo)</t>
  </si>
  <si>
    <t>kot tip MA Lighting OnPC Command Wing ali primerljivo</t>
  </si>
  <si>
    <t xml:space="preserve">Mrežni pretvornik </t>
  </si>
  <si>
    <t xml:space="preserve">- Mrežni vmesnik za konverzijo MA-Net 2, Art-Net ali sACN protokola v DMX protokol in generiranje 2048 samostojnih krmilnih parametrov. </t>
  </si>
  <si>
    <t xml:space="preserve">- Z integrirano gigabitno mrežno povezavo, </t>
  </si>
  <si>
    <t>- 2" večbarvnim ekranom za prikaz nastavitve izhodov, imenom vmesnika, programsko verzijo.</t>
  </si>
  <si>
    <t xml:space="preserve">- S 4 x led diodami za prikaz povezave, napajanja, podatkov in pa "boot", </t>
  </si>
  <si>
    <t xml:space="preserve">- USB priključek in meni gumb, </t>
  </si>
  <si>
    <t xml:space="preserve">- najmanj 4 x XLR 5P izhod/vhod (nastavljivo) in 1 x Powercon priključek za napajanje. </t>
  </si>
  <si>
    <t>- Kompatibilno z obstoječim lučnim krmilnim sistemom.</t>
  </si>
  <si>
    <t>kot tip MA Lighting 4 port Node OnPC ali primerljivo</t>
  </si>
  <si>
    <t xml:space="preserve">Mrežno stikalo </t>
  </si>
  <si>
    <t xml:space="preserve">- Profesionalno mrežno stikalo za montažo v 19" rack ohišje, </t>
  </si>
  <si>
    <t xml:space="preserve">- z možnostjo enostavne nastavitve VLAN omrežji (sistem grup), </t>
  </si>
  <si>
    <t>- najmanj 12 izhodi hitrosti 10/100/1000 Gbit, layer 2/3</t>
  </si>
  <si>
    <t>- prilagojen grafični web uporabniški vmesnik za potrebe lučne in avdio opreme,</t>
  </si>
  <si>
    <t>- prenos podatkov najmanj 32Gb (switching thruput),</t>
  </si>
  <si>
    <t xml:space="preserve">- prikaz statusa na vsakem priključku, </t>
  </si>
  <si>
    <t xml:space="preserve">- vgrajen ventilator, </t>
  </si>
  <si>
    <t xml:space="preserve">- napajanje 100-240VAC 50- 60Hz, poraba do 0.3A. </t>
  </si>
  <si>
    <t>- V skladu z: CE, EN 55103-1, EN 55103-2, EN 60950-1, ROHS.</t>
  </si>
  <si>
    <t xml:space="preserve">- Kompatibilno z obstoječim sistemom naročnika. </t>
  </si>
  <si>
    <t>kot tip Luminex Gigacore 12 ali primerljivo</t>
  </si>
  <si>
    <t>Mrežno stikalo</t>
  </si>
  <si>
    <t>- Gigabitno mrežno stikalo,</t>
  </si>
  <si>
    <t xml:space="preserve">- najmanj 18 x 10/100/1000 Mb/s port, </t>
  </si>
  <si>
    <t xml:space="preserve">- 2 x gigabit combo port mini GBIC/GE kapaciteta preklapljanja 40 Gb/s, </t>
  </si>
  <si>
    <t xml:space="preserve">- VLAN podpora najmanj do 256, </t>
  </si>
  <si>
    <t>- statično Layer 3 usmerjanje, QoS (Priority Queues),</t>
  </si>
  <si>
    <t xml:space="preserve">- podpora IPV6, </t>
  </si>
  <si>
    <t xml:space="preserve">- optimizirana poraba energije, </t>
  </si>
  <si>
    <t xml:space="preserve">- WEB vmesnik za konfiguracijo, </t>
  </si>
  <si>
    <t>- možnost montaže v rack omaricov, višina 1 HE.</t>
  </si>
  <si>
    <t xml:space="preserve"> kot tip Cisco SG300-20 ali primerljivo</t>
  </si>
  <si>
    <t xml:space="preserve">DMX delilnik </t>
  </si>
  <si>
    <t xml:space="preserve">- DMX RDM delilnik z najmanj dvema 5P XLR vhodoma in najmanj 8 5P XLR izhodi (nastavljivi - linija A ali B), </t>
  </si>
  <si>
    <t xml:space="preserve">- vsi vhodi in izhodi skladni z DMX 512 A standardom ki omogoča pol'-duplex prenos podatkov in povratno informacijo s strani svetil (RDM ANSI E1.20), </t>
  </si>
  <si>
    <t>- možnost distribucije 1024 DMX kanalov preko dveh DMX linij,</t>
  </si>
  <si>
    <t>- možnost izklopa RDM protokola za vsako cono (linijo) ločeno,</t>
  </si>
  <si>
    <t xml:space="preserve">- napajanje od 90-260 VAC, 47-63 Hz, </t>
  </si>
  <si>
    <t xml:space="preserve">- poraba največ 25W in integrirana baterija, ki omogoča delovanje delilnika za vsaj 20 min v primeru izpada omrežja, </t>
  </si>
  <si>
    <t>- optična izolacija do 1000V, galvanska izolacija do 530V,</t>
  </si>
  <si>
    <t xml:space="preserve">- zaščita pred kratkim stikom, </t>
  </si>
  <si>
    <t xml:space="preserve">- prikaz napajanja in stanja baterije z LED indikacijo, </t>
  </si>
  <si>
    <t>- prikaz DMX aktivnosti z  LED indikacijo.</t>
  </si>
  <si>
    <t xml:space="preserve">- V skladu z: CE, EN 55103-1, EN 55103-2, EN 60950-1. </t>
  </si>
  <si>
    <t>kot tip Luminex DMX Hub 2.10 ali primerljivo</t>
  </si>
  <si>
    <t>DMX priključna doza - nadometna</t>
  </si>
  <si>
    <t>- DMX/mrežna priključna doza z 2 x 5 polnim NEUTRIK priključkom s pozlačenimi kontakti in 1 x EtherCon priključkom, zmontirana nadometno.</t>
  </si>
  <si>
    <t>DMX priključna doza - vgradna</t>
  </si>
  <si>
    <t xml:space="preserve">- DMX/Mrežna priključna doza z 2 x 5 polnim NEUTRIK priključkom s pozlačenimi kontakti in 1 x EtherCon priključkom, zmontirana podometno.  </t>
  </si>
  <si>
    <t>El. Priključna doza CEE - nadometna</t>
  </si>
  <si>
    <t>- Električna priključna doza CEE 3P 16A, montirana nadometno</t>
  </si>
  <si>
    <t>El. Priključna doza CEE - podometna</t>
  </si>
  <si>
    <t xml:space="preserve">- Električna priključna doza CEE 3P 16A, montirana podometno </t>
  </si>
  <si>
    <t xml:space="preserve">DMX vodnik </t>
  </si>
  <si>
    <t>Mrežni vodnik Cat6</t>
  </si>
  <si>
    <t>- Profesionalen mrežni vodnik Cat6 ščiten za alu folijo, za prenos podatkov do 10GBase-T, AWG 23, s polaganjem.</t>
  </si>
  <si>
    <t>20.</t>
  </si>
  <si>
    <t>Napajalni vodnik - trdožilni NYM-J 3x2.5mm2</t>
  </si>
  <si>
    <t>- Napajalni vodnik NYM-J 3x2.5mm2, s polaganjem.</t>
  </si>
  <si>
    <t>Profesionalna kljuka za obešanje svetil</t>
  </si>
  <si>
    <t>22.</t>
  </si>
  <si>
    <t>Varovalna jeklenica</t>
  </si>
  <si>
    <t xml:space="preserve">- Profesionalna varovalna jeklenica za svetila premera 4 mm, dolžine 600 mm, z zaponko z vijakom, ušesnima rinkama, z označbo: Ljubljanski Grad, črne barve, nosilnost: 36 kg. Certificirana. Izdelana v EU. </t>
  </si>
  <si>
    <t>Montaža sistema</t>
  </si>
  <si>
    <t xml:space="preserve">- Dostava oprema na lokacijo naročnika, montaža opreme na pripravljeno in preizkušeno inštalacijo, zaključevanje morebitnih nedokončanih vodnikov, montaža priključnih doz, namestitev dimersko/relejnega sistema, vzpostavitev sistema DMX in mrežnega krmiljenja svetil, nastavitve naprav, spučanje naprav v pogon, osnovne nastavitve (programiranje). </t>
  </si>
  <si>
    <t xml:space="preserve">Šolanje uporabnikov </t>
  </si>
  <si>
    <t>2.  VIDEO SISTEM</t>
  </si>
  <si>
    <t xml:space="preserve">Video projektor </t>
  </si>
  <si>
    <t>- DLP 3 chip  laserski projektor na fosforni tehnologiji</t>
  </si>
  <si>
    <t xml:space="preserve">- svetilnosti vsaj 12 000 lumnov ločljivost  WUXGA (najmanj 1920x1200 pik) </t>
  </si>
  <si>
    <t>- vgrajena tehnologija za 24/7 delovanje (Dual Drive Laser Optical Engine ali podobno)</t>
  </si>
  <si>
    <t>- 1 x HDMI priključek, 1 x DVI-D priključek, 1 x HD Base-T priključek/ mrežni priključek RJ45, 2 x 3GSDI priključek</t>
  </si>
  <si>
    <t>- DMX  kompatibilen</t>
  </si>
  <si>
    <t xml:space="preserve">- krmiljenje preko RS232 in HDBaseT, </t>
  </si>
  <si>
    <t>- poraba energije do 1500W</t>
  </si>
  <si>
    <t>kot tip PANASONIC PT-RZ 12KEJ  ali primerljivo</t>
  </si>
  <si>
    <t>BISTVENE ZAHTEVE:
- DLP 3 chip  laserski projektor na fosforni tehnologiji
- svetilnosti vsaj  12 000 lumnov ločljivost  WUXGA (najmanj 1920x1200 pik)
- zagotavljanje prikljukov: - 1 x HDMI priključek, 1 x DVI-D priključek, 1 x HD Base-T priključek/ mrežni priključek RJ45, 2 x 3GSDI priključek</t>
  </si>
  <si>
    <t xml:space="preserve">Objektiv za video projektor </t>
  </si>
  <si>
    <t>- Profesionalni zoom objektiv za video projektor z motoriziranim zoom-om in fokusom</t>
  </si>
  <si>
    <t xml:space="preserve">- objektiv, ki zagotavlja  pri diagonali projekcije 8,2 m (16:10 format) in montažo projektorja na 17 m oddaljenosti  vsaj 350 Lx osvetlitve. </t>
  </si>
  <si>
    <t>-Objetiv mora biti kompatibilen s ponujenim projektorjem.</t>
  </si>
  <si>
    <t>kot tip PANASONIC ET-D75LE20 ali primerljivo</t>
  </si>
  <si>
    <t>Rack omara 19" višine 12HE</t>
  </si>
  <si>
    <t xml:space="preserve">- Profesionalna rack omaraj 19" višine 12 HE (614mm), širine 580, globine 600mm, s vratci s ključavnico in steklenim oknom, ter odstranljivimi stranicami, za video in avdio opremo, montirana in ožičena.  </t>
  </si>
  <si>
    <t xml:space="preserve">Mrežno preklopno polje </t>
  </si>
  <si>
    <t>- 24 portni CAT6+ panel, FTP tehnologija, oklopljen</t>
  </si>
  <si>
    <t>- Montaža v 19˝ komunikacijsko omaro</t>
  </si>
  <si>
    <t>- Testiran do Giga hitrosti prenosa podatkov, pantentirana tehnologija TIA/EIA 568a in 568b standard</t>
  </si>
  <si>
    <t>- Vmesnik RJ-45, LSA IDC (krone) sistem pritrjevanja kablov</t>
  </si>
  <si>
    <t>- Certifikat ETL UL, soglasja ANSI/EIA/TIA 568B.2.1, ISO/IEC 11801 (2002)</t>
  </si>
  <si>
    <t>- Material jeklo, črna barva (RAL 9005)</t>
  </si>
  <si>
    <t>Priključna doza PV nadometna/podometna</t>
  </si>
  <si>
    <t xml:space="preserve">- Priključna doza z 1 x EtherCon </t>
  </si>
  <si>
    <t>Šuko vtičnica nadometna/podometna</t>
  </si>
  <si>
    <t xml:space="preserve">- Šuko vtičnica  </t>
  </si>
  <si>
    <t>HDMI priključni kabel dolžine 2m</t>
  </si>
  <si>
    <t xml:space="preserve">- Profesionalni HDMI - HDMI priključni kabel s pozlačenimi vodniki dolžine 2m. </t>
  </si>
  <si>
    <t>HDMI priključni kabel dolžine 5m</t>
  </si>
  <si>
    <t xml:space="preserve">- Profesionalni HDMI - HDMI priključni kabel s pozlačenimi vodniki dolžine 5m. </t>
  </si>
  <si>
    <t>Montaža video sistema</t>
  </si>
  <si>
    <t xml:space="preserve">- Montaža video sistema na položeno inštalacijo, namestitev projektorja, priklop naprav, programiranje naprav, testiranje, spuščanje v pogon. Vključno z vsem potrebnim drobnim materialom. </t>
  </si>
  <si>
    <t xml:space="preserve">Šolanje uporabnikov za delo z video sistemom </t>
  </si>
  <si>
    <t xml:space="preserve">- Izobraževanje uporabnika za delo z video sistemom v obsegu 8 ur, v slovenskem jeziku. </t>
  </si>
  <si>
    <t>SKUPAJ VIDEO SISTEM</t>
  </si>
  <si>
    <t>3.  SISTEM OZVOČENJA</t>
  </si>
  <si>
    <t xml:space="preserve">Zvočnik </t>
  </si>
  <si>
    <t xml:space="preserve">- Profesionalna aktivna zvočniška omarica z 1 x 12" driverjem (400W AES) in 1 x 3" kompresijskim driverjem (100W AES), </t>
  </si>
  <si>
    <t>- frekvenčni razpon od 80 x 17 kHz +/- 4 dB,</t>
  </si>
  <si>
    <t xml:space="preserve">- Peak SPL: 133 dB, </t>
  </si>
  <si>
    <t>-integriran ojačevalnik.</t>
  </si>
  <si>
    <t>- Powercon vhod/izhod,</t>
  </si>
  <si>
    <t xml:space="preserve">- avtomatska izbira napajanja (100-240 V AC; 50/60 Hz), </t>
  </si>
  <si>
    <t xml:space="preserve">- XLR 3P vhod in izhod, </t>
  </si>
  <si>
    <t xml:space="preserve">- ohišje iz vezane plošče, črne barve. </t>
  </si>
  <si>
    <t xml:space="preserve">- Maximalnih dimenzij: 370mm x 570mm x 365mm, </t>
  </si>
  <si>
    <t xml:space="preserve">- Teže max 35 kg. </t>
  </si>
  <si>
    <t>- Dobaviti v kompletu s stenskim nosilcem.</t>
  </si>
  <si>
    <t>kot tip Meyer Sound UPA-1P ali primerljivo</t>
  </si>
  <si>
    <t xml:space="preserve">Nizkotonski zvočnik </t>
  </si>
  <si>
    <t xml:space="preserve">- Profesionalna aktivna bas zvočniška omarica z dvema 12" nizkotonskima cone driverjema moči 1200W (AES), </t>
  </si>
  <si>
    <t xml:space="preserve">- frekvenčni razpon od 36 Hz do 130 Hz ±4 dB, </t>
  </si>
  <si>
    <t xml:space="preserve">- Peak SPL: 135 dB, </t>
  </si>
  <si>
    <t xml:space="preserve">- integriran ojačevalnik (2 x 1800W) razred AB/H, </t>
  </si>
  <si>
    <t xml:space="preserve">- Powercon vhod/izhod, </t>
  </si>
  <si>
    <t xml:space="preserve">- avtomatska izbira napajanja (100–240 V AC; 50/60 Hz), </t>
  </si>
  <si>
    <t>- XLR 3P vhod in izhod,</t>
  </si>
  <si>
    <t>- ohišje iz vezane plošče, črne barve.</t>
  </si>
  <si>
    <t xml:space="preserve">-  Maximalnih dimenzij: 730 mm x 480 mm x 580 mm, </t>
  </si>
  <si>
    <t>- Teže max: 80 kg.</t>
  </si>
  <si>
    <t>kot tip Meyer Sound HP500 ali primerljivo</t>
  </si>
  <si>
    <t xml:space="preserve">- Profesionalna aktivna zvočniška omarica z 1 x 8" neodymium driverjem (300W AES) in 1 x 2" kompresijskim driverjem (100W AES), </t>
  </si>
  <si>
    <t xml:space="preserve">- frekvenčni razpon: 76 Hz – 18 kHz ±4 dB, </t>
  </si>
  <si>
    <t>- Peak SPL: 126 dB,</t>
  </si>
  <si>
    <t xml:space="preserve">- integriran ojačevalnik. </t>
  </si>
  <si>
    <t xml:space="preserve">- Max. dimenzij: 230 mm x 490 mm x 270 mm, </t>
  </si>
  <si>
    <t xml:space="preserve">- Teže max: 15 kg. </t>
  </si>
  <si>
    <t>kot tip Meyer Sound UP Junior ali primerljivo</t>
  </si>
  <si>
    <t xml:space="preserve">Digitalni avdio mešalni pult </t>
  </si>
  <si>
    <t>- Digitalni mešalni avdio pult z vsaj najmanj 12 motoriziranimi drsniki v 2 x štirih plasteh,</t>
  </si>
  <si>
    <t>- najmanj 15" integriran ekran</t>
  </si>
  <si>
    <t>- 12 x 8-segmentnim LED VU metrom</t>
  </si>
  <si>
    <t xml:space="preserve">- 1 x CAT 5 in 1 x MADI vmesnikom, </t>
  </si>
  <si>
    <t xml:space="preserve">- 1 napajalnik, procesor mora bazirati na FPGA tehnologiji (40 bitno floating point procesiranje). </t>
  </si>
  <si>
    <t>- Omogočati mora 56 kanalov, 12 mono ali stereo AUX vodil, 2 mono ali stereo solo busa, 1 stereo ali LCR master bus,</t>
  </si>
  <si>
    <t xml:space="preserve">- 8x8 matrika, 8 CG/VCA, </t>
  </si>
  <si>
    <t>- 4 parametrični EQ za vsak kanal, kompresor za vsak kanal,</t>
  </si>
  <si>
    <t xml:space="preserve">- gate za vsak kanal, </t>
  </si>
  <si>
    <t>- izhodni delay za vsak kanal,</t>
  </si>
  <si>
    <t>- 6 x stereo efekt</t>
  </si>
  <si>
    <t>- 6 x TUBE emulacija,</t>
  </si>
  <si>
    <t>- 6 x multiband kompresor</t>
  </si>
  <si>
    <t>- 12 x 32 band grafični EQ, multi kanali, set-spill.</t>
  </si>
  <si>
    <t>- Lokalno mora biti na pultu najmanj: 16 x Mic/Linijski vhod, 8 linijski izhod, 2 x AES I/O mono stream, CAT 5, MADI, MIDI in/out/thru, VGA port za priklop zunanjega zaslona (prikaz nivojev vseh izhodnih in vhodnih kanalov), 3 x USB port, XLR 3 pin priklop za LED svetilko, GPI vhod, GPO vhod, priključek za miško in tipkovnico.</t>
  </si>
  <si>
    <t xml:space="preserve">- Pult mora omogočati možnost snemanja vsaj 8 marko ukazov ter napredno shranjevanje "scen". </t>
  </si>
  <si>
    <t xml:space="preserve">- Omogočati mora shranjevanja "show-ov" na USB ključ. </t>
  </si>
  <si>
    <t xml:space="preserve">- Vključno z 1 x odrsko rack enoto: 32 x XLR vhod, 8 x XLR izhod (obvezno omogočati nadgradnja na skupno 16 x XLR izhod ali 8 x XLR analog izhod in 4 x AES izhod (8x mono stream)), USB priključek (za oddaljen nadzor predojačevalnikov na kanalih v primeru ko se rack ne uporablja v kombinaciji s pultom), CAT 5 vhod/izhod. Vključno s 2 x CAT5E priključnimi kabli dolžine 75m za povezavo pulta in odrskega rack-a.  Sistem skupaj s "stage rackom" mora omogočati 48 vhodnih priključkov in 24 izhodnih priključkov (od tega do 32in/16out na stage rackih in 16in/8out na mešalni površini).             </t>
  </si>
  <si>
    <t>BISTVENE ZAHTEVE:
- omogočati mora najmanj 56 vhodnih priključkov in 32 izhodnih priključkov
- najmanaj 15" integriran ekran
- CAT5 MADI priključek (ali priložen konverter)</t>
  </si>
  <si>
    <t>kot tip DiGiCo SD11i ali primerljivo</t>
  </si>
  <si>
    <t>Brezžični mikrofonski sistem kot , ki zajema naslednje enote:</t>
  </si>
  <si>
    <r>
      <t xml:space="preserve">- Profesionalni brezžični mikrofonski sistem v sestavi </t>
    </r>
    <r>
      <rPr>
        <b/>
        <sz val="10"/>
        <rFont val="Arial"/>
        <family val="2"/>
        <charset val="238"/>
      </rPr>
      <t>2 x dvojna (ali 1 x četverna) sprejemna enota kot na primer tip ULXD4DE ali ustrezno,</t>
    </r>
    <r>
      <rPr>
        <sz val="10"/>
        <rFont val="Arial"/>
        <family val="2"/>
        <charset val="204"/>
      </rPr>
      <t xml:space="preserve"> z individualno gain kontrolo (60 dB) za vsak kanal, LED metri za prikaz signala, XLR izhodom za vsak kanal, AES 256-bit enkripcijo, možnostjo delovanja s t.i. High Desity načinom, ki omogoča obratovanje pri velikem številu mikrofonov na razdalji najmanj do 25 m pri 560 kanalih na 72 Mhz, z možnostjo uporabe do 22 sistemov istočasno pri 8 MHz, RF kaskadni port, ki omogča distribucijo RF signala na naslednjo enoto, podporo za Dante protokol (integrirano), programsko opremo, ki omogoča napredno nastavljanje, nadzor in krmiljenje sistema, podporo za AMX in Crestron krmilnike, v 19" ohišju višine 1 enote (HE).</t>
    </r>
  </si>
  <si>
    <t xml:space="preserve">-  2 x Ročni brezžični mikrofonski oddajnik kot tip ULXD2/B58 ali ustrezno s priloženima baterijama tipa AA - Li-Ion (ki omogočata ponovno polnjenje), frekvenčnim razponom oddajnika od 30 Hz do 20 Khz in dinamično superkardioidno mikrofonsko glavo s frekvenčnim razponom 50 do 16.000 Hz, dinamični razpon oddajnika 120 dB, območje delovanja do najmajn 80 m, možnost nastavitve gaina od 0 do 21 dB ( v 3 dB korakih), podpora za AES 256 bitno enkodiranje signala, ohišje iz aluminija, teža max 350g. </t>
  </si>
  <si>
    <t>- 2 x Ročni brezžični mikrofonski oddajnik kot tip ULXD2/KSM9 ali ustrezno s priloženima baterijama tipa AA - Li-Ion (ki omogočata ponovno polnjenje), frekvenčnim razponom oddajnika 30 Hz do 20 Khz in kondenzatorsko superkadioidno/kardioidno mikrofonsko glavo s frekvenčnim razponom od 50 do 20000 Hz, dinamični razpon oddajnika 120 dB, območje delovanja najmanj do 80m, možnost nastavitve gaina od 0 do 21 dB ( v 3 dB korakih), podpora za AES 256 bitno enkodiranje signala, ohišje iz aluminija, teža max 350g.</t>
  </si>
  <si>
    <t xml:space="preserve"> '- 4 x "žepni" mikrofonski oddajnik kot na primer tip ULXD1 ali ustrezno, lahko aluminijasto ohišje, AES 256 enkriptiranje signala, priložene 2 x AA Li-Ion baterije z možnostjo ponovne polnitve in življensko dobo 12 ur, kontakti za polnjenje na zunanji strani enote za polnjenje v podstavku, osvetljen LCD zaslon, odstranljiva antena, možnost zaklepa spremembe frekvence in vklopa/izklopa, frekvenčni razpon enote od 20Hz do 20kHz, odvisnen od kombinacije mikrofona, območje delovanja do najmanj 80m, SMA konektor.</t>
  </si>
  <si>
    <t xml:space="preserve"> '- 4 x Naglavni mikrofon konžne barve kot tip Countryman E6T ali ustrezno, ki omogoča zatikanje za eno uho, s frekvenčnim razponom z "omnidirectional" kapsulo 20Hz do 20kHz in "directional" kapsulo od 30Hz do 15kHz, s SMA priključkom. </t>
  </si>
  <si>
    <t xml:space="preserve">- 2 x Aktivna usmerjena antena kompatibilna s sprejmeniško enoto, 12V napajanje, BNC priključek. </t>
  </si>
  <si>
    <t xml:space="preserve">- 2 x BNC priključni koaksialni kabel dolžine 50 Ohm, dolžine 7.5m. </t>
  </si>
  <si>
    <t>- vsi elementi morajo biti med seboj kompatibilni</t>
  </si>
  <si>
    <t>na primer tip SHURE ULXD ali primerljivo</t>
  </si>
  <si>
    <t xml:space="preserve">FM/CD/MP3/SD predvajalnik </t>
  </si>
  <si>
    <t>- 19" CD, MP3, CF, USB predvajalnik in FM/AM sprejemnik z možnostjo RS232 kontrole</t>
  </si>
  <si>
    <t xml:space="preserve">- 3 x stereo izhod (1 x Variabilni avdio izhod CD/MP3/Tuner,   1 x CD/MP3 izhod, 1 x stereo izhod za radijski sprejemnik), </t>
  </si>
  <si>
    <t xml:space="preserve">- 1 x RS232 priključek, </t>
  </si>
  <si>
    <t xml:space="preserve">- 2 x priključek za radijsko anteno. </t>
  </si>
  <si>
    <t xml:space="preserve">- Zaradi ločenih avdio izhodov predvajalnik omogoča istočasno uporabo tako USB/MP3/CD/CF predvajalnika kot FM/AM sprejemnika. </t>
  </si>
  <si>
    <t xml:space="preserve">- Predvajalnik pri predvajanju iz USB, CD MP3 ali CF mora podpirati mape, in si tudi ob izklopu zapomni lokacijo predvajanja na kateri je ostal. </t>
  </si>
  <si>
    <t xml:space="preserve">- Dimenzije: 1HE 483x44x380mm. </t>
  </si>
  <si>
    <t>- Predvajalnik mora biti primeren za vgradnjo v 19" rack omaro.</t>
  </si>
  <si>
    <t xml:space="preserve">Govorniški mikrofon </t>
  </si>
  <si>
    <t xml:space="preserve">- Govorniški kondenzatorski hipercardioidni mikrofon, frekvenčni razpon 40Hz - 20 KHz, max SPL 130 dB, z nosilcem dolžine 60cm ter zaščitno peno za mikrofon. </t>
  </si>
  <si>
    <t>kot na primer tip Sennheiser MZH3062+ME36 ali primerljivo; z nosilcem kot na primer tip MZH3062</t>
  </si>
  <si>
    <t>Medijski DI-BOX</t>
  </si>
  <si>
    <t xml:space="preserve">- Medijski di-box z 2 x RCA vhodom, 2 x JACK 6.5mm vhodom, 1 x 3.5mm stere jack vhodom, 2 x XLR 3P izhodom, </t>
  </si>
  <si>
    <t>- omogoča konverzijo nebalansiranega v balansiran signal,</t>
  </si>
  <si>
    <t>- opremljen s stikalom GND Lift, MONO in Soft GND.</t>
  </si>
  <si>
    <t>Govorniški pult z možnostjo motorizirane nastavitve po višini</t>
  </si>
  <si>
    <t>- Profesionalni govorniški pult z motorjem za nastavitev višine od 600 mm do 1200mm</t>
  </si>
  <si>
    <t>- teža do 45kg,</t>
  </si>
  <si>
    <t>- izdelan iz jekla, '-prašno barvan, črne barve po izboru arhitekta</t>
  </si>
  <si>
    <t xml:space="preserve">- z odlagalno polico za dokumente, </t>
  </si>
  <si>
    <t xml:space="preserve">- najmanj 2 x 3P XLR priključkom za mikrofona, </t>
  </si>
  <si>
    <t xml:space="preserve">- XLR priključkom za svetilko in skritimi vodniki za priklop. </t>
  </si>
  <si>
    <t xml:space="preserve">- Dobavljen s kovčkom na 4 kolesih. </t>
  </si>
  <si>
    <t xml:space="preserve">Profesionalni alu rack kovček </t>
  </si>
  <si>
    <t xml:space="preserve">- Profesionalni alu kovček izdelan po naročilu - iz vezane plošče debeline 9mm, plastificirane z ABS prevleko črne barve, alu okovjem, z dvema snemljivima pokrovoma, ki se lahko uporabita kot mizi (s pritrditvijo na stranice kovčka), </t>
  </si>
  <si>
    <t xml:space="preserve">- 1 x snemljivi zgornji del kovčka, </t>
  </si>
  <si>
    <t xml:space="preserve">- 2 x predalnik 3HE, </t>
  </si>
  <si>
    <t xml:space="preserve">-1 x integriran UPS napajalnik 2000W, </t>
  </si>
  <si>
    <t xml:space="preserve">-2 kompleta nog za podstavek mize (mehanizem), </t>
  </si>
  <si>
    <t xml:space="preserve">- na podstavku s 4 x vrtljivimi kolesi, </t>
  </si>
  <si>
    <t>- dimenzije kovčka 500 x 800 x 1100mm.</t>
  </si>
  <si>
    <t>Nadometna doza ZV</t>
  </si>
  <si>
    <t xml:space="preserve">- Nadometna doza za priklop zvočnikov v sestavi 1 x NEUTRIK XLR 3P priključek s pozlačenimi kontakti, 1 x PowerCon (out) priključek. </t>
  </si>
  <si>
    <t>Priključna omarica ZV</t>
  </si>
  <si>
    <t xml:space="preserve">- Priključna omarica z 12 x NEUTRIK XLR 3P pozlačenimi priključki (vezava doze ZV1), 2 x PowerCon (out) priključek, 2 x Šuko priključek, 1 x Izpust za Cat 5E vodnik (digitalni avdio multicore). </t>
  </si>
  <si>
    <t xml:space="preserve">Multicore kabel 32ch 50m </t>
  </si>
  <si>
    <t xml:space="preserve">- Profesionalni multicore vodnik 24 vhodnih, 8 izhodnih kanalov z odrskim boksom - možnost pritrditve na steno. Črn. Dolžine 50m. Dobavljen z nosilci za pritrditev na steno. </t>
  </si>
  <si>
    <t>kot tip Klotz TL2U</t>
  </si>
  <si>
    <t xml:space="preserve">Avdio vodnik </t>
  </si>
  <si>
    <t>- Profesionalni avdio vodnik 2 x 0.32mm2 z opletom, črne barve, flex, 22 AWG, s polaganjem.</t>
  </si>
  <si>
    <t>Montaža</t>
  </si>
  <si>
    <t xml:space="preserve">- Dostava oprema na lokacijo naročnika, montaža opreme na pripravljeno in preizkušeno inštalacijo, zaključevanje morebitnih nedokončanih vodnikov, montaža priključnih doz, namestitev zvočnikov, ter ostale opreme, zagon in testiranje sistema, meritve zvoka ter nastavitve, osnovno programiranje digitalnega avdio pulta, spuščanje v pogon. </t>
  </si>
  <si>
    <t>Šolanje uporabnikov za delo z avdio sistemom</t>
  </si>
  <si>
    <t xml:space="preserve">- Izobraževanje uporabnikov za delo z avdio sistemom v obsegu vsaj 2 x 8 ur, izobraževanje mora izvajati izkušen "tonski tehnik" z znanjem uporabe opreme v "živem okolju", ter odličnim poznavanjem ključnih gradnikov sistema - digitalni avdio pult, mikrofonski sistem... Izobraževanje mora potekati v slovenskem jeziku. </t>
  </si>
  <si>
    <t>SKUPAJ SISTEM OZVOČENJA</t>
  </si>
  <si>
    <t>SKUPAJ SCENSKA TEHNIKA IN INSTALACIJE</t>
  </si>
  <si>
    <t>SKUPAJ HRIBARJEVA DVORANA faza III. In IV. brez DDV:</t>
  </si>
  <si>
    <t>Profesionalna kljuka za obešanje svetil na cevi premera 38 do 51 mm, črne barve, nosilnosti 100 kg, širine 30mm, črne barve, izdelana iz aluminija, z vijakom za pritrjevanje na cev/konstrukcijo nameščenim s strani, TUV certificirana, dobavljena z M12 x 45 vijakom in zatezno matico. Teža: 0.57 kg. Izdelana v EU.</t>
  </si>
  <si>
    <t xml:space="preserve">Šolanje uporabnikov za delo z lučno opremo, izobraževanje o lastnostih inteligentnih svetil, njihovih nastavitvah in varni rabi, izobraževanje o uporabi in nastavitvah dimersko/relejnega sistema in šolanje za lučni krmilni sistem v obsegu vsaj 2 dni po 8 ur in na željo naročnika s časovnim zamikom še 2 dni v obsegu 8 ur. Celotno šolanje mora potekati v Slovenskem jeziku, šolanje za lučni krmilni sistem mora izvajati s strani proizvajalca certificran trener. </t>
  </si>
  <si>
    <t xml:space="preserve">Profesionalni "high flex" DMX 110 Ohm, 22 AWG (0.34mm2), ščiten z alu folijo, v PCV ovoju sive barve, po metru, s polaganjem. </t>
  </si>
  <si>
    <t>Ponudbene cene vključujejo tudi stroške prevoza in uporabe mehanizacije, ki je potrebna za varno manipulacjo z opremo in vnos opreme na mesto vgradnje.</t>
  </si>
  <si>
    <t>Morebitne nejasnosti je potrebno reševati v sodelovanju s projektantom, strokovnim nadzorom in naročnikom</t>
  </si>
  <si>
    <t>Na vzdolžni strani stene proti stopnišču se izvede mavčnokartonska obloga iz vlagoodpornih plošč deb.12,5mm na tipski pocinkani podkonstrukciji, odmik 40mm. Obloga izvedena v  ravnini k obstoječi  steni. Zgornji zaključek obloge izveden  se konča 30cm pod notranjo vidno oblogo strehe. Na gornji zaključek se dobavi in vgradi LED trak v ALU profilu (4000K), za osvetlitev ostrešja. Kompletno z vgradnjo vogalnikov in bandažirano Q2.</t>
  </si>
  <si>
    <t>Obzidava obstoječih špalet niš pri oknih na dvorišče, izvedena s siporex bloki, dozidava v deb. cca 7 - 10cm,  globini cca 17cm ter višine 205cm. Kompletno z izvedbo ometa razvite širine cca 33cm,  z vgradnjo  armaturne mrežice. Notranji robovi špalet morajo biti  v predpisanem dvojnem rastru - 133,4 cm niša  in 139,4cm zid med nišama.   Širine  posameznih dozidav so delno različne - izvedba po načrtu.  Obračun po izdelani vertikalni špaleti. Vključno z 2x kitanjem in 2x  beljenjem z jupol classic.</t>
  </si>
  <si>
    <t>Po potrebi dodajanje ometa med okenskimi nišami in nad nišami tako, da bo zidna površina v eni sami ravnini. Vključno z 2x kitanjem in 2x beljenjem z jupol classic</t>
  </si>
  <si>
    <t>Pozidava police na  zgornjem robu zidu, v preseku cca 15 x 20cm, zidano s porobetonskimi bloki, kompletno z izdelavo ometa - lice proti dvorani  poravnati v enotno ravnino z ometom stene. Vključno s 2x kitanjem in 2x beljenjem z jupol classic</t>
  </si>
  <si>
    <t xml:space="preserve">Lasersko izrezan, po dolžini sestavljen Fe Z profil, razvite širine cca 250-300mm, deb.6mm,  z izvrtinami za vrtišča panelov v rastru 68,2cm. Obdelava antikorozijsko zaščiteno.  Podkonstrukcija za montažo profila so točkovni  Z profili v rastru cca 60cm, RŠ 35cm, deb.6mm.  Spodnji krak Z profila, ki drži resonatorje, mora biti vtopljen v izravnano površino zidu. V profil se izdelajo lasersko izrezane luknje ali zareze (v natančnem rastru po navodilih projektanta),  za obešanje slik.  </t>
  </si>
  <si>
    <t>Vgradnja spodnjih vrtišč resonatorjev v obstoječi s parketom obložen tlak pod katerim je že izveden Fe profil. Vrtišča izdelana kot puša  cca notranji fi cca 16mm, globine cca 50-60mm, s kroglico kot ležišče trna resonatorja. Kompletno z izvrtino za montažo, v obstoječi lesen tlak deb. cca 50-60mm, do kovinskega profila.  Montaža s pomočjo šablone iz poz. d.</t>
  </si>
  <si>
    <t>Izravnava notranjega lica dvoriščnega zidu v območju med vrtečimi paneli z industrijsko pripravljeno malto, za debelino +-5mm, kompletno z+ emulziranjem podlage.</t>
  </si>
  <si>
    <r>
      <t xml:space="preserve">Enako nad galerijo - pod tehnično kabino v mavčnokartonskem stropu - zvezno med obema strešinama, vključiti že vgrajene aktivne </t>
    </r>
    <r>
      <rPr>
        <i/>
        <sz val="10"/>
        <rFont val="Arial CE"/>
        <charset val="238"/>
      </rPr>
      <t xml:space="preserve"> </t>
    </r>
    <r>
      <rPr>
        <sz val="10"/>
        <rFont val="Arial CE"/>
        <family val="2"/>
        <charset val="238"/>
      </rPr>
      <t>elemente. Maske difuzorjev so 2 vrstne. Obračun po dejanskih količinah</t>
    </r>
  </si>
  <si>
    <t>Izdelava, dobava in montaža alu rešetke - Alu linijskega difuzorja za vpih zraka prezračevalnega kanala nad oblogo B1, kompletno z potrebnim okvirjem, izdelano po detajlu. Širina rešetke 25cm.</t>
  </si>
  <si>
    <t>Akustična obloga -zapora instalacijskega kanala nad oblogo B1</t>
  </si>
  <si>
    <t>Akustična obloga -zapora instalacijskega kanala na tehničnem balkonu</t>
  </si>
  <si>
    <t>Izdelava pokrova na tečajih na vrhu instalacijskega kanala,  črne barve,  širina cca 35cm</t>
  </si>
  <si>
    <t>Ploščati resonator pri vratih V1a, dim. 118x260cm,  mere kontrolirati na mestu</t>
  </si>
  <si>
    <t xml:space="preserve">Akustična obloga na zadnji steni  galerije:  raster prilagoditi v območju obeh vrat v zadnji steni, paneli sežejo od tal do stropa. Ostali paneli so široki 90cm. (notranji okvir je lahko tudi lesen vendar mora biti celotna stena popolnoma ravna). </t>
  </si>
  <si>
    <t>Akustična obloga ograje balkona tehnične kabine</t>
  </si>
  <si>
    <t>Akustična obloga -strop galerije</t>
  </si>
  <si>
    <r>
      <t>Vsak panel opremljen s tečaji, za odpiranje 180° ter s skritimi  magnetnimi pritrdili za fiksiranje v ustrezni legi. Paneli morajo biti natačno izv</t>
    </r>
    <r>
      <rPr>
        <b/>
        <sz val="10"/>
        <rFont val="Arial CE"/>
        <charset val="238"/>
      </rPr>
      <t>e</t>
    </r>
    <r>
      <rPr>
        <sz val="10"/>
        <rFont val="Arial CE"/>
        <charset val="238"/>
      </rPr>
      <t xml:space="preserve">deni, ker mora predpisan raster 68.2mm - 7 parov funkcionirati po vsej dolžini stene (ali pred okni ali med okni ) - v položaju pred okni je tervol ob zunanji strani , proti notranjosti pa resonančna vezana plošča - z zračno plastjo zadaj. </t>
    </r>
  </si>
  <si>
    <t>Resonatorji so površinsko gladko brušeni, na eni strani barvani z belo mat barvo (enako kot ometan zid), na drugi strani z rdečerjavo (kot les obrambnega hodnika). Robovi so polovično beli, polovično rdeči. Vrtišče je v rastru 68,2cm zato je os vrtenja z eno polovico iz rastra. V zgornjem robu so skriti zatiči za stabilizacijo v eni ali drugi poziciji. Pri tleh morajo biti vgrajene skrite zagozde ( ali "rigli" ) ki omogočajo fiksiranje v določenih odprtih legah. Vgraditi je potrebno neopazno tudi magnete ali drug način za fiksiranje zaprtih leg.</t>
  </si>
  <si>
    <t>- Izdelava delavniške risbe in konzultacije s projektantom</t>
  </si>
  <si>
    <t xml:space="preserve"> -Konstrukcija panelov iz FE profilov 40x40mm, antikorozijsko zaščiteno in finalno barvano, z obojestransko oblogo 2 x 5mm vezana plošča prekrita s furnirjem , barvana na eni strani kot obstoječa bela vrata, na drugi pa črno mat - stiki oblog ne smejo biti vidni. Polnilo debeline 40mm iz primernega materiala, da bodo paneli ostali popolnoma ravni.  Paneli so vrtljivi,  raster je 80cm.  Okovje je ali podobno, kot že izvedeno na zadnji steni.  Mere uskladiti z že vgrajenimi centralnimi dvojnimi vrati s stranskima enojnima  vratima, ki se vsa odpirajo proti zaodrju. Višina je enaka kot obstoječi parapet na balkonu nad odrom,  367cm na tlakom ( v normalni legi - kontrolirati) .</t>
  </si>
  <si>
    <t>Vsak panel opremljen s tečaji fi cca 15mm,  za odpiranje 180 stopinj ter z skritimi pritrdili za fiksiranje v poljubni  ustrezni odprti  legi.</t>
  </si>
  <si>
    <t>Ploščati resonatorji v rastru 80 cm, z možnostjo odpiranja. Rega naj bo minimalna možna, paneli naj  tvorijo enotno ravnino. Pri talnih  vrtiščih os stoji na krogli, zgornja pa  "visijo" na nosilni plošči z imbus vgreznjenimi vijaki, ki so po nastavitvi blokirani. Vsak element dim.cca 80x367cm.</t>
  </si>
  <si>
    <t>Zgornja obešalna  plošča iz prašno barvanega ploščatega profila 300/15mm, z izvrtinami za vrtišče. Za  montažo zgornje plošče  je potrebno pripraviti v parapetni ograji primerno ležišče.</t>
  </si>
  <si>
    <t>Spodnja nosilna plošča iz prašno barvanega profila HOP C, dim. 60/100/4mm, z izvrtinami za vrtišče,  sidrano v steno ter podprto točkovno v tlak, v rastru 50cm</t>
  </si>
  <si>
    <r>
      <t>Dobava in montaža INOX pletenic fi 4mm v treh višinah, kompletno z vsemi pritrdilnim in napenjalnim materialom,med lesenimi stebri spodnjega obrambnega hodnika, vse po zahtevah arhitekta. Dolžina pletenic je  3x</t>
    </r>
    <r>
      <rPr>
        <sz val="10"/>
        <rFont val="Arial CE"/>
        <charset val="238"/>
      </rPr>
      <t>10,5m</t>
    </r>
    <r>
      <rPr>
        <sz val="10"/>
        <rFont val="Arial CE"/>
        <family val="2"/>
        <charset val="238"/>
      </rPr>
      <t xml:space="preserve"> in 3x6m - mere kontrolirati.  Vsak kos ima na enem  koncu zaprešan terminal z navojem in napenjalni valj z navojem, na drugem pa zaprešan terminal  z varjeno okroglo ploščico fi 20mm.  V  obstoječe lepljene lesene stebre  je potrebno zvrtati 24 + 15 vrtin in vanje vlepiti inox cevi dolžine 100mm (kontrolirati širino stebrov). Fi cevi mora biti prilagojen za prehod terminala. Pletenice so demontažne - uporaba za varovanje v določenih primerih uporabe dvižnih odrov. Izdelati delavniško dokumentacijo in jo uskladiti s projektantom pred izvedbo. V zadnjem stebru pri zadnji steni so cevi uvrtane diagonalno , na pletenici pa mora biti zaprešan terminal z navojem, ki bo uvijačen v cev, ki jo je potrebno uvariti ali uvrtati v obstoječo pločevino v zadnji steni.   </t>
    </r>
  </si>
  <si>
    <t>Izdelava, dobava in montaža lesene demontažne obloge  pod mizico ob stekleni ograji, izdelano iz  vezane plošče deb.12mm, barvana mat črno. Vsaka plošča pritrjena s 4x vijaki v obstoječe stebre. Višina obloge 60cm, obračun po m1</t>
  </si>
  <si>
    <r>
      <t xml:space="preserve">Izdelava, dobava in montaža vrat z oznako </t>
    </r>
    <r>
      <rPr>
        <b/>
        <sz val="10"/>
        <rFont val="Arial CE"/>
        <charset val="238"/>
      </rPr>
      <t xml:space="preserve">V2 </t>
    </r>
    <r>
      <rPr>
        <sz val="10"/>
        <rFont val="Arial CE"/>
        <family val="2"/>
        <charset val="238"/>
      </rPr>
      <t>, enokrilna, dim.cca 100x225cm - svetla mera je enaka obstoječemu jeklenemu portalu - kontrolirati.  Vrata so AKUSTIČNA izvedena na enak način kot obstoječa akustična - po sistemu Hawaphon, vključno z giljotino. Vratno krilo okvir leseno z ustreznimi plastmi, finalna obdelava max folija črna mat, debelina krila 8cm, tri nasadila, zastavljač. Okovje tipsko s kljuko,  cilindrična ključavnica, sistemski ključ. Vključno z izdelavo delavniške risbe pred izvedbo del.</t>
    </r>
  </si>
  <si>
    <r>
      <t xml:space="preserve">Izdelava, dobava in montaža vrat z oznako   </t>
    </r>
    <r>
      <rPr>
        <b/>
        <sz val="10"/>
        <rFont val="Arial CE"/>
        <charset val="238"/>
      </rPr>
      <t>V5-A</t>
    </r>
    <r>
      <rPr>
        <sz val="10"/>
        <rFont val="Arial CE"/>
        <charset val="238"/>
      </rPr>
      <t>, enokrilna, dim. cca104 x cca 230cm, - javni dostop na galerijo,  vratna odprtina  po višini seže na strani dvorane do dodanega spuščenega stropa na galeriji. Odpiranje navzven. Mere vskladiti. Podboj kovinski zgiban, z dvojnimi tesnili, prašno barvano, z razširjeno špaleto na strani dvorane vtopljen  v resonatorskoo  oblogo stene- ista ravnina. Stropna oznaka za izhod s plexi osvetljeno puščico pravokotno na vrata. V dvorani je vidno samo krilo, ki zgoraj seže do stropa galerije.Špalete so prekrite s fasado resonatorjev ali zunanje obloge nasadila "izvlečna" . Vratno krilo  kot sistem HAWAPHON:  lesena okvirna konstrukcija, vmes izolacija mineralna volna gostote 40-70kg/m3, v deb. 30mm. Na eni strani krila obloga iverna plošča 10+14mm, finalna obdelava Max črna mat folija,  na drugi strani Hawaphon izolacijska plošča in iverna plošča deb.19mm, finalna obdelava črna mat  Max folija.  Debelina krila 88mm, štiri nasadila, zaustavljač, avtomatska pripira giljotina, zvočna izolativnost 40dB. Vrata so poravnana z notranjo steno in imajo po možnosti izvlečna nasadila - kot pri obstoječih odrskih vratih. Panična kljuka je nameščena s strani galerije. Vključno z izdelavo delavniške risbe pred izvedbo del.</t>
    </r>
  </si>
  <si>
    <r>
      <t xml:space="preserve">Izdelava, dobava in montaža vrat z oznako    </t>
    </r>
    <r>
      <rPr>
        <b/>
        <sz val="10"/>
        <rFont val="Arial CE"/>
        <charset val="238"/>
      </rPr>
      <t xml:space="preserve">V6-A </t>
    </r>
    <r>
      <rPr>
        <sz val="10"/>
        <rFont val="Arial CE"/>
        <family val="2"/>
        <charset val="238"/>
      </rPr>
      <t>- servisni dostop na stopnišče v  tehnično galerijo, enokrilna, dim. 86x242cm,  izdelana na enak način kot V5-A. Odpiranje na stopnišče, ki vodi navzgor v tehnično galerijo. Podboj kovinski zgiban, z dvojnimi tesnili, prašno barvano, z razširjeno špaleto. Po možnosti "izvlečna nasadila". Vratno krilo  kot sistem HAWAPHON:  lesena okvirna konstrukcija, vmes izolacija mineralna volna gostote 40-70kg/m3, v deb. 30mm. Na eni strani krila obloga iverna plošča 10+14mm, finalna obdelava Max folija črna mat kopt resonatorji na galeriji na drugi strani Hawaphon izolacijska plošča in iverna plošča deb.19mm, finalna obdelava Max folija enake barva kot stena dvorane proti stopnišču. Debelina krila 88mm, štiri nasadila, zaustavljač, avtomatska pripira giljotina, zvočna izolativnost 40dB.  Krilo je poravnano s steno, ima izvlečna nasadilaIzvedba po detajlu, z vsemi potrebnimi zaključki na stenske obloge. Na strani stopnišča rdeč napis POTEGNI. Vključno z izdelavo delavniške risbe pred izvedbo del.</t>
    </r>
  </si>
  <si>
    <r>
      <t>Vrtanje skozi obstoječi parketni tlak in lesene podloge do obstoječega jeklenega profila, za vgradnjo puš za tečaje vrtljivih resonatorjev.</t>
    </r>
    <r>
      <rPr>
        <i/>
        <sz val="10"/>
        <rFont val="Arial CE"/>
        <charset val="238"/>
      </rPr>
      <t xml:space="preserve"> Za natančno pozicijo bo uporabljen sestavljen lasersko izdelan kovinski profil s pozicijami vrtišč - UPOŠTEVANO LOČENO</t>
    </r>
  </si>
  <si>
    <t>Dobava in polaganje jesenovega parketa  enakega izgleda, vendar nižje kvalitete in barve kot v dvorani, kompletno s podlago  iz novih OSB plošč (odstranitev obstoječih, transport in odvoz na trajno deponijo) (brez Alu čepov), izvedba v zaodrju.</t>
  </si>
  <si>
    <t>Dobava in polaganje lesenega tlaka na galeriji (25,80m2) in nad zaodrjem (25,00m2). Jesenov les, barva  in format enaka kot v dvorani. Lamele dolge cca 150cm.  Vgradnja Alu čepov kot standardno v tlakih v LG. Kompletno s podlago  iz novih OSB plošč (odstranitev obstoječih, transport in odvoz na trajno deponijo)</t>
  </si>
  <si>
    <t>Dobava in polaganje obloge tlakov s keramiko po izboru arhitekta, polaganje v polimercementno lepilo kompletno s fugiranjem. Polaganje točno po načrtu.</t>
  </si>
  <si>
    <t>Dobava in polaganje obloge sten s keramiko po izboru arhitekta, polaganje v polimercementno lepilo, kompletno s fugiranjem. Polaganje točno po načrtu oz dogovoru - samo na novi dodani steni.</t>
  </si>
  <si>
    <t>Slikopleskarska obdelava sten in stropov, kompletno glajenje, brušenje, fino kitanje ter barvanje z zaključnim premazom v tonu in strukturi po izboru projektanta (odtenke določiti v barvni študiji). Za vse izbrane barve izdelati vzorec v zaodrju, ki ga mora potrditi projektant.</t>
  </si>
  <si>
    <t>25.</t>
  </si>
  <si>
    <t>Montaža opreme, testiranje, programiranje, spuščanje sistema v pogon, šolanje uporabnika, izdelava dokumentacije</t>
  </si>
  <si>
    <t>10.   NEPREDVIDENA DELA</t>
  </si>
  <si>
    <t xml:space="preserve">BISTVENE ZAHTEVE:
- realčasovni nadzor nad 2048 parameti
- dva AB 100 mm drsnika
-najmanj 3 x ekoder kolo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</si>
</sst>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1]"/>
    <numFmt numFmtId="165" formatCode="#,##0.00\ &quot;€&quot;"/>
    <numFmt numFmtId="166" formatCode="_-* #,##0.00\ _S_I_T_-;\-* #,##0.00\ _S_I_T_-;_-* &quot;-&quot;??\ _S_I_T_-;_-@_-"/>
  </numFmts>
  <fonts count="54">
    <font>
      <sz val="10"/>
      <name val="Arial"/>
      <charset val="238"/>
    </font>
    <font>
      <sz val="10"/>
      <name val="Arial"/>
      <family val="2"/>
      <charset val="238"/>
    </font>
    <font>
      <b/>
      <sz val="10"/>
      <name val="Arial CE"/>
      <charset val="238"/>
    </font>
    <font>
      <sz val="10"/>
      <name val="Arial CE"/>
      <family val="2"/>
      <charset val="238"/>
    </font>
    <font>
      <b/>
      <sz val="10"/>
      <name val="Arial CE"/>
      <family val="2"/>
      <charset val="238"/>
    </font>
    <font>
      <sz val="10"/>
      <name val="Arial CE"/>
      <charset val="238"/>
    </font>
    <font>
      <b/>
      <sz val="12"/>
      <name val="Arial CE"/>
      <family val="2"/>
      <charset val="238"/>
    </font>
    <font>
      <b/>
      <sz val="11"/>
      <name val="Arial CE"/>
      <family val="2"/>
      <charset val="238"/>
    </font>
    <font>
      <b/>
      <sz val="11"/>
      <name val="Arial"/>
      <family val="2"/>
      <charset val="238"/>
    </font>
    <font>
      <sz val="10"/>
      <name val="Arial"/>
      <family val="2"/>
      <charset val="238"/>
    </font>
    <font>
      <b/>
      <sz val="10"/>
      <name val="Arial"/>
      <family val="2"/>
      <charset val="238"/>
    </font>
    <font>
      <u/>
      <sz val="10"/>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i/>
      <sz val="10"/>
      <name val="Arial CE"/>
      <charset val="238"/>
    </font>
    <font>
      <b/>
      <sz val="10"/>
      <color rgb="FFFF0000"/>
      <name val="Arial CE"/>
      <charset val="238"/>
    </font>
    <font>
      <b/>
      <sz val="12"/>
      <name val="Arial CE"/>
      <charset val="238"/>
    </font>
    <font>
      <b/>
      <sz val="14"/>
      <name val="Arial CE"/>
      <charset val="238"/>
    </font>
    <font>
      <sz val="11"/>
      <name val="Arial"/>
      <family val="2"/>
    </font>
    <font>
      <b/>
      <sz val="11"/>
      <name val="Arial"/>
      <family val="2"/>
    </font>
    <font>
      <sz val="10"/>
      <name val="Arial"/>
      <family val="2"/>
    </font>
    <font>
      <b/>
      <sz val="13"/>
      <name val="Arial"/>
      <family val="2"/>
    </font>
    <font>
      <b/>
      <sz val="10"/>
      <name val="Arial"/>
      <family val="2"/>
    </font>
    <font>
      <sz val="10"/>
      <name val="Symbol"/>
      <family val="1"/>
      <charset val="2"/>
    </font>
    <font>
      <sz val="11"/>
      <name val="Arial"/>
      <family val="2"/>
      <charset val="238"/>
    </font>
    <font>
      <sz val="11"/>
      <color indexed="8"/>
      <name val="Calibri"/>
      <family val="2"/>
    </font>
    <font>
      <sz val="10"/>
      <name val="Arial CE"/>
    </font>
    <font>
      <b/>
      <sz val="16"/>
      <name val="Arial CE"/>
      <charset val="238"/>
    </font>
    <font>
      <sz val="11"/>
      <color theme="1"/>
      <name val="Arial"/>
      <family val="2"/>
    </font>
    <font>
      <sz val="10"/>
      <color theme="1"/>
      <name val="Arial"/>
      <family val="2"/>
    </font>
    <font>
      <sz val="10"/>
      <name val="SL Swiss"/>
    </font>
    <font>
      <b/>
      <sz val="10"/>
      <color theme="1"/>
      <name val="Arial"/>
      <family val="2"/>
    </font>
    <font>
      <b/>
      <sz val="16"/>
      <name val="Arial"/>
      <family val="2"/>
      <charset val="238"/>
    </font>
    <font>
      <b/>
      <sz val="12"/>
      <name val="Arial"/>
      <family val="2"/>
      <charset val="238"/>
    </font>
    <font>
      <sz val="12"/>
      <name val="Arial"/>
      <family val="2"/>
      <charset val="238"/>
    </font>
    <font>
      <u/>
      <sz val="11"/>
      <name val="Arial"/>
      <family val="2"/>
      <charset val="238"/>
    </font>
    <font>
      <b/>
      <sz val="16"/>
      <name val="Arial CE"/>
      <family val="2"/>
      <charset val="238"/>
    </font>
    <font>
      <sz val="16"/>
      <name val="Arial CE"/>
      <family val="2"/>
      <charset val="238"/>
    </font>
    <font>
      <sz val="10"/>
      <name val="Arial"/>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6"/>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indexed="53"/>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48">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2" borderId="0" applyNumberFormat="0" applyBorder="0" applyAlignment="0" applyProtection="0"/>
    <xf numFmtId="0" fontId="13" fillId="14"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4" fillId="4" borderId="0" applyNumberFormat="0" applyBorder="0" applyAlignment="0" applyProtection="0"/>
    <xf numFmtId="0" fontId="15" fillId="18" borderId="3"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5" fillId="0" borderId="0"/>
    <xf numFmtId="0" fontId="9" fillId="0" borderId="0"/>
    <xf numFmtId="0" fontId="20" fillId="13" borderId="0" applyNumberFormat="0" applyBorder="0" applyAlignment="0" applyProtection="0"/>
    <xf numFmtId="0" fontId="5" fillId="9" borderId="7" applyNumberFormat="0" applyFon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3" fillId="21"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3" borderId="0" applyNumberFormat="0" applyBorder="0" applyAlignment="0" applyProtection="0"/>
    <xf numFmtId="0" fontId="23" fillId="0" borderId="8" applyNumberFormat="0" applyFill="0" applyAlignment="0" applyProtection="0"/>
    <xf numFmtId="0" fontId="24" fillId="20" borderId="2" applyNumberFormat="0" applyAlignment="0" applyProtection="0"/>
    <xf numFmtId="0" fontId="25" fillId="18" borderId="1" applyNumberFormat="0" applyAlignment="0" applyProtection="0"/>
    <xf numFmtId="0" fontId="26" fillId="3" borderId="0" applyNumberFormat="0" applyBorder="0" applyAlignment="0" applyProtection="0"/>
    <xf numFmtId="0" fontId="27" fillId="7" borderId="1" applyNumberFormat="0" applyAlignment="0" applyProtection="0"/>
    <xf numFmtId="0" fontId="28" fillId="0" borderId="9" applyNumberFormat="0" applyFill="0" applyAlignment="0" applyProtection="0"/>
    <xf numFmtId="43" fontId="40" fillId="0" borderId="0" applyFont="0" applyFill="0" applyBorder="0" applyAlignment="0" applyProtection="0"/>
    <xf numFmtId="166" fontId="41" fillId="0" borderId="0" applyFont="0" applyFill="0" applyBorder="0" applyAlignment="0" applyProtection="0"/>
    <xf numFmtId="0" fontId="41" fillId="0" borderId="0"/>
    <xf numFmtId="0" fontId="35" fillId="0" borderId="0" applyBorder="0"/>
  </cellStyleXfs>
  <cellXfs count="352">
    <xf numFmtId="0" fontId="0" fillId="0" borderId="0" xfId="0"/>
    <xf numFmtId="0" fontId="3" fillId="0" borderId="0" xfId="0" quotePrefix="1" applyFont="1" applyAlignment="1">
      <alignment horizontal="left"/>
    </xf>
    <xf numFmtId="0" fontId="3" fillId="0" borderId="0" xfId="0" applyFont="1" applyAlignment="1">
      <alignment horizontal="left"/>
    </xf>
    <xf numFmtId="0" fontId="3" fillId="0" borderId="0" xfId="0" applyFont="1" applyAlignment="1">
      <alignment horizontal="right"/>
    </xf>
    <xf numFmtId="0" fontId="3" fillId="0" borderId="0" xfId="0" applyFont="1"/>
    <xf numFmtId="0" fontId="3" fillId="0" borderId="0" xfId="0" applyFont="1" applyAlignment="1"/>
    <xf numFmtId="0" fontId="3" fillId="0" borderId="0" xfId="0" applyFon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Border="1" applyAlignment="1"/>
    <xf numFmtId="0" fontId="3" fillId="0" borderId="0" xfId="0" applyFont="1" applyBorder="1"/>
    <xf numFmtId="0" fontId="3" fillId="0" borderId="10" xfId="0" applyFont="1" applyBorder="1" applyAlignment="1">
      <alignment horizontal="center" vertical="top"/>
    </xf>
    <xf numFmtId="0" fontId="3" fillId="0" borderId="10" xfId="0" applyFont="1" applyBorder="1" applyAlignment="1">
      <alignment horizontal="justify" vertical="top" wrapText="1"/>
    </xf>
    <xf numFmtId="0" fontId="3" fillId="0" borderId="10" xfId="0" applyFont="1" applyBorder="1" applyAlignment="1">
      <alignment horizontal="justify" vertical="top"/>
    </xf>
    <xf numFmtId="0" fontId="3" fillId="0" borderId="10" xfId="0" applyFont="1" applyBorder="1" applyAlignment="1">
      <alignment horizontal="left"/>
    </xf>
    <xf numFmtId="0" fontId="3" fillId="0" borderId="10" xfId="0" applyFont="1" applyBorder="1" applyAlignment="1">
      <alignment horizontal="right"/>
    </xf>
    <xf numFmtId="4" fontId="3" fillId="0" borderId="10" xfId="0" applyNumberFormat="1" applyFont="1" applyBorder="1" applyAlignment="1">
      <alignment horizontal="right"/>
    </xf>
    <xf numFmtId="0" fontId="3" fillId="0" borderId="0" xfId="0" applyFont="1" applyBorder="1" applyAlignment="1">
      <alignment horizontal="center" vertical="top"/>
    </xf>
    <xf numFmtId="0" fontId="3" fillId="0" borderId="0" xfId="0" applyFont="1" applyBorder="1" applyAlignment="1">
      <alignment horizontal="justify" vertical="top" wrapText="1"/>
    </xf>
    <xf numFmtId="0" fontId="3" fillId="0" borderId="0" xfId="0" applyFont="1" applyBorder="1" applyAlignment="1">
      <alignment horizontal="justify" vertical="top"/>
    </xf>
    <xf numFmtId="0" fontId="4" fillId="0" borderId="0" xfId="0" quotePrefix="1" applyFont="1" applyBorder="1" applyAlignment="1">
      <alignment horizontal="left"/>
    </xf>
    <xf numFmtId="0" fontId="4" fillId="0" borderId="0" xfId="0" applyFont="1" applyBorder="1"/>
    <xf numFmtId="0" fontId="4" fillId="0" borderId="0" xfId="0" applyFont="1" applyBorder="1" applyAlignment="1">
      <alignment horizontal="left"/>
    </xf>
    <xf numFmtId="0" fontId="4" fillId="0" borderId="0" xfId="0" applyFont="1" applyBorder="1" applyAlignment="1">
      <alignment horizontal="right"/>
    </xf>
    <xf numFmtId="0" fontId="4" fillId="0" borderId="0" xfId="0" applyFont="1" applyBorder="1" applyAlignment="1"/>
    <xf numFmtId="0" fontId="4" fillId="0" borderId="0" xfId="0" applyFont="1"/>
    <xf numFmtId="0" fontId="4" fillId="0" borderId="0" xfId="0" applyFont="1" applyAlignment="1">
      <alignment horizontal="left"/>
    </xf>
    <xf numFmtId="0" fontId="4" fillId="0" borderId="0" xfId="0" applyFont="1" applyAlignment="1">
      <alignment horizontal="right"/>
    </xf>
    <xf numFmtId="0" fontId="4" fillId="0" borderId="0" xfId="0" applyFont="1" applyAlignment="1"/>
    <xf numFmtId="0" fontId="6" fillId="0" borderId="0" xfId="0" applyFont="1" applyBorder="1" applyAlignment="1">
      <alignment horizontal="left"/>
    </xf>
    <xf numFmtId="0" fontId="6" fillId="0" borderId="0" xfId="0" applyFont="1" applyAlignment="1">
      <alignment horizontal="center"/>
    </xf>
    <xf numFmtId="164" fontId="3" fillId="0" borderId="0" xfId="0" applyNumberFormat="1" applyFont="1" applyBorder="1" applyAlignment="1">
      <alignment horizontal="right"/>
    </xf>
    <xf numFmtId="164" fontId="4" fillId="0" borderId="0" xfId="0" applyNumberFormat="1" applyFont="1" applyBorder="1" applyAlignment="1">
      <alignment horizontal="right"/>
    </xf>
    <xf numFmtId="164" fontId="3" fillId="0" borderId="10" xfId="0" applyNumberFormat="1" applyFont="1" applyBorder="1" applyAlignment="1">
      <alignment horizontal="right"/>
    </xf>
    <xf numFmtId="164" fontId="4" fillId="0" borderId="0" xfId="0" applyNumberFormat="1" applyFont="1" applyAlignment="1">
      <alignment horizontal="right"/>
    </xf>
    <xf numFmtId="164" fontId="3" fillId="0" borderId="0" xfId="0" applyNumberFormat="1" applyFont="1" applyAlignment="1">
      <alignment horizontal="right"/>
    </xf>
    <xf numFmtId="164" fontId="3" fillId="0" borderId="0" xfId="0" applyNumberFormat="1" applyFont="1" applyBorder="1" applyAlignment="1">
      <alignment horizontal="right" vertical="center"/>
    </xf>
    <xf numFmtId="0" fontId="10" fillId="0" borderId="0" xfId="27" applyFont="1" applyFill="1"/>
    <xf numFmtId="0" fontId="2" fillId="0" borderId="0" xfId="27" applyFont="1" applyFill="1" applyAlignment="1">
      <alignment horizontal="left"/>
    </xf>
    <xf numFmtId="0" fontId="2" fillId="0" borderId="0" xfId="27" applyFont="1" applyFill="1"/>
    <xf numFmtId="0" fontId="2" fillId="0" borderId="0" xfId="27" applyFont="1" applyFill="1" applyAlignment="1">
      <alignment horizontal="right"/>
    </xf>
    <xf numFmtId="49" fontId="3" fillId="0" borderId="0" xfId="27" applyNumberFormat="1" applyFont="1" applyFill="1" applyBorder="1" applyAlignment="1">
      <alignment horizontal="left" vertical="top" wrapText="1"/>
    </xf>
    <xf numFmtId="0" fontId="3" fillId="0" borderId="0" xfId="27" applyFont="1" applyFill="1" applyAlignment="1">
      <alignment horizontal="left" vertical="top"/>
    </xf>
    <xf numFmtId="0" fontId="3" fillId="0" borderId="0" xfId="27" applyFont="1" applyFill="1" applyAlignment="1">
      <alignment horizontal="left"/>
    </xf>
    <xf numFmtId="0" fontId="3" fillId="0" borderId="0" xfId="27" applyFont="1" applyFill="1" applyAlignment="1">
      <alignment horizontal="right"/>
    </xf>
    <xf numFmtId="4" fontId="3" fillId="0" borderId="0" xfId="27" applyNumberFormat="1" applyFont="1" applyFill="1" applyAlignment="1">
      <alignment horizontal="right"/>
    </xf>
    <xf numFmtId="0" fontId="3" fillId="0" borderId="0" xfId="27" applyFont="1" applyFill="1" applyAlignment="1">
      <alignment horizontal="center"/>
    </xf>
    <xf numFmtId="0" fontId="3" fillId="0" borderId="0" xfId="27" quotePrefix="1" applyFont="1" applyFill="1" applyAlignment="1">
      <alignment horizontal="left"/>
    </xf>
    <xf numFmtId="0" fontId="3" fillId="0" borderId="0" xfId="27" quotePrefix="1" applyFont="1" applyFill="1" applyAlignment="1">
      <alignment horizontal="left" vertical="top"/>
    </xf>
    <xf numFmtId="164" fontId="30" fillId="0" borderId="0" xfId="0" applyNumberFormat="1" applyFont="1" applyAlignment="1">
      <alignment horizontal="right"/>
    </xf>
    <xf numFmtId="0" fontId="3" fillId="0" borderId="0" xfId="0" applyFont="1" applyBorder="1" applyAlignment="1">
      <alignment horizontal="left" vertical="top"/>
    </xf>
    <xf numFmtId="49" fontId="5" fillId="0" borderId="0" xfId="27" applyNumberFormat="1" applyFont="1" applyFill="1" applyBorder="1" applyAlignment="1">
      <alignment horizontal="left" vertical="top" wrapText="1"/>
    </xf>
    <xf numFmtId="0" fontId="5" fillId="0" borderId="0" xfId="0" quotePrefix="1"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Alignment="1">
      <alignment vertical="top" wrapText="1"/>
    </xf>
    <xf numFmtId="0" fontId="3" fillId="0" borderId="0" xfId="0" applyFont="1" applyFill="1" applyAlignment="1">
      <alignment horizontal="left"/>
    </xf>
    <xf numFmtId="4" fontId="3" fillId="0" borderId="0" xfId="0" applyNumberFormat="1" applyFont="1" applyFill="1" applyAlignment="1">
      <alignment horizontal="right"/>
    </xf>
    <xf numFmtId="0" fontId="1" fillId="0" borderId="0" xfId="0" quotePrefix="1" applyNumberFormat="1" applyFont="1" applyFill="1" applyBorder="1" applyAlignment="1">
      <alignment horizontal="left" vertical="top" wrapText="1"/>
    </xf>
    <xf numFmtId="0" fontId="2" fillId="0" borderId="0" xfId="0" applyFont="1" applyFill="1"/>
    <xf numFmtId="0" fontId="3" fillId="0" borderId="0" xfId="0" applyFont="1" applyFill="1"/>
    <xf numFmtId="0" fontId="3" fillId="0" borderId="0" xfId="0" applyFont="1" applyFill="1" applyAlignment="1">
      <alignment vertical="center"/>
    </xf>
    <xf numFmtId="0" fontId="4" fillId="0" borderId="0" xfId="0" applyFont="1" applyAlignment="1">
      <alignment wrapText="1"/>
    </xf>
    <xf numFmtId="0" fontId="3" fillId="0" borderId="0" xfId="0" applyFont="1" applyFill="1" applyAlignment="1">
      <alignment horizontal="left" wrapText="1"/>
    </xf>
    <xf numFmtId="49" fontId="5" fillId="0" borderId="0" xfId="0" quotePrefix="1" applyNumberFormat="1" applyFont="1" applyFill="1" applyBorder="1" applyAlignment="1">
      <alignment horizontal="left" vertical="top" wrapText="1"/>
    </xf>
    <xf numFmtId="0" fontId="3" fillId="0" borderId="0" xfId="0" applyFont="1" applyFill="1" applyAlignment="1">
      <alignment horizontal="center"/>
    </xf>
    <xf numFmtId="49" fontId="5"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0" fontId="3" fillId="0" borderId="0" xfId="0" applyFont="1" applyFill="1" applyAlignment="1">
      <alignment wrapText="1"/>
    </xf>
    <xf numFmtId="165" fontId="3" fillId="0" borderId="0" xfId="0" applyNumberFormat="1" applyFont="1" applyFill="1" applyAlignment="1">
      <alignment horizontal="right"/>
    </xf>
    <xf numFmtId="165" fontId="3" fillId="0" borderId="0" xfId="0" applyNumberFormat="1" applyFont="1" applyFill="1" applyAlignment="1"/>
    <xf numFmtId="165" fontId="2" fillId="0" borderId="0" xfId="27" applyNumberFormat="1" applyFont="1" applyFill="1" applyAlignment="1">
      <alignment horizontal="right"/>
    </xf>
    <xf numFmtId="165" fontId="3" fillId="0" borderId="0" xfId="27" applyNumberFormat="1" applyFont="1" applyFill="1" applyAlignment="1">
      <alignment horizontal="center"/>
    </xf>
    <xf numFmtId="165" fontId="3" fillId="0" borderId="0" xfId="27" applyNumberFormat="1" applyFont="1" applyFill="1" applyAlignment="1">
      <alignment horizontal="right"/>
    </xf>
    <xf numFmtId="0" fontId="5" fillId="0" borderId="0" xfId="0" applyFont="1" applyFill="1" applyAlignment="1">
      <alignment horizontal="left" wrapText="1"/>
    </xf>
    <xf numFmtId="0" fontId="6" fillId="0" borderId="13" xfId="0" applyFont="1" applyBorder="1"/>
    <xf numFmtId="0" fontId="6" fillId="0" borderId="13" xfId="0" applyFont="1" applyBorder="1" applyAlignment="1">
      <alignment horizontal="center"/>
    </xf>
    <xf numFmtId="0" fontId="6" fillId="0" borderId="13" xfId="0" applyFont="1" applyBorder="1" applyAlignment="1">
      <alignment horizontal="left"/>
    </xf>
    <xf numFmtId="0" fontId="6" fillId="0" borderId="13" xfId="0" applyFont="1" applyBorder="1" applyAlignment="1">
      <alignment horizontal="right"/>
    </xf>
    <xf numFmtId="164" fontId="6" fillId="0" borderId="13" xfId="0" applyNumberFormat="1" applyFont="1" applyBorder="1" applyAlignment="1">
      <alignment horizontal="right"/>
    </xf>
    <xf numFmtId="0" fontId="35" fillId="0" borderId="0" xfId="0" quotePrefix="1" applyFont="1" applyFill="1" applyBorder="1" applyAlignment="1" applyProtection="1">
      <alignment horizontal="left" vertical="top"/>
    </xf>
    <xf numFmtId="0" fontId="33" fillId="0" borderId="0" xfId="0" applyFont="1" applyFill="1" applyBorder="1" applyAlignment="1" applyProtection="1">
      <alignment horizontal="left" vertical="top"/>
    </xf>
    <xf numFmtId="0" fontId="33" fillId="0" borderId="0" xfId="0" applyFont="1" applyFill="1" applyBorder="1" applyProtection="1"/>
    <xf numFmtId="4" fontId="35" fillId="0" borderId="0" xfId="0" applyNumberFormat="1" applyFont="1" applyFill="1" applyBorder="1" applyProtection="1">
      <protection locked="0"/>
    </xf>
    <xf numFmtId="0" fontId="35" fillId="0" borderId="0" xfId="0" applyFont="1" applyFill="1" applyBorder="1" applyAlignment="1" applyProtection="1">
      <alignment horizontal="left" vertical="top"/>
    </xf>
    <xf numFmtId="0" fontId="35" fillId="0" borderId="0" xfId="0" applyFont="1" applyFill="1" applyBorder="1" applyAlignment="1" applyProtection="1">
      <alignment horizontal="justify" vertical="top" wrapText="1"/>
    </xf>
    <xf numFmtId="0" fontId="35" fillId="0" borderId="0" xfId="0" applyFont="1" applyFill="1" applyBorder="1" applyProtection="1"/>
    <xf numFmtId="0" fontId="37" fillId="0" borderId="0" xfId="0" applyFont="1" applyFill="1" applyBorder="1" applyAlignment="1" applyProtection="1">
      <alignment horizontal="left" vertical="top"/>
    </xf>
    <xf numFmtId="0" fontId="37" fillId="0" borderId="0" xfId="0" applyFont="1" applyFill="1" applyBorder="1" applyAlignment="1" applyProtection="1">
      <alignment horizontal="justify" vertical="top" wrapText="1"/>
    </xf>
    <xf numFmtId="0" fontId="37" fillId="0" borderId="0" xfId="0" applyFont="1" applyFill="1" applyBorder="1" applyProtection="1"/>
    <xf numFmtId="0" fontId="34" fillId="0" borderId="0" xfId="0" applyFont="1" applyFill="1" applyBorder="1" applyProtection="1"/>
    <xf numFmtId="0" fontId="34" fillId="0" borderId="0" xfId="0" applyFont="1" applyFill="1" applyBorder="1" applyAlignment="1" applyProtection="1">
      <alignment horizontal="left" vertical="top"/>
    </xf>
    <xf numFmtId="0" fontId="34" fillId="0" borderId="0" xfId="0" applyFont="1" applyFill="1" applyBorder="1" applyAlignment="1" applyProtection="1">
      <alignment horizontal="left"/>
    </xf>
    <xf numFmtId="0" fontId="39" fillId="0" borderId="0" xfId="0" applyFont="1" applyFill="1" applyBorder="1" applyAlignment="1" applyProtection="1">
      <alignment horizontal="left" vertical="top"/>
    </xf>
    <xf numFmtId="0" fontId="39" fillId="0" borderId="0" xfId="0" applyFont="1" applyFill="1" applyBorder="1" applyAlignment="1" applyProtection="1">
      <alignment horizontal="left"/>
    </xf>
    <xf numFmtId="0" fontId="39" fillId="0" borderId="0" xfId="0" applyFont="1" applyFill="1" applyBorder="1" applyProtection="1"/>
    <xf numFmtId="0" fontId="35" fillId="0" borderId="0" xfId="0" applyFont="1" applyFill="1" applyBorder="1" applyAlignment="1" applyProtection="1">
      <alignment horizontal="left"/>
    </xf>
    <xf numFmtId="165" fontId="35" fillId="0" borderId="0" xfId="0" applyNumberFormat="1" applyFont="1" applyFill="1" applyBorder="1" applyProtection="1">
      <protection locked="0"/>
    </xf>
    <xf numFmtId="165" fontId="1" fillId="0" borderId="0" xfId="0" applyNumberFormat="1" applyFont="1" applyFill="1" applyBorder="1" applyProtection="1">
      <protection locked="0"/>
    </xf>
    <xf numFmtId="165" fontId="35" fillId="0" borderId="0" xfId="0" applyNumberFormat="1" applyFont="1" applyFill="1" applyBorder="1" applyProtection="1"/>
    <xf numFmtId="0" fontId="35" fillId="0" borderId="14" xfId="0" applyFont="1" applyFill="1" applyBorder="1" applyAlignment="1" applyProtection="1">
      <alignment horizontal="left" vertical="top"/>
    </xf>
    <xf numFmtId="0" fontId="35" fillId="0" borderId="14" xfId="0" applyFont="1" applyFill="1" applyBorder="1" applyProtection="1"/>
    <xf numFmtId="165" fontId="35" fillId="0" borderId="14" xfId="0" applyNumberFormat="1" applyFont="1" applyFill="1" applyBorder="1" applyProtection="1">
      <protection locked="0"/>
    </xf>
    <xf numFmtId="0" fontId="3" fillId="0" borderId="0" xfId="0" applyFont="1" applyFill="1" applyBorder="1" applyAlignment="1">
      <alignment horizontal="left" vertical="top"/>
    </xf>
    <xf numFmtId="0" fontId="3" fillId="0" borderId="0" xfId="0" applyFont="1" applyFill="1" applyBorder="1" applyAlignment="1">
      <alignment horizontal="left"/>
    </xf>
    <xf numFmtId="0" fontId="2" fillId="0" borderId="0" xfId="27" applyFont="1" applyFill="1" applyAlignment="1">
      <alignment horizontal="left" vertical="top"/>
    </xf>
    <xf numFmtId="0" fontId="1" fillId="0" borderId="0" xfId="0" applyFont="1" applyFill="1" applyAlignment="1">
      <alignment horizontal="center"/>
    </xf>
    <xf numFmtId="0" fontId="1" fillId="0" borderId="0" xfId="0" applyFont="1" applyFill="1" applyAlignment="1">
      <alignment vertical="center"/>
    </xf>
    <xf numFmtId="4" fontId="1" fillId="0" borderId="0" xfId="0" applyNumberFormat="1" applyFont="1" applyFill="1" applyAlignment="1">
      <alignment horizontal="right"/>
    </xf>
    <xf numFmtId="0" fontId="1" fillId="0" borderId="0" xfId="27" applyFont="1" applyFill="1" applyAlignment="1">
      <alignment vertical="top"/>
    </xf>
    <xf numFmtId="0" fontId="1" fillId="0" borderId="0" xfId="27" applyFont="1" applyFill="1"/>
    <xf numFmtId="165" fontId="1" fillId="0" borderId="0" xfId="27" applyNumberFormat="1" applyFont="1" applyFill="1"/>
    <xf numFmtId="165" fontId="33" fillId="0" borderId="0" xfId="0" applyNumberFormat="1" applyFont="1" applyFill="1" applyBorder="1" applyProtection="1"/>
    <xf numFmtId="165" fontId="10" fillId="0" borderId="0" xfId="0" applyNumberFormat="1" applyFont="1" applyFill="1" applyBorder="1" applyProtection="1"/>
    <xf numFmtId="165" fontId="34" fillId="0" borderId="0" xfId="0" applyNumberFormat="1" applyFont="1" applyFill="1" applyBorder="1" applyProtection="1"/>
    <xf numFmtId="165" fontId="39" fillId="0" borderId="0" xfId="0" applyNumberFormat="1" applyFont="1" applyFill="1" applyBorder="1" applyProtection="1"/>
    <xf numFmtId="165" fontId="10" fillId="0" borderId="14" xfId="0" applyNumberFormat="1" applyFont="1" applyFill="1" applyBorder="1" applyProtection="1"/>
    <xf numFmtId="0" fontId="42" fillId="0" borderId="14" xfId="27" applyFont="1" applyFill="1" applyBorder="1" applyAlignment="1">
      <alignment horizontal="center" vertical="top"/>
    </xf>
    <xf numFmtId="0" fontId="42" fillId="0" borderId="14" xfId="27" quotePrefix="1" applyFont="1" applyFill="1" applyBorder="1" applyAlignment="1">
      <alignment horizontal="left"/>
    </xf>
    <xf numFmtId="0" fontId="42" fillId="0" borderId="14" xfId="27" applyFont="1" applyFill="1" applyBorder="1" applyAlignment="1">
      <alignment horizontal="left"/>
    </xf>
    <xf numFmtId="0" fontId="42" fillId="0" borderId="14" xfId="27" applyFont="1" applyFill="1" applyBorder="1" applyAlignment="1">
      <alignment horizontal="right"/>
    </xf>
    <xf numFmtId="165" fontId="42" fillId="0" borderId="14" xfId="27" applyNumberFormat="1" applyFont="1" applyFill="1" applyBorder="1" applyAlignment="1">
      <alignment horizontal="right"/>
    </xf>
    <xf numFmtId="165" fontId="42" fillId="0" borderId="14" xfId="27" applyNumberFormat="1" applyFont="1" applyFill="1" applyBorder="1" applyAlignment="1">
      <alignment horizontal="right" vertical="center"/>
    </xf>
    <xf numFmtId="4" fontId="43" fillId="0" borderId="0" xfId="0" applyNumberFormat="1" applyFont="1" applyFill="1" applyBorder="1" applyProtection="1"/>
    <xf numFmtId="4" fontId="44" fillId="0" borderId="0" xfId="0" applyNumberFormat="1" applyFont="1" applyFill="1" applyBorder="1" applyProtection="1"/>
    <xf numFmtId="0" fontId="1" fillId="0" borderId="0" xfId="0" applyFont="1" applyFill="1" applyBorder="1" applyProtection="1"/>
    <xf numFmtId="4" fontId="46" fillId="0" borderId="0" xfId="0" applyNumberFormat="1" applyFont="1" applyFill="1" applyBorder="1" applyProtection="1"/>
    <xf numFmtId="0" fontId="37" fillId="0" borderId="0" xfId="0" applyFont="1" applyFill="1" applyBorder="1" applyAlignment="1" applyProtection="1">
      <alignment horizontal="left"/>
    </xf>
    <xf numFmtId="0" fontId="37" fillId="0" borderId="0" xfId="0" applyFont="1" applyFill="1" applyBorder="1" applyAlignment="1" applyProtection="1">
      <alignment horizontal="justify" vertical="top"/>
    </xf>
    <xf numFmtId="165" fontId="37" fillId="0" borderId="14" xfId="0" applyNumberFormat="1" applyFont="1" applyFill="1" applyBorder="1" applyProtection="1">
      <protection locked="0"/>
    </xf>
    <xf numFmtId="0" fontId="4" fillId="0" borderId="0" xfId="0" applyFont="1" applyFill="1"/>
    <xf numFmtId="0" fontId="10" fillId="0" borderId="14" xfId="0" applyFont="1" applyFill="1" applyBorder="1" applyAlignment="1" applyProtection="1">
      <alignment horizontal="justify" vertical="top" wrapText="1"/>
    </xf>
    <xf numFmtId="0" fontId="3" fillId="0" borderId="14" xfId="0" applyFont="1" applyBorder="1" applyAlignment="1">
      <alignment horizontal="center" vertical="top"/>
    </xf>
    <xf numFmtId="0" fontId="3" fillId="0" borderId="14" xfId="0" applyFont="1" applyBorder="1" applyAlignment="1">
      <alignment horizontal="justify" vertical="top" wrapText="1"/>
    </xf>
    <xf numFmtId="0" fontId="3" fillId="0" borderId="14" xfId="0" applyFont="1" applyBorder="1" applyAlignment="1">
      <alignment horizontal="justify" vertical="top"/>
    </xf>
    <xf numFmtId="0" fontId="3" fillId="0" borderId="14" xfId="0" applyFont="1" applyBorder="1" applyAlignment="1">
      <alignment horizontal="left"/>
    </xf>
    <xf numFmtId="0" fontId="3" fillId="0" borderId="14" xfId="0" applyFont="1" applyBorder="1" applyAlignment="1">
      <alignment horizontal="right"/>
    </xf>
    <xf numFmtId="0" fontId="2" fillId="0" borderId="14" xfId="0" applyFont="1" applyBorder="1" applyAlignment="1">
      <alignment horizontal="left" vertical="top"/>
    </xf>
    <xf numFmtId="164" fontId="2" fillId="0" borderId="14" xfId="0" applyNumberFormat="1" applyFont="1" applyBorder="1" applyAlignment="1">
      <alignment horizontal="right"/>
    </xf>
    <xf numFmtId="0" fontId="2" fillId="0" borderId="14" xfId="0" applyFont="1" applyBorder="1"/>
    <xf numFmtId="165" fontId="7" fillId="0" borderId="14" xfId="0" applyNumberFormat="1" applyFont="1" applyFill="1" applyBorder="1" applyAlignment="1"/>
    <xf numFmtId="10" fontId="3" fillId="0" borderId="0" xfId="27" applyNumberFormat="1" applyFont="1" applyFill="1" applyAlignment="1">
      <alignment horizontal="center"/>
    </xf>
    <xf numFmtId="0" fontId="2" fillId="0" borderId="14" xfId="27" applyFont="1" applyFill="1" applyBorder="1" applyAlignment="1">
      <alignment horizontal="center" vertical="top"/>
    </xf>
    <xf numFmtId="0" fontId="2" fillId="0" borderId="14" xfId="27" quotePrefix="1" applyFont="1" applyFill="1" applyBorder="1" applyAlignment="1">
      <alignment horizontal="left"/>
    </xf>
    <xf numFmtId="0" fontId="2" fillId="0" borderId="14" xfId="27" applyFont="1" applyFill="1" applyBorder="1" applyAlignment="1">
      <alignment horizontal="left"/>
    </xf>
    <xf numFmtId="0" fontId="2" fillId="0" borderId="14" xfId="27" applyFont="1" applyFill="1" applyBorder="1" applyAlignment="1">
      <alignment horizontal="right"/>
    </xf>
    <xf numFmtId="165" fontId="2" fillId="0" borderId="14" xfId="27" applyNumberFormat="1" applyFont="1" applyFill="1" applyBorder="1" applyAlignment="1">
      <alignment horizontal="right"/>
    </xf>
    <xf numFmtId="165" fontId="2" fillId="0" borderId="14" xfId="27" applyNumberFormat="1" applyFont="1" applyFill="1" applyBorder="1" applyAlignment="1">
      <alignment horizontal="right" vertical="center"/>
    </xf>
    <xf numFmtId="165" fontId="3" fillId="0" borderId="0" xfId="0" applyNumberFormat="1" applyFont="1" applyBorder="1" applyAlignment="1">
      <alignment horizontal="right"/>
    </xf>
    <xf numFmtId="49" fontId="10" fillId="0" borderId="0" xfId="46" applyNumberFormat="1" applyFont="1" applyFill="1" applyAlignment="1"/>
    <xf numFmtId="0" fontId="1" fillId="0" borderId="0" xfId="46" applyFont="1" applyFill="1" applyAlignment="1">
      <alignment horizontal="right"/>
    </xf>
    <xf numFmtId="0" fontId="1" fillId="0" borderId="0" xfId="46" applyFont="1" applyFill="1" applyAlignment="1"/>
    <xf numFmtId="49" fontId="10" fillId="0" borderId="0" xfId="46" applyNumberFormat="1" applyFont="1" applyFill="1" applyAlignment="1">
      <alignment horizontal="left"/>
    </xf>
    <xf numFmtId="1" fontId="1" fillId="0" borderId="0" xfId="47" applyNumberFormat="1" applyFont="1" applyFill="1" applyAlignment="1">
      <alignment horizontal="center" vertical="top"/>
    </xf>
    <xf numFmtId="0" fontId="47" fillId="0" borderId="0" xfId="46" applyFont="1" applyFill="1" applyAlignment="1"/>
    <xf numFmtId="0" fontId="10" fillId="0" borderId="0" xfId="46" applyFont="1" applyFill="1" applyAlignment="1">
      <alignment horizontal="left" vertical="top"/>
    </xf>
    <xf numFmtId="0" fontId="1" fillId="0" borderId="0" xfId="46" applyFont="1" applyFill="1" applyAlignment="1">
      <alignment horizontal="justify" vertical="top"/>
    </xf>
    <xf numFmtId="0" fontId="10" fillId="0" borderId="0" xfId="46" applyFont="1" applyFill="1" applyAlignment="1"/>
    <xf numFmtId="0" fontId="1" fillId="0" borderId="0" xfId="46" applyFont="1" applyFill="1" applyAlignment="1">
      <alignment horizontal="right" vertical="center"/>
    </xf>
    <xf numFmtId="0" fontId="48" fillId="0" borderId="0" xfId="46" applyFont="1" applyFill="1" applyAlignment="1">
      <alignment horizontal="left" vertical="top"/>
    </xf>
    <xf numFmtId="0" fontId="49" fillId="0" borderId="0" xfId="46" applyFont="1" applyFill="1" applyAlignment="1">
      <alignment horizontal="justify" vertical="top"/>
    </xf>
    <xf numFmtId="0" fontId="48" fillId="0" borderId="0" xfId="46" applyFont="1" applyFill="1" applyAlignment="1"/>
    <xf numFmtId="0" fontId="49" fillId="0" borderId="0" xfId="46" applyFont="1" applyFill="1" applyAlignment="1">
      <alignment horizontal="right" vertical="center"/>
    </xf>
    <xf numFmtId="0" fontId="49" fillId="0" borderId="0" xfId="46" applyFont="1" applyFill="1" applyAlignment="1"/>
    <xf numFmtId="0" fontId="49" fillId="0" borderId="0" xfId="46" applyNumberFormat="1" applyFont="1" applyFill="1" applyAlignment="1">
      <alignment horizontal="justify" vertical="top"/>
    </xf>
    <xf numFmtId="1" fontId="1" fillId="0" borderId="0" xfId="46" applyNumberFormat="1" applyFont="1" applyFill="1" applyAlignment="1">
      <alignment horizontal="left" vertical="center"/>
    </xf>
    <xf numFmtId="0" fontId="50" fillId="0" borderId="0" xfId="46" applyFont="1" applyAlignment="1">
      <alignment horizontal="left"/>
    </xf>
    <xf numFmtId="0" fontId="39" fillId="0" borderId="0" xfId="46" applyFont="1" applyAlignment="1">
      <alignment horizontal="left"/>
    </xf>
    <xf numFmtId="49" fontId="39" fillId="0" borderId="0" xfId="46" quotePrefix="1" applyNumberFormat="1" applyFont="1" applyBorder="1" applyAlignment="1">
      <alignment horizontal="left" vertical="top"/>
    </xf>
    <xf numFmtId="49" fontId="39" fillId="0" borderId="0" xfId="46" applyNumberFormat="1" applyFont="1" applyBorder="1" applyAlignment="1">
      <alignment horizontal="left" vertical="top"/>
    </xf>
    <xf numFmtId="0" fontId="39" fillId="0" borderId="0" xfId="46" applyFont="1" applyAlignment="1"/>
    <xf numFmtId="0" fontId="50" fillId="0" borderId="0" xfId="46" applyFont="1" applyAlignment="1"/>
    <xf numFmtId="0" fontId="49" fillId="0" borderId="0" xfId="46" applyFont="1" applyFill="1" applyAlignment="1">
      <alignment horizontal="justify" vertical="top" wrapText="1"/>
    </xf>
    <xf numFmtId="0" fontId="32" fillId="0" borderId="13" xfId="0" applyFont="1" applyFill="1" applyBorder="1" applyAlignment="1">
      <alignment horizontal="left" vertical="top"/>
    </xf>
    <xf numFmtId="0" fontId="32" fillId="0" borderId="13" xfId="0" applyFont="1" applyFill="1" applyBorder="1"/>
    <xf numFmtId="0" fontId="32" fillId="0" borderId="13" xfId="0" applyFont="1" applyFill="1" applyBorder="1" applyAlignment="1">
      <alignment horizontal="left"/>
    </xf>
    <xf numFmtId="0" fontId="32" fillId="0" borderId="13" xfId="0" applyFont="1" applyFill="1" applyBorder="1" applyAlignment="1">
      <alignment horizontal="right"/>
    </xf>
    <xf numFmtId="165" fontId="32" fillId="0" borderId="13" xfId="0" applyNumberFormat="1" applyFont="1" applyFill="1" applyBorder="1" applyAlignment="1">
      <alignment horizontal="right"/>
    </xf>
    <xf numFmtId="0" fontId="2" fillId="0" borderId="0" xfId="0" quotePrefix="1" applyFont="1" applyFill="1" applyAlignment="1">
      <alignment horizontal="left" vertical="top"/>
    </xf>
    <xf numFmtId="0" fontId="6" fillId="0" borderId="0" xfId="0" applyFont="1" applyFill="1"/>
    <xf numFmtId="0" fontId="2" fillId="0" borderId="0" xfId="0" applyFont="1" applyFill="1" applyAlignment="1">
      <alignment horizontal="left"/>
    </xf>
    <xf numFmtId="0" fontId="2" fillId="0" borderId="0" xfId="0" applyFont="1" applyFill="1" applyAlignment="1">
      <alignment horizontal="right"/>
    </xf>
    <xf numFmtId="165" fontId="2" fillId="0" borderId="0" xfId="0" applyNumberFormat="1" applyFont="1" applyFill="1" applyAlignment="1">
      <alignment horizontal="right"/>
    </xf>
    <xf numFmtId="0" fontId="3" fillId="0" borderId="0" xfId="0" applyFont="1" applyFill="1" applyAlignment="1">
      <alignment horizontal="left" vertical="top"/>
    </xf>
    <xf numFmtId="0" fontId="3" fillId="0" borderId="0" xfId="0" applyNumberFormat="1" applyFont="1" applyFill="1"/>
    <xf numFmtId="0" fontId="3" fillId="0" borderId="0" xfId="0" applyFont="1" applyFill="1" applyAlignment="1">
      <alignment horizontal="right"/>
    </xf>
    <xf numFmtId="0" fontId="3" fillId="0" borderId="0" xfId="0" applyNumberFormat="1" applyFont="1" applyFill="1" applyAlignment="1">
      <alignment wrapText="1"/>
    </xf>
    <xf numFmtId="165" fontId="1" fillId="0" borderId="0" xfId="0" applyNumberFormat="1" applyFont="1" applyFill="1" applyAlignment="1">
      <alignment horizontal="right"/>
    </xf>
    <xf numFmtId="0" fontId="3" fillId="0" borderId="0" xfId="0" quotePrefix="1" applyFont="1" applyFill="1" applyAlignment="1">
      <alignment horizontal="left" vertical="top"/>
    </xf>
    <xf numFmtId="165" fontId="3" fillId="0" borderId="0" xfId="0" applyNumberFormat="1" applyFont="1" applyFill="1" applyAlignment="1">
      <alignment horizontal="center"/>
    </xf>
    <xf numFmtId="0" fontId="2" fillId="0" borderId="0" xfId="0" quotePrefix="1" applyNumberFormat="1" applyFont="1" applyFill="1" applyBorder="1" applyAlignment="1">
      <alignment horizontal="left" vertical="top" wrapText="1"/>
    </xf>
    <xf numFmtId="165" fontId="3" fillId="0" borderId="0" xfId="0" applyNumberFormat="1" applyFont="1" applyFill="1"/>
    <xf numFmtId="0" fontId="1" fillId="0" borderId="0" xfId="0" applyFont="1" applyFill="1" applyAlignment="1">
      <alignment horizontal="left"/>
    </xf>
    <xf numFmtId="0" fontId="1" fillId="0" borderId="0" xfId="0" applyFont="1" applyFill="1" applyAlignment="1">
      <alignment horizontal="left" vertical="top"/>
    </xf>
    <xf numFmtId="0" fontId="1" fillId="0" borderId="0" xfId="0" applyNumberFormat="1" applyFont="1" applyFill="1" applyBorder="1" applyAlignment="1">
      <alignment horizontal="left" vertical="top" wrapText="1"/>
    </xf>
    <xf numFmtId="0" fontId="1" fillId="0" borderId="0" xfId="0" applyFont="1" applyFill="1"/>
    <xf numFmtId="0" fontId="1" fillId="0" borderId="0" xfId="0" quotePrefix="1" applyFont="1" applyFill="1" applyAlignment="1">
      <alignment horizontal="left" vertical="top"/>
    </xf>
    <xf numFmtId="0" fontId="7" fillId="0" borderId="14" xfId="0" applyFont="1" applyFill="1" applyBorder="1" applyAlignment="1">
      <alignment horizontal="left" vertical="top"/>
    </xf>
    <xf numFmtId="0" fontId="8" fillId="0" borderId="14" xfId="0" applyNumberFormat="1" applyFont="1" applyFill="1" applyBorder="1" applyAlignment="1">
      <alignment horizontal="left"/>
    </xf>
    <xf numFmtId="0" fontId="7" fillId="0" borderId="14" xfId="0" applyFont="1" applyFill="1" applyBorder="1" applyAlignment="1">
      <alignment horizontal="left"/>
    </xf>
    <xf numFmtId="0" fontId="7" fillId="0" borderId="14" xfId="0" applyFont="1" applyFill="1" applyBorder="1" applyAlignment="1">
      <alignment horizontal="right"/>
    </xf>
    <xf numFmtId="165" fontId="7" fillId="0" borderId="14" xfId="0" applyNumberFormat="1" applyFont="1" applyFill="1" applyBorder="1" applyAlignment="1">
      <alignment horizontal="right"/>
    </xf>
    <xf numFmtId="165" fontId="7" fillId="0" borderId="14" xfId="0" applyNumberFormat="1" applyFont="1" applyFill="1" applyBorder="1" applyAlignment="1">
      <alignment horizontal="right" vertical="center"/>
    </xf>
    <xf numFmtId="4" fontId="3" fillId="0" borderId="0" xfId="0" applyNumberFormat="1" applyFont="1" applyFill="1" applyAlignment="1"/>
    <xf numFmtId="165" fontId="1" fillId="0" borderId="0" xfId="0" applyNumberFormat="1" applyFont="1" applyFill="1" applyAlignment="1"/>
    <xf numFmtId="49" fontId="2" fillId="0" borderId="0" xfId="0" quotePrefix="1" applyNumberFormat="1" applyFont="1" applyFill="1" applyBorder="1" applyAlignment="1">
      <alignment horizontal="left" vertical="top" wrapText="1"/>
    </xf>
    <xf numFmtId="0" fontId="8" fillId="0" borderId="14" xfId="0" applyFont="1" applyFill="1" applyBorder="1" applyAlignment="1">
      <alignment horizontal="left" wrapText="1"/>
    </xf>
    <xf numFmtId="4" fontId="7" fillId="0" borderId="14" xfId="0" applyNumberFormat="1" applyFont="1" applyFill="1" applyBorder="1" applyAlignment="1"/>
    <xf numFmtId="0" fontId="31" fillId="0" borderId="0" xfId="0" applyFont="1" applyFill="1" applyAlignment="1">
      <alignment wrapText="1"/>
    </xf>
    <xf numFmtId="0" fontId="5" fillId="0" borderId="0" xfId="0" applyFont="1" applyFill="1" applyAlignment="1">
      <alignment wrapText="1"/>
    </xf>
    <xf numFmtId="49" fontId="3" fillId="0" borderId="0" xfId="0" applyNumberFormat="1" applyFont="1" applyFill="1" applyBorder="1" applyAlignment="1">
      <alignment vertical="top" wrapText="1"/>
    </xf>
    <xf numFmtId="0" fontId="3" fillId="0" borderId="10" xfId="0" applyFont="1" applyFill="1" applyBorder="1" applyAlignment="1">
      <alignment horizontal="left" vertical="top"/>
    </xf>
    <xf numFmtId="0" fontId="3" fillId="0" borderId="10" xfId="0" applyFont="1" applyFill="1" applyBorder="1" applyAlignment="1">
      <alignment horizontal="left"/>
    </xf>
    <xf numFmtId="165" fontId="3" fillId="0" borderId="10" xfId="0" applyNumberFormat="1" applyFont="1" applyFill="1" applyBorder="1" applyAlignment="1">
      <alignment horizontal="right"/>
    </xf>
    <xf numFmtId="0" fontId="7" fillId="0" borderId="11" xfId="0" applyFont="1" applyFill="1" applyBorder="1" applyAlignment="1">
      <alignment horizontal="left" vertical="top"/>
    </xf>
    <xf numFmtId="0" fontId="7" fillId="0" borderId="11" xfId="0" applyFont="1" applyFill="1" applyBorder="1" applyAlignment="1">
      <alignment horizontal="left"/>
    </xf>
    <xf numFmtId="165" fontId="7" fillId="0" borderId="11" xfId="0" applyNumberFormat="1" applyFont="1" applyFill="1" applyBorder="1" applyAlignment="1">
      <alignment horizontal="right"/>
    </xf>
    <xf numFmtId="165" fontId="7" fillId="0" borderId="11" xfId="0" applyNumberFormat="1" applyFont="1" applyFill="1" applyBorder="1" applyAlignment="1">
      <alignment horizontal="right" vertical="center"/>
    </xf>
    <xf numFmtId="0" fontId="2" fillId="0" borderId="0" xfId="0" applyFont="1" applyFill="1" applyAlignment="1">
      <alignment horizontal="left" wrapText="1"/>
    </xf>
    <xf numFmtId="0" fontId="3" fillId="0" borderId="0" xfId="0" applyFont="1" applyFill="1" applyAlignment="1"/>
    <xf numFmtId="0" fontId="3" fillId="0" borderId="0" xfId="0" applyFont="1" applyFill="1" applyBorder="1" applyAlignment="1">
      <alignment horizontal="left" vertical="top" wrapText="1"/>
    </xf>
    <xf numFmtId="0" fontId="3" fillId="0" borderId="0" xfId="0" applyFont="1" applyFill="1" applyBorder="1" applyAlignment="1"/>
    <xf numFmtId="0" fontId="7" fillId="0" borderId="10" xfId="0" applyFont="1" applyFill="1" applyBorder="1" applyAlignment="1">
      <alignment horizontal="left" vertical="top"/>
    </xf>
    <xf numFmtId="0" fontId="3" fillId="0" borderId="10" xfId="0" applyFont="1" applyFill="1" applyBorder="1" applyAlignment="1">
      <alignment horizontal="left" vertical="top" wrapText="1"/>
    </xf>
    <xf numFmtId="0" fontId="7" fillId="0" borderId="10" xfId="0" applyFont="1" applyFill="1" applyBorder="1" applyAlignment="1">
      <alignment horizontal="left"/>
    </xf>
    <xf numFmtId="0" fontId="7" fillId="0" borderId="10" xfId="0" applyFont="1" applyFill="1" applyBorder="1" applyAlignment="1"/>
    <xf numFmtId="165" fontId="7" fillId="0" borderId="10" xfId="0" applyNumberFormat="1" applyFont="1" applyFill="1" applyBorder="1" applyAlignment="1"/>
    <xf numFmtId="0" fontId="8" fillId="0" borderId="11" xfId="0" applyFont="1" applyFill="1" applyBorder="1" applyAlignment="1">
      <alignment horizontal="left" wrapText="1"/>
    </xf>
    <xf numFmtId="0" fontId="7" fillId="0" borderId="11" xfId="0" applyFont="1" applyFill="1" applyBorder="1" applyAlignment="1">
      <alignment horizontal="right"/>
    </xf>
    <xf numFmtId="4" fontId="3" fillId="0" borderId="0" xfId="0" applyNumberFormat="1" applyFont="1" applyFill="1" applyAlignment="1">
      <alignment horizontal="center"/>
    </xf>
    <xf numFmtId="0" fontId="3" fillId="0" borderId="10" xfId="0" applyFont="1" applyFill="1" applyBorder="1" applyAlignment="1">
      <alignment horizontal="right"/>
    </xf>
    <xf numFmtId="0" fontId="5" fillId="0" borderId="0" xfId="26" applyFont="1" applyFill="1" applyAlignment="1">
      <alignment wrapText="1"/>
    </xf>
    <xf numFmtId="0" fontId="33" fillId="0" borderId="0" xfId="0" applyFont="1" applyFill="1" applyBorder="1" applyAlignment="1">
      <alignment horizontal="left" vertical="top"/>
    </xf>
    <xf numFmtId="0" fontId="34" fillId="0" borderId="0" xfId="0" applyFont="1" applyFill="1" applyBorder="1" applyAlignment="1">
      <alignment horizontal="justify" vertical="top" wrapText="1"/>
    </xf>
    <xf numFmtId="0" fontId="33" fillId="0" borderId="0" xfId="0" applyFont="1" applyFill="1" applyBorder="1"/>
    <xf numFmtId="0" fontId="33" fillId="0" borderId="0" xfId="0" applyFont="1" applyFill="1" applyBorder="1" applyAlignment="1">
      <alignment horizontal="right"/>
    </xf>
    <xf numFmtId="165" fontId="35" fillId="0" borderId="0" xfId="0" applyNumberFormat="1" applyFont="1" applyFill="1" applyBorder="1"/>
    <xf numFmtId="165" fontId="33" fillId="0" borderId="0" xfId="0" applyNumberFormat="1" applyFont="1" applyFill="1" applyBorder="1"/>
    <xf numFmtId="0" fontId="36" fillId="0" borderId="0" xfId="0" applyFont="1" applyFill="1" applyBorder="1" applyAlignment="1">
      <alignment horizontal="left" vertical="top" wrapText="1"/>
    </xf>
    <xf numFmtId="0" fontId="39" fillId="0" borderId="0" xfId="0" applyFont="1" applyFill="1" applyBorder="1" applyAlignment="1">
      <alignment horizontal="justify" vertical="top"/>
    </xf>
    <xf numFmtId="0" fontId="35" fillId="0" borderId="0" xfId="0" applyFont="1" applyFill="1" applyBorder="1" applyAlignment="1">
      <alignment horizontal="justify" vertical="top" wrapText="1"/>
    </xf>
    <xf numFmtId="0" fontId="35" fillId="0" borderId="0" xfId="0" applyFont="1" applyFill="1" applyBorder="1"/>
    <xf numFmtId="0" fontId="35" fillId="0" borderId="0" xfId="0" applyFont="1" applyFill="1" applyBorder="1" applyAlignment="1">
      <alignment horizontal="right"/>
    </xf>
    <xf numFmtId="0" fontId="35" fillId="0" borderId="0" xfId="0" applyFont="1" applyFill="1" applyBorder="1" applyAlignment="1">
      <alignment horizontal="left" vertical="top"/>
    </xf>
    <xf numFmtId="0" fontId="35" fillId="0" borderId="0" xfId="0" quotePrefix="1" applyFont="1" applyFill="1" applyBorder="1" applyAlignment="1">
      <alignment horizontal="left" vertical="top"/>
    </xf>
    <xf numFmtId="0" fontId="33" fillId="0" borderId="0" xfId="0" applyFont="1" applyFill="1" applyBorder="1" applyAlignment="1">
      <alignment horizontal="justify" vertical="top" wrapText="1"/>
    </xf>
    <xf numFmtId="0" fontId="1" fillId="0" borderId="0" xfId="0" applyFont="1" applyFill="1" applyBorder="1" applyAlignment="1">
      <alignment horizontal="left" vertical="top"/>
    </xf>
    <xf numFmtId="0" fontId="1" fillId="0" borderId="0" xfId="0" applyFont="1" applyFill="1" applyBorder="1" applyAlignment="1">
      <alignment horizontal="justify" vertical="top" wrapText="1"/>
    </xf>
    <xf numFmtId="0" fontId="1" fillId="0" borderId="0" xfId="0" applyFont="1" applyFill="1" applyBorder="1"/>
    <xf numFmtId="0" fontId="1" fillId="0" borderId="0" xfId="0" applyFont="1" applyFill="1" applyBorder="1" applyAlignment="1">
      <alignment horizontal="right"/>
    </xf>
    <xf numFmtId="165" fontId="1" fillId="0" borderId="0" xfId="0" applyNumberFormat="1" applyFont="1" applyFill="1" applyBorder="1"/>
    <xf numFmtId="0" fontId="37" fillId="0" borderId="14" xfId="0" applyFont="1" applyFill="1" applyBorder="1" applyAlignment="1">
      <alignment horizontal="left" vertical="top"/>
    </xf>
    <xf numFmtId="0" fontId="37" fillId="0" borderId="14" xfId="0" applyFont="1" applyFill="1" applyBorder="1" applyAlignment="1">
      <alignment horizontal="justify" vertical="top" wrapText="1"/>
    </xf>
    <xf numFmtId="0" fontId="37" fillId="0" borderId="14" xfId="0" applyFont="1" applyFill="1" applyBorder="1"/>
    <xf numFmtId="0" fontId="37" fillId="0" borderId="14" xfId="0" applyFont="1" applyFill="1" applyBorder="1" applyAlignment="1">
      <alignment horizontal="right"/>
    </xf>
    <xf numFmtId="165" fontId="37" fillId="0" borderId="14" xfId="0" applyNumberFormat="1" applyFont="1" applyFill="1" applyBorder="1"/>
    <xf numFmtId="165" fontId="37" fillId="0" borderId="0" xfId="0" applyNumberFormat="1" applyFont="1" applyFill="1" applyBorder="1"/>
    <xf numFmtId="0" fontId="37" fillId="0" borderId="0" xfId="0" applyFont="1" applyFill="1" applyBorder="1" applyAlignment="1">
      <alignment horizontal="justify" vertical="top" wrapText="1"/>
    </xf>
    <xf numFmtId="0" fontId="35" fillId="0" borderId="0" xfId="0" quotePrefix="1" applyFont="1" applyFill="1" applyBorder="1" applyAlignment="1">
      <alignment horizontal="left"/>
    </xf>
    <xf numFmtId="4" fontId="35" fillId="0" borderId="0" xfId="0" applyNumberFormat="1" applyFont="1" applyFill="1" applyBorder="1"/>
    <xf numFmtId="4" fontId="44" fillId="0" borderId="0" xfId="0" applyNumberFormat="1" applyFont="1" applyFill="1" applyBorder="1"/>
    <xf numFmtId="0" fontId="0" fillId="0" borderId="0" xfId="0" applyFill="1" applyBorder="1"/>
    <xf numFmtId="0" fontId="35" fillId="0" borderId="0" xfId="0" applyFont="1" applyFill="1" applyBorder="1" applyAlignment="1">
      <alignment horizontal="left"/>
    </xf>
    <xf numFmtId="18" fontId="35" fillId="0" borderId="0" xfId="0" applyNumberFormat="1" applyFont="1" applyFill="1" applyBorder="1" applyAlignment="1">
      <alignment horizontal="justify" vertical="top" wrapText="1"/>
    </xf>
    <xf numFmtId="165" fontId="10" fillId="0" borderId="0" xfId="0" applyNumberFormat="1" applyFont="1" applyFill="1" applyBorder="1"/>
    <xf numFmtId="165" fontId="35" fillId="0" borderId="0" xfId="0" applyNumberFormat="1" applyFont="1" applyFill="1" applyAlignment="1">
      <alignment horizontal="right"/>
    </xf>
    <xf numFmtId="165" fontId="35" fillId="0" borderId="0" xfId="0" applyNumberFormat="1" applyFont="1" applyFill="1" applyBorder="1" applyAlignment="1">
      <alignment vertical="top"/>
    </xf>
    <xf numFmtId="0" fontId="37" fillId="0" borderId="0" xfId="0" applyFont="1" applyFill="1" applyBorder="1" applyAlignment="1">
      <alignment horizontal="left" vertical="top"/>
    </xf>
    <xf numFmtId="0" fontId="37" fillId="0" borderId="0" xfId="0" applyFont="1" applyFill="1" applyBorder="1"/>
    <xf numFmtId="0" fontId="35" fillId="0" borderId="0" xfId="0" applyFont="1" applyFill="1" applyAlignment="1">
      <alignment horizontal="left" vertical="top"/>
    </xf>
    <xf numFmtId="49" fontId="35" fillId="0" borderId="0" xfId="0" applyNumberFormat="1" applyFont="1" applyFill="1" applyAlignment="1">
      <alignment horizontal="left" vertical="top" wrapText="1"/>
    </xf>
    <xf numFmtId="49" fontId="37" fillId="0" borderId="14" xfId="0" applyNumberFormat="1" applyFont="1" applyFill="1" applyBorder="1" applyAlignment="1">
      <alignment horizontal="left" vertical="top" wrapText="1"/>
    </xf>
    <xf numFmtId="4" fontId="35" fillId="0" borderId="0" xfId="0" applyNumberFormat="1" applyFont="1" applyFill="1" applyAlignment="1">
      <alignment horizontal="right"/>
    </xf>
    <xf numFmtId="0" fontId="45" fillId="0" borderId="0" xfId="0" applyFont="1" applyFill="1" applyBorder="1"/>
    <xf numFmtId="0" fontId="8" fillId="0" borderId="14" xfId="0" applyFont="1" applyFill="1" applyBorder="1" applyAlignment="1">
      <alignment wrapText="1"/>
    </xf>
    <xf numFmtId="4" fontId="7" fillId="0" borderId="14" xfId="0" applyNumberFormat="1" applyFont="1" applyFill="1" applyBorder="1" applyAlignment="1">
      <alignment horizontal="right"/>
    </xf>
    <xf numFmtId="49" fontId="37" fillId="0" borderId="14" xfId="0" applyNumberFormat="1" applyFont="1" applyFill="1" applyBorder="1" applyAlignment="1">
      <alignment horizontal="left" vertical="top"/>
    </xf>
    <xf numFmtId="0" fontId="32" fillId="0" borderId="0" xfId="0" applyFont="1" applyBorder="1" applyAlignment="1">
      <alignment wrapText="1"/>
    </xf>
    <xf numFmtId="0" fontId="32" fillId="0" borderId="0" xfId="0" applyFont="1" applyBorder="1" applyAlignment="1">
      <alignment horizontal="left"/>
    </xf>
    <xf numFmtId="9" fontId="3" fillId="0" borderId="0" xfId="0" applyNumberFormat="1" applyFont="1" applyBorder="1" applyAlignment="1">
      <alignment horizontal="right"/>
    </xf>
    <xf numFmtId="0" fontId="2" fillId="0" borderId="12" xfId="0" applyFont="1" applyBorder="1"/>
    <xf numFmtId="49" fontId="37" fillId="0" borderId="0" xfId="0" applyNumberFormat="1" applyFont="1" applyFill="1" applyBorder="1" applyAlignment="1">
      <alignment horizontal="left" vertical="top"/>
    </xf>
    <xf numFmtId="0" fontId="37" fillId="0" borderId="0" xfId="0" applyFont="1" applyFill="1" applyBorder="1" applyAlignment="1">
      <alignment horizontal="right"/>
    </xf>
    <xf numFmtId="165" fontId="37" fillId="0" borderId="0" xfId="0" applyNumberFormat="1" applyFont="1" applyFill="1" applyBorder="1" applyProtection="1">
      <protection locked="0"/>
    </xf>
    <xf numFmtId="0" fontId="48" fillId="0" borderId="0" xfId="46" applyNumberFormat="1" applyFont="1" applyFill="1" applyAlignment="1">
      <alignment horizontal="justify" vertical="top"/>
    </xf>
    <xf numFmtId="0" fontId="3" fillId="0" borderId="0" xfId="0" quotePrefix="1" applyFont="1" applyFill="1" applyAlignment="1">
      <alignment horizontal="left" wrapText="1"/>
    </xf>
    <xf numFmtId="0" fontId="4" fillId="0" borderId="13" xfId="0" applyFont="1" applyBorder="1"/>
    <xf numFmtId="0" fontId="4" fillId="0" borderId="13" xfId="0" applyFont="1" applyBorder="1" applyAlignment="1">
      <alignment horizontal="right"/>
    </xf>
    <xf numFmtId="164" fontId="4" fillId="0" borderId="13" xfId="0" applyNumberFormat="1" applyFont="1" applyBorder="1" applyAlignment="1">
      <alignment horizontal="right"/>
    </xf>
    <xf numFmtId="0" fontId="2" fillId="0" borderId="0" xfId="0" applyFont="1" applyBorder="1"/>
    <xf numFmtId="165" fontId="4" fillId="0" borderId="0" xfId="0" applyNumberFormat="1" applyFont="1" applyAlignment="1">
      <alignment horizontal="right"/>
    </xf>
    <xf numFmtId="0" fontId="51" fillId="0" borderId="13" xfId="0" applyFont="1" applyBorder="1"/>
    <xf numFmtId="0" fontId="51" fillId="0" borderId="13" xfId="0" applyFont="1" applyBorder="1" applyAlignment="1">
      <alignment horizontal="center"/>
    </xf>
    <xf numFmtId="0" fontId="51" fillId="0" borderId="13" xfId="0" applyFont="1" applyBorder="1" applyAlignment="1">
      <alignment horizontal="right"/>
    </xf>
    <xf numFmtId="164" fontId="51" fillId="0" borderId="13" xfId="0" applyNumberFormat="1" applyFont="1" applyBorder="1" applyAlignment="1">
      <alignment horizontal="right"/>
    </xf>
    <xf numFmtId="0" fontId="51" fillId="0" borderId="0" xfId="0" applyFont="1" applyAlignment="1">
      <alignment horizontal="right"/>
    </xf>
    <xf numFmtId="0" fontId="52" fillId="0" borderId="0" xfId="0" applyFont="1" applyAlignment="1"/>
    <xf numFmtId="0" fontId="52" fillId="0" borderId="0" xfId="0" applyFont="1" applyAlignment="1">
      <alignment horizontal="right"/>
    </xf>
    <xf numFmtId="0" fontId="52" fillId="0" borderId="0" xfId="0" applyFont="1"/>
    <xf numFmtId="165" fontId="1" fillId="0" borderId="0" xfId="0" applyNumberFormat="1" applyFont="1" applyFill="1" applyBorder="1" applyProtection="1"/>
    <xf numFmtId="0" fontId="10" fillId="0" borderId="0" xfId="0" applyFont="1" applyFill="1" applyBorder="1" applyAlignment="1">
      <alignment horizontal="justify" vertical="top" wrapText="1"/>
    </xf>
    <xf numFmtId="0" fontId="10" fillId="0" borderId="0" xfId="0" quotePrefix="1" applyFont="1" applyFill="1" applyBorder="1" applyAlignment="1">
      <alignment horizontal="justify" vertical="top" wrapText="1"/>
    </xf>
    <xf numFmtId="0" fontId="10" fillId="0" borderId="14" xfId="0" applyFont="1" applyFill="1" applyBorder="1" applyAlignment="1">
      <alignment horizontal="left" vertical="top"/>
    </xf>
    <xf numFmtId="0" fontId="10" fillId="0" borderId="14" xfId="0" applyFont="1" applyFill="1" applyBorder="1" applyAlignment="1">
      <alignment horizontal="justify" vertical="top" wrapText="1"/>
    </xf>
    <xf numFmtId="0" fontId="10" fillId="0" borderId="14" xfId="0" applyFont="1" applyFill="1" applyBorder="1"/>
    <xf numFmtId="0" fontId="10" fillId="0" borderId="14" xfId="0" applyFont="1" applyFill="1" applyBorder="1" applyAlignment="1">
      <alignment horizontal="right"/>
    </xf>
    <xf numFmtId="165" fontId="10" fillId="0" borderId="14" xfId="0" applyNumberFormat="1" applyFont="1" applyFill="1" applyBorder="1"/>
    <xf numFmtId="49" fontId="1" fillId="0" borderId="0" xfId="0" applyNumberFormat="1" applyFont="1" applyFill="1" applyAlignment="1">
      <alignment horizontal="left" vertical="top" wrapText="1"/>
    </xf>
    <xf numFmtId="0" fontId="2" fillId="0" borderId="12" xfId="0" applyFont="1" applyFill="1" applyBorder="1" applyAlignment="1">
      <alignment horizontal="left" vertical="top"/>
    </xf>
    <xf numFmtId="0" fontId="2" fillId="0" borderId="12" xfId="0" applyFont="1" applyFill="1" applyBorder="1"/>
    <xf numFmtId="0" fontId="2" fillId="0" borderId="12" xfId="0" applyFont="1" applyFill="1" applyBorder="1" applyAlignment="1">
      <alignment horizontal="left"/>
    </xf>
    <xf numFmtId="0" fontId="2" fillId="0" borderId="12" xfId="0" applyFont="1" applyFill="1" applyBorder="1" applyAlignment="1">
      <alignment horizontal="right"/>
    </xf>
    <xf numFmtId="165" fontId="2" fillId="0" borderId="12" xfId="0" applyNumberFormat="1" applyFont="1" applyFill="1" applyBorder="1" applyAlignment="1">
      <alignment horizontal="right"/>
    </xf>
    <xf numFmtId="0" fontId="10" fillId="0" borderId="0" xfId="0" applyFont="1" applyFill="1" applyBorder="1" applyAlignment="1" applyProtection="1">
      <alignment horizontal="left" vertical="top"/>
    </xf>
    <xf numFmtId="0" fontId="10" fillId="0" borderId="0" xfId="0" applyFont="1" applyFill="1" applyBorder="1" applyAlignment="1" applyProtection="1">
      <alignment horizontal="left"/>
    </xf>
    <xf numFmtId="0" fontId="10" fillId="0" borderId="0" xfId="0" applyFont="1" applyFill="1" applyBorder="1" applyProtection="1"/>
    <xf numFmtId="0" fontId="2" fillId="0" borderId="0" xfId="0" applyFont="1" applyFill="1" applyBorder="1" applyAlignment="1">
      <alignment horizontal="left" vertical="top"/>
    </xf>
    <xf numFmtId="0" fontId="2" fillId="0" borderId="0" xfId="0" applyFont="1" applyFill="1" applyBorder="1"/>
    <xf numFmtId="0" fontId="2" fillId="0" borderId="0" xfId="0" applyFont="1" applyFill="1" applyBorder="1" applyAlignment="1">
      <alignment horizontal="left"/>
    </xf>
    <xf numFmtId="0" fontId="2" fillId="0" borderId="0" xfId="0" applyFont="1" applyFill="1" applyBorder="1" applyAlignment="1">
      <alignment horizontal="right"/>
    </xf>
    <xf numFmtId="165" fontId="2" fillId="0" borderId="0" xfId="0" applyNumberFormat="1" applyFont="1" applyFill="1" applyBorder="1" applyAlignment="1">
      <alignment horizontal="right"/>
    </xf>
    <xf numFmtId="0" fontId="1" fillId="0" borderId="0" xfId="0" applyFont="1" applyFill="1" applyBorder="1" applyAlignment="1">
      <alignment vertical="top"/>
    </xf>
    <xf numFmtId="0" fontId="10" fillId="0" borderId="0" xfId="0" applyFont="1" applyFill="1" applyBorder="1" applyAlignment="1">
      <alignment vertical="top" wrapText="1"/>
    </xf>
    <xf numFmtId="0" fontId="1" fillId="0" borderId="0" xfId="0" applyFont="1" applyFill="1" applyBorder="1" applyAlignment="1">
      <alignment horizontal="center"/>
    </xf>
    <xf numFmtId="4" fontId="1" fillId="0" borderId="0" xfId="0" applyNumberFormat="1" applyFont="1" applyFill="1" applyBorder="1" applyAlignment="1">
      <alignment horizontal="right"/>
    </xf>
    <xf numFmtId="0" fontId="3" fillId="0" borderId="0" xfId="0" applyFont="1" applyFill="1" applyBorder="1"/>
    <xf numFmtId="0" fontId="1" fillId="0" borderId="0" xfId="0" quotePrefix="1" applyFont="1" applyFill="1" applyBorder="1" applyAlignment="1">
      <alignment wrapText="1"/>
    </xf>
    <xf numFmtId="9" fontId="1" fillId="0" borderId="0" xfId="0" applyNumberFormat="1" applyFont="1" applyFill="1" applyBorder="1" applyAlignment="1">
      <alignment horizontal="center"/>
    </xf>
    <xf numFmtId="4" fontId="1" fillId="0" borderId="0" xfId="0" applyNumberFormat="1" applyFont="1" applyFill="1" applyBorder="1" applyAlignment="1">
      <alignment vertical="top"/>
    </xf>
    <xf numFmtId="0" fontId="1" fillId="0" borderId="0" xfId="0" applyFont="1" applyFill="1" applyBorder="1" applyAlignment="1">
      <alignment wrapText="1"/>
    </xf>
    <xf numFmtId="0" fontId="10" fillId="0" borderId="0" xfId="0" applyFont="1" applyFill="1" applyBorder="1" applyAlignment="1">
      <alignment wrapText="1"/>
    </xf>
    <xf numFmtId="0" fontId="1" fillId="0" borderId="0" xfId="0" quotePrefix="1" applyFont="1" applyFill="1" applyBorder="1" applyAlignment="1">
      <alignment horizontal="left" wrapText="1"/>
    </xf>
    <xf numFmtId="9" fontId="1" fillId="0" borderId="0" xfId="0" quotePrefix="1" applyNumberFormat="1" applyFont="1" applyFill="1" applyBorder="1" applyAlignment="1">
      <alignment horizontal="center"/>
    </xf>
    <xf numFmtId="4" fontId="1" fillId="0" borderId="0" xfId="0" applyNumberFormat="1" applyFont="1" applyFill="1" applyBorder="1"/>
    <xf numFmtId="0" fontId="1" fillId="0" borderId="0" xfId="0" quotePrefix="1" applyFont="1" applyFill="1" applyBorder="1" applyAlignment="1">
      <alignment vertical="top" wrapText="1"/>
    </xf>
    <xf numFmtId="0" fontId="1" fillId="0" borderId="0" xfId="0" applyFont="1" applyFill="1" applyBorder="1" applyAlignment="1">
      <alignment horizontal="right" vertical="top"/>
    </xf>
    <xf numFmtId="0" fontId="10" fillId="0" borderId="0" xfId="0" applyFont="1" applyFill="1" applyBorder="1" applyAlignment="1">
      <alignment horizontal="left" vertical="center" wrapText="1"/>
    </xf>
    <xf numFmtId="4" fontId="1" fillId="0" borderId="0" xfId="0" applyNumberFormat="1" applyFont="1" applyFill="1" applyBorder="1" applyAlignment="1">
      <alignment horizontal="right" vertical="top"/>
    </xf>
    <xf numFmtId="0" fontId="1" fillId="0" borderId="0" xfId="0" applyFont="1" applyFill="1" applyBorder="1" applyAlignment="1">
      <alignment horizontal="center" vertical="center"/>
    </xf>
    <xf numFmtId="4" fontId="1" fillId="0" borderId="0" xfId="0" applyNumberFormat="1" applyFont="1" applyFill="1" applyBorder="1" applyAlignment="1">
      <alignment horizontal="right" vertical="center"/>
    </xf>
    <xf numFmtId="0" fontId="10" fillId="0" borderId="0" xfId="0" applyFont="1" applyFill="1" applyBorder="1" applyAlignment="1">
      <alignment vertical="center" wrapText="1"/>
    </xf>
    <xf numFmtId="0" fontId="1" fillId="0" borderId="0" xfId="0" applyFont="1" applyFill="1" applyBorder="1" applyAlignment="1">
      <alignment horizontal="center" vertical="top"/>
    </xf>
    <xf numFmtId="0" fontId="1" fillId="0" borderId="0" xfId="0" quotePrefix="1" applyFont="1" applyFill="1" applyBorder="1" applyAlignment="1">
      <alignment vertical="center" wrapText="1"/>
    </xf>
    <xf numFmtId="0" fontId="1" fillId="0" borderId="0" xfId="0" applyFont="1" applyFill="1" applyBorder="1" applyAlignment="1">
      <alignment vertical="center" wrapText="1"/>
    </xf>
    <xf numFmtId="9" fontId="1" fillId="0" borderId="0" xfId="0" applyNumberFormat="1" applyFont="1" applyFill="1" applyBorder="1" applyAlignment="1">
      <alignment horizontal="center" vertical="center"/>
    </xf>
    <xf numFmtId="4" fontId="1" fillId="0" borderId="0" xfId="0" applyNumberFormat="1" applyFont="1" applyFill="1" applyBorder="1" applyAlignment="1">
      <alignment vertical="center"/>
    </xf>
    <xf numFmtId="9" fontId="1" fillId="0" borderId="0" xfId="0" applyNumberFormat="1" applyFont="1" applyFill="1" applyBorder="1" applyAlignment="1">
      <alignment horizontal="center" vertical="top"/>
    </xf>
    <xf numFmtId="0" fontId="3" fillId="0" borderId="0" xfId="0" applyFont="1" applyFill="1" applyBorder="1" applyAlignment="1">
      <alignment horizontal="right"/>
    </xf>
    <xf numFmtId="165" fontId="3" fillId="0" borderId="0" xfId="0" applyNumberFormat="1" applyFont="1" applyFill="1" applyBorder="1" applyAlignment="1">
      <alignment horizontal="right"/>
    </xf>
    <xf numFmtId="0" fontId="10" fillId="0" borderId="14" xfId="0" applyFont="1" applyFill="1" applyBorder="1" applyAlignment="1">
      <alignment horizontal="justify" vertical="top"/>
    </xf>
    <xf numFmtId="0" fontId="37" fillId="0" borderId="0" xfId="0" applyFont="1" applyFill="1" applyBorder="1" applyAlignment="1">
      <alignment vertical="top" wrapText="1"/>
    </xf>
    <xf numFmtId="0" fontId="32" fillId="0" borderId="0" xfId="0" applyFont="1" applyBorder="1" applyAlignment="1">
      <alignment horizontal="center"/>
    </xf>
    <xf numFmtId="0" fontId="32" fillId="0" borderId="0" xfId="0" applyFont="1" applyBorder="1" applyAlignment="1">
      <alignment horizontal="center" wrapText="1"/>
    </xf>
  </cellXfs>
  <cellStyles count="48">
    <cellStyle name="20 % – Poudarek1" xfId="1"/>
    <cellStyle name="20 % – Poudarek2" xfId="2"/>
    <cellStyle name="20 % – Poudarek3" xfId="3"/>
    <cellStyle name="20 % – Poudarek4" xfId="4"/>
    <cellStyle name="20 % – Poudarek5" xfId="5"/>
    <cellStyle name="20 % – Poudarek6" xfId="6"/>
    <cellStyle name="40 % – Poudarek1" xfId="7"/>
    <cellStyle name="40 % – Poudarek2" xfId="8"/>
    <cellStyle name="40 % – Poudarek3" xfId="9"/>
    <cellStyle name="40 % – Poudarek4" xfId="10"/>
    <cellStyle name="40 % – Poudarek5" xfId="11"/>
    <cellStyle name="40 % – Poudarek6" xfId="12"/>
    <cellStyle name="60 % – Poudarek1" xfId="13"/>
    <cellStyle name="60 % – Poudarek2" xfId="14"/>
    <cellStyle name="60 % – Poudarek3" xfId="15"/>
    <cellStyle name="60 % – Poudarek4" xfId="16"/>
    <cellStyle name="60 % – Poudarek5" xfId="17"/>
    <cellStyle name="60 % – Poudarek6" xfId="18"/>
    <cellStyle name="Dobro" xfId="19"/>
    <cellStyle name="Izhod" xfId="20"/>
    <cellStyle name="Naslov" xfId="21"/>
    <cellStyle name="Naslov 1" xfId="22"/>
    <cellStyle name="Naslov 2" xfId="23"/>
    <cellStyle name="Naslov 3" xfId="24"/>
    <cellStyle name="Naslov 4" xfId="25"/>
    <cellStyle name="Navadno" xfId="0" builtinId="0"/>
    <cellStyle name="Navadno 2" xfId="46"/>
    <cellStyle name="Navadno_3I- vrtec Dobrna ključ" xfId="26"/>
    <cellStyle name="Navadno_KALAMAR-PSO GREGORČIČEVA MS-16.11.04" xfId="27"/>
    <cellStyle name="Nevtralno" xfId="28"/>
    <cellStyle name="Normal_Sheet1 (3)" xfId="47"/>
    <cellStyle name="Opomba" xfId="29"/>
    <cellStyle name="Opozorilo" xfId="30"/>
    <cellStyle name="Pojasnjevalno besedilo" xfId="31"/>
    <cellStyle name="Poudarek1" xfId="32"/>
    <cellStyle name="Poudarek2" xfId="33"/>
    <cellStyle name="Poudarek3" xfId="34"/>
    <cellStyle name="Poudarek4" xfId="35"/>
    <cellStyle name="Poudarek5" xfId="36"/>
    <cellStyle name="Poudarek6" xfId="37"/>
    <cellStyle name="Povezana celica" xfId="38"/>
    <cellStyle name="Preveri celico" xfId="39"/>
    <cellStyle name="Računanje" xfId="40"/>
    <cellStyle name="Slabo" xfId="41"/>
    <cellStyle name="Vejica 15" xfId="45"/>
    <cellStyle name="Vejica 2 7" xfId="44"/>
    <cellStyle name="Vnos" xfId="42"/>
    <cellStyle name="Vsota" xfId="4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view="pageBreakPreview" zoomScaleNormal="100" workbookViewId="0">
      <selection activeCell="A6" sqref="A6:XFD6"/>
    </sheetView>
  </sheetViews>
  <sheetFormatPr defaultColWidth="9.140625" defaultRowHeight="12.75"/>
  <cols>
    <col min="1" max="6" width="9.140625" style="4"/>
    <col min="7" max="7" width="6.7109375" style="4" customWidth="1"/>
    <col min="8" max="8" width="17" style="35" customWidth="1"/>
    <col min="9" max="9" width="11.7109375" style="4" bestFit="1" customWidth="1"/>
    <col min="10" max="10" width="9.140625" style="4"/>
    <col min="11" max="11" width="11.7109375" style="4" bestFit="1" customWidth="1"/>
    <col min="12" max="16384" width="9.140625" style="4"/>
  </cols>
  <sheetData>
    <row r="1" spans="1:12" s="25" customFormat="1">
      <c r="A1" s="20"/>
      <c r="B1" s="21"/>
      <c r="C1" s="21"/>
      <c r="D1" s="21"/>
      <c r="E1" s="22"/>
      <c r="F1" s="23"/>
      <c r="G1" s="23"/>
      <c r="H1" s="32"/>
      <c r="I1" s="23"/>
      <c r="J1" s="24"/>
      <c r="K1" s="24"/>
      <c r="L1" s="23"/>
    </row>
    <row r="2" spans="1:12" ht="18" customHeight="1">
      <c r="A2" s="350" t="s">
        <v>368</v>
      </c>
      <c r="B2" s="350"/>
      <c r="C2" s="350"/>
      <c r="D2" s="350"/>
      <c r="E2" s="350"/>
      <c r="F2" s="350"/>
      <c r="G2" s="350"/>
      <c r="H2" s="350"/>
      <c r="I2" s="350"/>
      <c r="J2" s="9"/>
      <c r="K2" s="9"/>
      <c r="L2" s="6"/>
    </row>
    <row r="3" spans="1:12" ht="18" customHeight="1">
      <c r="A3" s="277"/>
      <c r="B3" s="276"/>
      <c r="C3" s="351" t="s">
        <v>369</v>
      </c>
      <c r="D3" s="351"/>
      <c r="E3" s="351"/>
      <c r="F3" s="351"/>
      <c r="G3" s="351"/>
      <c r="H3" s="276"/>
      <c r="I3" s="276"/>
      <c r="J3" s="9"/>
      <c r="K3" s="9"/>
      <c r="L3" s="6"/>
    </row>
    <row r="4" spans="1:12">
      <c r="A4" s="20"/>
      <c r="B4" s="21"/>
      <c r="C4" s="21"/>
      <c r="D4" s="21"/>
      <c r="F4" s="23"/>
      <c r="G4" s="23"/>
      <c r="H4" s="32"/>
      <c r="I4" s="23"/>
      <c r="J4" s="9"/>
      <c r="K4" s="9"/>
      <c r="L4" s="6"/>
    </row>
    <row r="5" spans="1:12" ht="15.75">
      <c r="A5" s="20"/>
      <c r="B5" s="21"/>
      <c r="C5" s="21"/>
      <c r="D5" s="21"/>
      <c r="E5" s="29"/>
      <c r="F5" s="23"/>
      <c r="G5" s="23"/>
      <c r="H5" s="32"/>
      <c r="I5" s="23"/>
      <c r="J5" s="9"/>
      <c r="K5" s="9"/>
      <c r="L5" s="6"/>
    </row>
    <row r="6" spans="1:12" ht="15.75">
      <c r="A6" s="25"/>
      <c r="B6" s="25"/>
      <c r="C6" s="25"/>
      <c r="D6" s="25"/>
      <c r="E6" s="30"/>
      <c r="F6" s="27"/>
      <c r="G6" s="27"/>
      <c r="H6" s="34"/>
      <c r="I6" s="27"/>
      <c r="J6" s="5"/>
      <c r="K6" s="5"/>
      <c r="L6" s="3"/>
    </row>
    <row r="7" spans="1:12" s="297" customFormat="1" ht="20.25">
      <c r="A7" s="290" t="s">
        <v>370</v>
      </c>
      <c r="B7" s="290"/>
      <c r="C7" s="290"/>
      <c r="D7" s="290"/>
      <c r="E7" s="291"/>
      <c r="F7" s="292"/>
      <c r="G7" s="292"/>
      <c r="H7" s="293"/>
      <c r="I7" s="294"/>
      <c r="J7" s="295"/>
      <c r="K7" s="295"/>
      <c r="L7" s="296"/>
    </row>
    <row r="8" spans="1:12">
      <c r="A8" s="25"/>
      <c r="B8" s="25"/>
      <c r="C8" s="25"/>
      <c r="D8" s="25"/>
      <c r="E8" s="26"/>
      <c r="F8" s="27"/>
      <c r="G8" s="27"/>
      <c r="H8" s="49"/>
      <c r="I8" s="27"/>
      <c r="J8" s="5"/>
      <c r="K8" s="5"/>
      <c r="L8" s="3"/>
    </row>
    <row r="9" spans="1:12" ht="15.75">
      <c r="A9" s="74" t="s">
        <v>77</v>
      </c>
      <c r="B9" s="74" t="s">
        <v>78</v>
      </c>
      <c r="C9" s="75"/>
      <c r="D9" s="74"/>
      <c r="E9" s="76"/>
      <c r="F9" s="77"/>
      <c r="G9" s="77"/>
      <c r="H9" s="78"/>
      <c r="I9" s="27"/>
      <c r="J9" s="5"/>
      <c r="K9" s="5"/>
      <c r="L9" s="3"/>
    </row>
    <row r="10" spans="1:12">
      <c r="E10" s="2"/>
      <c r="F10" s="3"/>
      <c r="G10" s="3"/>
      <c r="I10" s="3"/>
      <c r="J10" s="5"/>
      <c r="K10" s="5"/>
      <c r="L10" s="3"/>
    </row>
    <row r="11" spans="1:12">
      <c r="A11" s="4" t="s">
        <v>26</v>
      </c>
      <c r="B11" s="4" t="s">
        <v>46</v>
      </c>
      <c r="E11" s="2"/>
      <c r="F11" s="3"/>
      <c r="G11" s="3"/>
      <c r="H11" s="35">
        <f>+'Popis del'!F51</f>
        <v>0</v>
      </c>
      <c r="I11" s="3"/>
      <c r="J11" s="5"/>
      <c r="K11" s="5"/>
      <c r="L11" s="3"/>
    </row>
    <row r="12" spans="1:12" s="25" customFormat="1">
      <c r="A12" s="1"/>
      <c r="E12" s="26"/>
      <c r="F12" s="27"/>
      <c r="G12" s="27"/>
      <c r="H12" s="36"/>
      <c r="I12" s="27"/>
      <c r="J12" s="28"/>
      <c r="K12" s="61"/>
      <c r="L12" s="27"/>
    </row>
    <row r="13" spans="1:12">
      <c r="A13" s="2" t="s">
        <v>27</v>
      </c>
      <c r="B13" s="4" t="s">
        <v>6</v>
      </c>
      <c r="E13" s="2"/>
      <c r="F13" s="3"/>
      <c r="G13" s="3"/>
      <c r="H13" s="36">
        <f>+'Popis del'!F63</f>
        <v>0</v>
      </c>
      <c r="I13" s="3"/>
      <c r="J13" s="5"/>
      <c r="K13" s="5"/>
      <c r="L13" s="3"/>
    </row>
    <row r="14" spans="1:12">
      <c r="A14" s="1"/>
      <c r="E14" s="2"/>
      <c r="F14" s="3"/>
      <c r="G14" s="3"/>
      <c r="H14" s="36"/>
      <c r="I14" s="3"/>
      <c r="J14" s="5"/>
      <c r="K14" s="5"/>
      <c r="L14" s="3"/>
    </row>
    <row r="15" spans="1:12">
      <c r="A15" s="2" t="s">
        <v>28</v>
      </c>
      <c r="B15" s="4" t="s">
        <v>7</v>
      </c>
      <c r="H15" s="36">
        <f>+'Popis del'!F134</f>
        <v>0</v>
      </c>
    </row>
    <row r="16" spans="1:12">
      <c r="A16" s="2"/>
      <c r="H16" s="36"/>
    </row>
    <row r="17" spans="1:12">
      <c r="A17" s="2" t="s">
        <v>29</v>
      </c>
      <c r="B17" s="4" t="s">
        <v>8</v>
      </c>
      <c r="H17" s="36">
        <f>+'Popis del'!F150</f>
        <v>0</v>
      </c>
    </row>
    <row r="18" spans="1:12">
      <c r="A18" s="2"/>
      <c r="H18" s="36"/>
    </row>
    <row r="19" spans="1:12">
      <c r="A19" s="2" t="s">
        <v>31</v>
      </c>
      <c r="B19" s="4" t="s">
        <v>9</v>
      </c>
      <c r="H19" s="36">
        <f>+'Popis del'!F158</f>
        <v>0</v>
      </c>
    </row>
    <row r="20" spans="1:12">
      <c r="A20" s="2"/>
      <c r="H20" s="36"/>
    </row>
    <row r="21" spans="1:12">
      <c r="A21" s="2" t="s">
        <v>32</v>
      </c>
      <c r="B21" s="4" t="s">
        <v>10</v>
      </c>
      <c r="H21" s="36">
        <f>+'Popis del'!F179</f>
        <v>0</v>
      </c>
    </row>
    <row r="22" spans="1:12">
      <c r="A22" s="2"/>
      <c r="H22" s="36"/>
    </row>
    <row r="23" spans="1:12">
      <c r="A23" s="2" t="s">
        <v>33</v>
      </c>
      <c r="B23" s="4" t="s">
        <v>11</v>
      </c>
      <c r="H23" s="36">
        <f>+'Popis del'!F187</f>
        <v>0</v>
      </c>
    </row>
    <row r="24" spans="1:12">
      <c r="A24" s="2"/>
      <c r="H24" s="36"/>
    </row>
    <row r="25" spans="1:12">
      <c r="A25" s="2" t="s">
        <v>34</v>
      </c>
      <c r="B25" s="4" t="s">
        <v>12</v>
      </c>
      <c r="H25" s="36">
        <f>+'Popis del'!F200</f>
        <v>0</v>
      </c>
    </row>
    <row r="26" spans="1:12">
      <c r="A26" s="2"/>
      <c r="H26" s="36"/>
    </row>
    <row r="27" spans="1:12">
      <c r="A27" s="2" t="s">
        <v>35</v>
      </c>
      <c r="B27" s="4" t="s">
        <v>13</v>
      </c>
      <c r="H27" s="36">
        <f>+'Popis del'!F216</f>
        <v>0</v>
      </c>
    </row>
    <row r="28" spans="1:12">
      <c r="A28" s="2"/>
      <c r="H28" s="36"/>
    </row>
    <row r="29" spans="1:12">
      <c r="A29" s="2" t="s">
        <v>63</v>
      </c>
      <c r="B29" s="4" t="s">
        <v>341</v>
      </c>
      <c r="H29" s="36">
        <f>+'Popis del'!F224</f>
        <v>0</v>
      </c>
    </row>
    <row r="30" spans="1:12" s="10" customFormat="1">
      <c r="A30" s="11"/>
      <c r="B30" s="11"/>
      <c r="C30" s="12"/>
      <c r="D30" s="13"/>
      <c r="E30" s="14"/>
      <c r="F30" s="15"/>
      <c r="G30" s="15"/>
      <c r="H30" s="33"/>
      <c r="I30" s="16"/>
      <c r="J30" s="8"/>
      <c r="K30" s="8"/>
      <c r="L30" s="8"/>
    </row>
    <row r="31" spans="1:12" s="10" customFormat="1" ht="13.5" thickBot="1">
      <c r="A31" s="131"/>
      <c r="B31" s="136" t="s">
        <v>335</v>
      </c>
      <c r="C31" s="132"/>
      <c r="D31" s="133"/>
      <c r="E31" s="134"/>
      <c r="F31" s="135"/>
      <c r="G31" s="135"/>
      <c r="H31" s="137">
        <f>SUM(H11:H30)</f>
        <v>0</v>
      </c>
      <c r="I31" s="8"/>
      <c r="J31" s="8"/>
      <c r="K31" s="8"/>
      <c r="L31" s="8"/>
    </row>
    <row r="32" spans="1:12" s="10" customFormat="1" ht="13.5" thickTop="1">
      <c r="A32" s="17"/>
      <c r="B32" s="17"/>
      <c r="C32" s="18"/>
      <c r="D32" s="19"/>
      <c r="E32" s="7"/>
      <c r="F32" s="6"/>
      <c r="G32" s="6"/>
      <c r="H32" s="31"/>
      <c r="I32" s="8"/>
      <c r="J32" s="8"/>
      <c r="K32" s="8"/>
      <c r="L32" s="8"/>
    </row>
    <row r="33" spans="1:12" s="10" customFormat="1">
      <c r="A33" s="17"/>
      <c r="B33" s="17"/>
      <c r="C33" s="18"/>
      <c r="D33" s="19"/>
      <c r="E33" s="7"/>
      <c r="F33" s="6"/>
      <c r="G33" s="6"/>
      <c r="H33" s="31"/>
      <c r="I33" s="8"/>
      <c r="J33" s="8"/>
      <c r="K33" s="8"/>
      <c r="L33" s="8"/>
    </row>
    <row r="34" spans="1:12" ht="15.75">
      <c r="A34" s="74" t="s">
        <v>79</v>
      </c>
      <c r="B34" s="74" t="s">
        <v>80</v>
      </c>
      <c r="C34" s="75"/>
      <c r="D34" s="74"/>
      <c r="E34" s="76"/>
      <c r="F34" s="77"/>
      <c r="G34" s="77"/>
      <c r="H34" s="78"/>
      <c r="I34" s="27"/>
      <c r="J34" s="5"/>
      <c r="K34" s="5"/>
      <c r="L34" s="3"/>
    </row>
    <row r="35" spans="1:12" s="10" customFormat="1">
      <c r="A35" s="17"/>
      <c r="B35" s="17"/>
      <c r="C35" s="18"/>
      <c r="D35" s="19"/>
      <c r="E35" s="7"/>
      <c r="F35" s="6"/>
      <c r="G35" s="6"/>
      <c r="H35" s="31"/>
      <c r="I35" s="8"/>
      <c r="J35" s="8"/>
      <c r="K35" s="8"/>
      <c r="L35" s="8"/>
    </row>
    <row r="36" spans="1:12">
      <c r="A36" s="4" t="s">
        <v>26</v>
      </c>
      <c r="B36" s="4" t="s">
        <v>272</v>
      </c>
      <c r="E36" s="2"/>
      <c r="F36" s="3"/>
      <c r="G36" s="3"/>
      <c r="H36" s="35">
        <f>+'Popis del'!F513</f>
        <v>0</v>
      </c>
      <c r="I36" s="3"/>
      <c r="J36" s="5"/>
      <c r="K36" s="5"/>
      <c r="L36" s="3"/>
    </row>
    <row r="37" spans="1:12" s="25" customFormat="1">
      <c r="A37" s="1"/>
      <c r="E37" s="26"/>
      <c r="F37" s="27"/>
      <c r="G37" s="27"/>
      <c r="H37" s="36"/>
      <c r="I37" s="27"/>
      <c r="J37" s="28"/>
      <c r="K37" s="61"/>
      <c r="L37" s="27"/>
    </row>
    <row r="38" spans="1:12">
      <c r="A38" s="2" t="s">
        <v>27</v>
      </c>
      <c r="B38" s="4" t="s">
        <v>273</v>
      </c>
      <c r="E38" s="2"/>
      <c r="F38" s="3"/>
      <c r="G38" s="3"/>
      <c r="H38" s="36">
        <f>+'Popis del'!F546</f>
        <v>0</v>
      </c>
      <c r="I38" s="3"/>
      <c r="J38" s="5"/>
      <c r="K38" s="5"/>
      <c r="L38" s="3"/>
    </row>
    <row r="39" spans="1:12">
      <c r="A39" s="1"/>
      <c r="E39" s="2"/>
      <c r="F39" s="3"/>
      <c r="G39" s="3"/>
      <c r="H39" s="36"/>
      <c r="I39" s="3"/>
      <c r="J39" s="5"/>
      <c r="K39" s="5"/>
      <c r="L39" s="3"/>
    </row>
    <row r="40" spans="1:12">
      <c r="A40" s="2" t="s">
        <v>28</v>
      </c>
      <c r="B40" s="4" t="s">
        <v>274</v>
      </c>
      <c r="H40" s="36">
        <f>+'Popis del'!F588</f>
        <v>0</v>
      </c>
    </row>
    <row r="41" spans="1:12">
      <c r="A41" s="2"/>
      <c r="H41" s="36"/>
    </row>
    <row r="42" spans="1:12">
      <c r="A42" s="2" t="s">
        <v>29</v>
      </c>
      <c r="B42" s="4" t="s">
        <v>275</v>
      </c>
      <c r="H42" s="36">
        <f>+'Popis del'!F629</f>
        <v>0</v>
      </c>
    </row>
    <row r="43" spans="1:12">
      <c r="A43" s="2"/>
      <c r="H43" s="36"/>
    </row>
    <row r="44" spans="1:12" s="10" customFormat="1">
      <c r="A44" s="2" t="s">
        <v>31</v>
      </c>
      <c r="B44" s="50" t="s">
        <v>324</v>
      </c>
      <c r="C44" s="18"/>
      <c r="D44" s="19"/>
      <c r="E44" s="7"/>
      <c r="F44" s="6"/>
      <c r="G44" s="6"/>
      <c r="H44" s="31">
        <f>+'Popis del'!F694</f>
        <v>0</v>
      </c>
      <c r="I44" s="8"/>
      <c r="J44" s="8"/>
      <c r="K44" s="8"/>
      <c r="L44" s="8"/>
    </row>
    <row r="45" spans="1:12" s="10" customFormat="1">
      <c r="A45" s="17"/>
      <c r="B45" s="17"/>
      <c r="C45" s="18"/>
      <c r="D45" s="19"/>
      <c r="E45" s="7"/>
      <c r="F45" s="6"/>
      <c r="G45" s="6"/>
      <c r="H45" s="31"/>
      <c r="I45" s="8"/>
      <c r="J45" s="8"/>
      <c r="K45" s="8"/>
      <c r="L45" s="8"/>
    </row>
    <row r="46" spans="1:12">
      <c r="A46" s="2" t="s">
        <v>32</v>
      </c>
      <c r="B46" s="4" t="s">
        <v>350</v>
      </c>
      <c r="H46" s="36">
        <f>+'Popis del'!F702</f>
        <v>0</v>
      </c>
    </row>
    <row r="47" spans="1:12" s="10" customFormat="1">
      <c r="A47" s="17"/>
      <c r="B47" s="17"/>
      <c r="C47" s="18"/>
      <c r="D47" s="19"/>
      <c r="E47" s="7"/>
      <c r="F47" s="6"/>
      <c r="G47" s="6"/>
      <c r="H47" s="31"/>
      <c r="I47" s="8"/>
      <c r="J47" s="8"/>
      <c r="K47" s="8"/>
      <c r="L47" s="8"/>
    </row>
    <row r="48" spans="1:12" s="10" customFormat="1" ht="13.5" thickBot="1">
      <c r="A48" s="131"/>
      <c r="B48" s="136" t="s">
        <v>336</v>
      </c>
      <c r="C48" s="132"/>
      <c r="D48" s="133"/>
      <c r="E48" s="134"/>
      <c r="F48" s="135"/>
      <c r="G48" s="135"/>
      <c r="H48" s="137">
        <f>SUM(H36:H47)</f>
        <v>0</v>
      </c>
      <c r="I48" s="8"/>
      <c r="J48" s="8"/>
      <c r="K48" s="8"/>
      <c r="L48" s="8"/>
    </row>
    <row r="49" spans="1:12" s="10" customFormat="1" ht="13.5" thickTop="1">
      <c r="A49" s="17"/>
      <c r="B49" s="17"/>
      <c r="C49" s="18"/>
      <c r="D49" s="19"/>
      <c r="E49" s="7"/>
      <c r="F49" s="6"/>
      <c r="G49" s="6"/>
      <c r="H49" s="31"/>
      <c r="I49" s="8"/>
      <c r="J49" s="8"/>
      <c r="K49" s="8"/>
      <c r="L49" s="8"/>
    </row>
    <row r="50" spans="1:12" ht="15.75">
      <c r="A50" s="74" t="s">
        <v>380</v>
      </c>
      <c r="B50" s="74" t="s">
        <v>372</v>
      </c>
      <c r="C50" s="75"/>
      <c r="D50" s="74"/>
      <c r="E50" s="76"/>
      <c r="F50" s="77"/>
      <c r="G50" s="77"/>
      <c r="H50" s="78"/>
      <c r="I50" s="27"/>
      <c r="J50" s="5"/>
      <c r="K50" s="5"/>
      <c r="L50" s="3"/>
    </row>
    <row r="51" spans="1:12" s="10" customFormat="1">
      <c r="A51" s="17"/>
      <c r="B51" s="17"/>
      <c r="C51" s="18"/>
      <c r="D51" s="19"/>
      <c r="E51" s="7"/>
      <c r="F51" s="6"/>
      <c r="G51" s="6"/>
      <c r="H51" s="31"/>
      <c r="I51" s="8"/>
      <c r="J51" s="8"/>
      <c r="K51" s="8"/>
      <c r="L51" s="8"/>
    </row>
    <row r="52" spans="1:12" s="10" customFormat="1">
      <c r="A52" s="17" t="s">
        <v>26</v>
      </c>
      <c r="B52" s="50" t="s">
        <v>372</v>
      </c>
      <c r="C52" s="18"/>
      <c r="D52" s="19"/>
      <c r="E52" s="7"/>
      <c r="F52" s="6"/>
      <c r="G52" s="6"/>
      <c r="H52" s="31">
        <f>+'Popis del'!F737</f>
        <v>0</v>
      </c>
      <c r="I52" s="8"/>
      <c r="J52" s="8"/>
      <c r="K52" s="8"/>
      <c r="L52" s="8"/>
    </row>
    <row r="53" spans="1:12" s="10" customFormat="1">
      <c r="A53" s="17"/>
      <c r="B53" s="17"/>
      <c r="C53" s="18"/>
      <c r="D53" s="19"/>
      <c r="E53" s="7"/>
      <c r="F53" s="6"/>
      <c r="G53" s="6"/>
      <c r="H53" s="31"/>
      <c r="I53" s="8"/>
      <c r="J53" s="8"/>
      <c r="K53" s="8"/>
      <c r="L53" s="8"/>
    </row>
    <row r="54" spans="1:12" s="10" customFormat="1" ht="13.5" thickBot="1">
      <c r="A54" s="131"/>
      <c r="B54" s="136" t="s">
        <v>373</v>
      </c>
      <c r="C54" s="132"/>
      <c r="D54" s="133"/>
      <c r="E54" s="134"/>
      <c r="F54" s="135"/>
      <c r="G54" s="135"/>
      <c r="H54" s="137">
        <f>SUM(H52)</f>
        <v>0</v>
      </c>
      <c r="I54" s="147"/>
      <c r="J54" s="8"/>
      <c r="K54" s="8"/>
      <c r="L54" s="8"/>
    </row>
    <row r="55" spans="1:12" s="10" customFormat="1" ht="14.25" thickTop="1" thickBot="1">
      <c r="A55" s="131"/>
      <c r="B55" s="136"/>
      <c r="C55" s="132"/>
      <c r="D55" s="133"/>
      <c r="E55" s="134"/>
      <c r="F55" s="135"/>
      <c r="G55" s="135"/>
      <c r="H55" s="137"/>
      <c r="I55" s="147"/>
      <c r="J55" s="8"/>
      <c r="K55" s="8"/>
      <c r="L55" s="8"/>
    </row>
    <row r="56" spans="1:12" ht="14.25" thickTop="1" thickBot="1">
      <c r="A56" s="138"/>
      <c r="B56" s="138" t="s">
        <v>348</v>
      </c>
      <c r="C56" s="138"/>
      <c r="D56" s="138"/>
      <c r="E56" s="138"/>
      <c r="F56" s="138"/>
      <c r="G56" s="138"/>
      <c r="H56" s="137">
        <f>+H48+H31+H54</f>
        <v>0</v>
      </c>
    </row>
    <row r="57" spans="1:12" s="10" customFormat="1" ht="13.5" thickTop="1">
      <c r="A57" s="17"/>
      <c r="B57" s="17"/>
      <c r="C57" s="18"/>
      <c r="D57" s="19"/>
      <c r="E57" s="7"/>
      <c r="F57" s="279"/>
      <c r="G57" s="278"/>
      <c r="H57" s="31"/>
      <c r="I57" s="8"/>
      <c r="J57" s="8"/>
      <c r="K57" s="8"/>
      <c r="L57" s="8"/>
    </row>
    <row r="58" spans="1:12" s="10" customFormat="1">
      <c r="A58" s="17"/>
      <c r="B58" s="17"/>
      <c r="C58" s="18"/>
      <c r="D58" s="19"/>
      <c r="E58" s="7"/>
      <c r="F58" s="288"/>
      <c r="G58" s="278"/>
      <c r="H58" s="31"/>
      <c r="I58" s="8"/>
      <c r="J58" s="8"/>
      <c r="K58" s="8"/>
      <c r="L58" s="8"/>
    </row>
    <row r="59" spans="1:12" s="297" customFormat="1" ht="20.25">
      <c r="A59" s="290" t="s">
        <v>382</v>
      </c>
      <c r="B59" s="290"/>
      <c r="C59" s="290"/>
      <c r="D59" s="290"/>
      <c r="E59" s="291"/>
      <c r="F59" s="292"/>
      <c r="G59" s="292"/>
      <c r="H59" s="293"/>
      <c r="I59" s="294"/>
      <c r="J59" s="295"/>
      <c r="K59" s="295"/>
      <c r="L59" s="296"/>
    </row>
    <row r="60" spans="1:12" ht="15.75">
      <c r="A60" s="285"/>
      <c r="B60" s="285"/>
      <c r="C60" s="285"/>
      <c r="D60" s="285"/>
      <c r="E60" s="75"/>
      <c r="F60" s="286"/>
      <c r="G60" s="286"/>
      <c r="H60" s="287"/>
      <c r="I60" s="27"/>
      <c r="J60" s="5"/>
      <c r="K60" s="5"/>
      <c r="L60" s="3"/>
    </row>
    <row r="61" spans="1:12" ht="15.75">
      <c r="A61" s="74" t="s">
        <v>381</v>
      </c>
      <c r="B61" s="74" t="s">
        <v>374</v>
      </c>
      <c r="C61" s="75"/>
      <c r="D61" s="74"/>
      <c r="E61" s="76"/>
      <c r="F61" s="77"/>
      <c r="G61" s="77"/>
      <c r="H61" s="78"/>
      <c r="I61" s="289"/>
      <c r="J61" s="5"/>
      <c r="K61" s="5"/>
      <c r="L61" s="3"/>
    </row>
    <row r="62" spans="1:12" s="10" customFormat="1">
      <c r="A62" s="17"/>
      <c r="B62" s="17"/>
      <c r="C62" s="18"/>
      <c r="D62" s="19"/>
      <c r="E62" s="7"/>
      <c r="F62" s="6"/>
      <c r="G62" s="6"/>
      <c r="H62" s="31"/>
      <c r="I62" s="8"/>
      <c r="J62" s="8"/>
      <c r="K62" s="8"/>
      <c r="L62" s="8"/>
    </row>
    <row r="63" spans="1:12" s="10" customFormat="1">
      <c r="A63" s="17" t="s">
        <v>26</v>
      </c>
      <c r="B63" s="50" t="s">
        <v>375</v>
      </c>
      <c r="C63" s="18"/>
      <c r="D63" s="19"/>
      <c r="E63" s="7"/>
      <c r="F63" s="6"/>
      <c r="G63" s="6"/>
      <c r="H63" s="31">
        <f>+'Popis del'!F919</f>
        <v>0</v>
      </c>
      <c r="I63" s="8"/>
      <c r="J63" s="8"/>
      <c r="K63" s="8"/>
      <c r="L63" s="8"/>
    </row>
    <row r="64" spans="1:12" s="10" customFormat="1">
      <c r="A64" s="17"/>
      <c r="B64" s="50"/>
      <c r="C64" s="18"/>
      <c r="D64" s="19"/>
      <c r="E64" s="7"/>
      <c r="F64" s="6"/>
      <c r="G64" s="6"/>
      <c r="H64" s="31"/>
      <c r="I64" s="8"/>
      <c r="J64" s="8"/>
      <c r="K64" s="8"/>
      <c r="L64" s="8"/>
    </row>
    <row r="65" spans="1:12" s="10" customFormat="1">
      <c r="A65" s="17" t="s">
        <v>27</v>
      </c>
      <c r="B65" s="50" t="s">
        <v>376</v>
      </c>
      <c r="C65" s="18"/>
      <c r="D65" s="19"/>
      <c r="E65" s="7"/>
      <c r="F65" s="6"/>
      <c r="G65" s="6"/>
      <c r="H65" s="31">
        <f>+'Popis del'!F979</f>
        <v>0</v>
      </c>
      <c r="I65" s="8"/>
      <c r="J65" s="8"/>
      <c r="K65" s="8"/>
      <c r="L65" s="8"/>
    </row>
    <row r="66" spans="1:12" s="10" customFormat="1">
      <c r="A66" s="17"/>
      <c r="B66" s="50"/>
      <c r="C66" s="18"/>
      <c r="D66" s="19"/>
      <c r="E66" s="7"/>
      <c r="F66" s="6"/>
      <c r="G66" s="6"/>
      <c r="H66" s="31"/>
      <c r="I66" s="8"/>
      <c r="J66" s="8"/>
      <c r="K66" s="8"/>
      <c r="L66" s="8"/>
    </row>
    <row r="67" spans="1:12" s="10" customFormat="1">
      <c r="A67" s="17" t="s">
        <v>28</v>
      </c>
      <c r="B67" s="50" t="s">
        <v>377</v>
      </c>
      <c r="C67" s="18"/>
      <c r="D67" s="19"/>
      <c r="E67" s="7"/>
      <c r="F67" s="6"/>
      <c r="G67" s="6"/>
      <c r="H67" s="31">
        <f>+'Popis del'!F1121</f>
        <v>0</v>
      </c>
      <c r="I67" s="8"/>
      <c r="J67" s="8"/>
      <c r="K67" s="8"/>
      <c r="L67" s="8"/>
    </row>
    <row r="68" spans="1:12" s="10" customFormat="1">
      <c r="A68" s="17"/>
      <c r="B68" s="17"/>
      <c r="C68" s="18"/>
      <c r="D68" s="19"/>
      <c r="E68" s="7"/>
      <c r="F68" s="6"/>
      <c r="G68" s="6"/>
      <c r="H68" s="31"/>
      <c r="I68" s="8"/>
      <c r="J68" s="8"/>
      <c r="K68" s="8"/>
      <c r="L68" s="8"/>
    </row>
    <row r="69" spans="1:12" s="10" customFormat="1" ht="13.5" thickBot="1">
      <c r="A69" s="131"/>
      <c r="B69" s="136" t="s">
        <v>378</v>
      </c>
      <c r="C69" s="132"/>
      <c r="D69" s="133"/>
      <c r="E69" s="134"/>
      <c r="F69" s="135"/>
      <c r="G69" s="135"/>
      <c r="H69" s="137">
        <f>SUM(H63:H68)</f>
        <v>0</v>
      </c>
      <c r="I69" s="8"/>
      <c r="J69" s="8"/>
      <c r="K69" s="8"/>
      <c r="L69" s="8"/>
    </row>
    <row r="70" spans="1:12" s="10" customFormat="1" ht="13.5" thickTop="1">
      <c r="A70" s="17"/>
      <c r="B70" s="17"/>
      <c r="C70" s="18"/>
      <c r="D70" s="19"/>
      <c r="E70" s="7"/>
      <c r="F70" s="6"/>
      <c r="G70" s="6"/>
      <c r="H70" s="31"/>
      <c r="I70" s="8"/>
      <c r="J70" s="8"/>
      <c r="K70" s="8"/>
      <c r="L70" s="8"/>
    </row>
    <row r="71" spans="1:12" ht="13.5" thickBot="1">
      <c r="A71" s="138"/>
      <c r="B71" s="138" t="s">
        <v>379</v>
      </c>
      <c r="C71" s="138"/>
      <c r="D71" s="138"/>
      <c r="E71" s="138"/>
      <c r="F71" s="138"/>
      <c r="G71" s="138"/>
      <c r="H71" s="137">
        <f>+H69</f>
        <v>0</v>
      </c>
    </row>
    <row r="72" spans="1:12" s="10" customFormat="1" ht="13.5" thickTop="1">
      <c r="A72" s="17"/>
      <c r="B72" s="17"/>
      <c r="C72" s="18"/>
      <c r="D72" s="19"/>
      <c r="E72" s="7"/>
      <c r="F72" s="279" t="s">
        <v>349</v>
      </c>
      <c r="G72" s="278">
        <v>0.22</v>
      </c>
      <c r="H72" s="31">
        <f>+H71*0.22</f>
        <v>0</v>
      </c>
      <c r="I72" s="8"/>
      <c r="J72" s="8"/>
      <c r="K72" s="8"/>
      <c r="L72" s="8"/>
    </row>
    <row r="73" spans="1:12" s="10" customFormat="1">
      <c r="A73" s="17"/>
      <c r="B73" s="17"/>
      <c r="C73" s="18"/>
      <c r="D73" s="19"/>
      <c r="E73" s="7"/>
      <c r="F73" s="288"/>
      <c r="G73" s="278"/>
      <c r="H73" s="31"/>
      <c r="I73" s="8"/>
      <c r="J73" s="8"/>
      <c r="K73" s="8"/>
      <c r="L73" s="8"/>
    </row>
    <row r="74" spans="1:12" ht="13.5" thickBot="1">
      <c r="A74" s="138"/>
      <c r="B74" s="138" t="s">
        <v>692</v>
      </c>
      <c r="C74" s="138"/>
      <c r="D74" s="138"/>
      <c r="E74" s="138"/>
      <c r="F74" s="138"/>
      <c r="G74" s="138"/>
      <c r="H74" s="137">
        <f>+H71+H56</f>
        <v>0</v>
      </c>
    </row>
    <row r="75" spans="1:12" s="10" customFormat="1" ht="13.5" thickTop="1">
      <c r="A75" s="17"/>
      <c r="B75" s="17"/>
      <c r="C75" s="18"/>
      <c r="D75" s="19"/>
      <c r="E75" s="7"/>
      <c r="F75" s="279" t="s">
        <v>349</v>
      </c>
      <c r="G75" s="278">
        <v>0.22</v>
      </c>
      <c r="H75" s="31">
        <f>+H74*0.22</f>
        <v>0</v>
      </c>
      <c r="I75" s="147"/>
      <c r="J75" s="8"/>
      <c r="K75" s="8"/>
      <c r="L75" s="8"/>
    </row>
    <row r="76" spans="1:12" s="10" customFormat="1">
      <c r="A76" s="17"/>
      <c r="B76" s="17"/>
      <c r="C76" s="18"/>
      <c r="D76" s="19"/>
      <c r="E76" s="7"/>
      <c r="F76" s="6"/>
      <c r="G76" s="6"/>
      <c r="H76" s="31"/>
      <c r="I76" s="147"/>
      <c r="J76" s="8"/>
      <c r="K76" s="8"/>
      <c r="L76" s="8"/>
    </row>
    <row r="77" spans="1:12" ht="13.5" thickBot="1">
      <c r="A77" s="138"/>
      <c r="B77" s="138" t="s">
        <v>371</v>
      </c>
      <c r="C77" s="138"/>
      <c r="D77" s="138"/>
      <c r="E77" s="138"/>
      <c r="F77" s="138"/>
      <c r="G77" s="138"/>
      <c r="H77" s="137">
        <f>+H74+H75</f>
        <v>0</v>
      </c>
    </row>
    <row r="78" spans="1:12" ht="13.5" thickTop="1"/>
  </sheetData>
  <sheetProtection algorithmName="SHA-512" hashValue="zUq7p6zQMd5R4oG19AJMSqZBx6uJ35H88IAiuIqoF+j1OwOTI6NHJ4QrKt360hNbQIO5bumJRuzMr8PCD6PS1w==" saltValue="ZTOrxd6qY2h75+1B9pZQqg==" spinCount="100000" sheet="1" objects="1" scenarios="1"/>
  <mergeCells count="2">
    <mergeCell ref="A2:I2"/>
    <mergeCell ref="C3:G3"/>
  </mergeCells>
  <phoneticPr fontId="0" type="noConversion"/>
  <printOptions horizontalCentered="1"/>
  <pageMargins left="0.98425196850393704" right="0.39370078740157483" top="0.98425196850393704" bottom="0.78740157480314965" header="0.51181102362204722" footer="0.51181102362204722"/>
  <pageSetup paperSize="9" scale="91" orientation="portrait" r:id="rId1"/>
  <headerFooter alignWithMargins="0"/>
  <rowBreaks count="1" manualBreakCount="1">
    <brk id="5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view="pageBreakPreview" zoomScaleNormal="100" workbookViewId="0">
      <selection activeCell="B15" sqref="B15"/>
    </sheetView>
  </sheetViews>
  <sheetFormatPr defaultColWidth="11.42578125" defaultRowHeight="12.75"/>
  <cols>
    <col min="1" max="1" width="5.28515625" style="164" customWidth="1"/>
    <col min="2" max="2" width="105.5703125" style="150" customWidth="1"/>
    <col min="3" max="3" width="11.42578125" style="149" customWidth="1"/>
    <col min="4" max="4" width="10.42578125" style="149" customWidth="1"/>
    <col min="5" max="6" width="14.85546875" style="150" customWidth="1"/>
    <col min="7" max="256" width="11.42578125" style="150"/>
    <col min="257" max="257" width="5.28515625" style="150" customWidth="1"/>
    <col min="258" max="258" width="111.42578125" style="150" customWidth="1"/>
    <col min="259" max="259" width="11.42578125" style="150" customWidth="1"/>
    <col min="260" max="260" width="10.42578125" style="150" customWidth="1"/>
    <col min="261" max="262" width="14.85546875" style="150" customWidth="1"/>
    <col min="263" max="512" width="11.42578125" style="150"/>
    <col min="513" max="513" width="5.28515625" style="150" customWidth="1"/>
    <col min="514" max="514" width="111.42578125" style="150" customWidth="1"/>
    <col min="515" max="515" width="11.42578125" style="150" customWidth="1"/>
    <col min="516" max="516" width="10.42578125" style="150" customWidth="1"/>
    <col min="517" max="518" width="14.85546875" style="150" customWidth="1"/>
    <col min="519" max="768" width="11.42578125" style="150"/>
    <col min="769" max="769" width="5.28515625" style="150" customWidth="1"/>
    <col min="770" max="770" width="111.42578125" style="150" customWidth="1"/>
    <col min="771" max="771" width="11.42578125" style="150" customWidth="1"/>
    <col min="772" max="772" width="10.42578125" style="150" customWidth="1"/>
    <col min="773" max="774" width="14.85546875" style="150" customWidth="1"/>
    <col min="775" max="1024" width="11.42578125" style="150"/>
    <col min="1025" max="1025" width="5.28515625" style="150" customWidth="1"/>
    <col min="1026" max="1026" width="111.42578125" style="150" customWidth="1"/>
    <col min="1027" max="1027" width="11.42578125" style="150" customWidth="1"/>
    <col min="1028" max="1028" width="10.42578125" style="150" customWidth="1"/>
    <col min="1029" max="1030" width="14.85546875" style="150" customWidth="1"/>
    <col min="1031" max="1280" width="11.42578125" style="150"/>
    <col min="1281" max="1281" width="5.28515625" style="150" customWidth="1"/>
    <col min="1282" max="1282" width="111.42578125" style="150" customWidth="1"/>
    <col min="1283" max="1283" width="11.42578125" style="150" customWidth="1"/>
    <col min="1284" max="1284" width="10.42578125" style="150" customWidth="1"/>
    <col min="1285" max="1286" width="14.85546875" style="150" customWidth="1"/>
    <col min="1287" max="1536" width="11.42578125" style="150"/>
    <col min="1537" max="1537" width="5.28515625" style="150" customWidth="1"/>
    <col min="1538" max="1538" width="111.42578125" style="150" customWidth="1"/>
    <col min="1539" max="1539" width="11.42578125" style="150" customWidth="1"/>
    <col min="1540" max="1540" width="10.42578125" style="150" customWidth="1"/>
    <col min="1541" max="1542" width="14.85546875" style="150" customWidth="1"/>
    <col min="1543" max="1792" width="11.42578125" style="150"/>
    <col min="1793" max="1793" width="5.28515625" style="150" customWidth="1"/>
    <col min="1794" max="1794" width="111.42578125" style="150" customWidth="1"/>
    <col min="1795" max="1795" width="11.42578125" style="150" customWidth="1"/>
    <col min="1796" max="1796" width="10.42578125" style="150" customWidth="1"/>
    <col min="1797" max="1798" width="14.85546875" style="150" customWidth="1"/>
    <col min="1799" max="2048" width="11.42578125" style="150"/>
    <col min="2049" max="2049" width="5.28515625" style="150" customWidth="1"/>
    <col min="2050" max="2050" width="111.42578125" style="150" customWidth="1"/>
    <col min="2051" max="2051" width="11.42578125" style="150" customWidth="1"/>
    <col min="2052" max="2052" width="10.42578125" style="150" customWidth="1"/>
    <col min="2053" max="2054" width="14.85546875" style="150" customWidth="1"/>
    <col min="2055" max="2304" width="11.42578125" style="150"/>
    <col min="2305" max="2305" width="5.28515625" style="150" customWidth="1"/>
    <col min="2306" max="2306" width="111.42578125" style="150" customWidth="1"/>
    <col min="2307" max="2307" width="11.42578125" style="150" customWidth="1"/>
    <col min="2308" max="2308" width="10.42578125" style="150" customWidth="1"/>
    <col min="2309" max="2310" width="14.85546875" style="150" customWidth="1"/>
    <col min="2311" max="2560" width="11.42578125" style="150"/>
    <col min="2561" max="2561" width="5.28515625" style="150" customWidth="1"/>
    <col min="2562" max="2562" width="111.42578125" style="150" customWidth="1"/>
    <col min="2563" max="2563" width="11.42578125" style="150" customWidth="1"/>
    <col min="2564" max="2564" width="10.42578125" style="150" customWidth="1"/>
    <col min="2565" max="2566" width="14.85546875" style="150" customWidth="1"/>
    <col min="2567" max="2816" width="11.42578125" style="150"/>
    <col min="2817" max="2817" width="5.28515625" style="150" customWidth="1"/>
    <col min="2818" max="2818" width="111.42578125" style="150" customWidth="1"/>
    <col min="2819" max="2819" width="11.42578125" style="150" customWidth="1"/>
    <col min="2820" max="2820" width="10.42578125" style="150" customWidth="1"/>
    <col min="2821" max="2822" width="14.85546875" style="150" customWidth="1"/>
    <col min="2823" max="3072" width="11.42578125" style="150"/>
    <col min="3073" max="3073" width="5.28515625" style="150" customWidth="1"/>
    <col min="3074" max="3074" width="111.42578125" style="150" customWidth="1"/>
    <col min="3075" max="3075" width="11.42578125" style="150" customWidth="1"/>
    <col min="3076" max="3076" width="10.42578125" style="150" customWidth="1"/>
    <col min="3077" max="3078" width="14.85546875" style="150" customWidth="1"/>
    <col min="3079" max="3328" width="11.42578125" style="150"/>
    <col min="3329" max="3329" width="5.28515625" style="150" customWidth="1"/>
    <col min="3330" max="3330" width="111.42578125" style="150" customWidth="1"/>
    <col min="3331" max="3331" width="11.42578125" style="150" customWidth="1"/>
    <col min="3332" max="3332" width="10.42578125" style="150" customWidth="1"/>
    <col min="3333" max="3334" width="14.85546875" style="150" customWidth="1"/>
    <col min="3335" max="3584" width="11.42578125" style="150"/>
    <col min="3585" max="3585" width="5.28515625" style="150" customWidth="1"/>
    <col min="3586" max="3586" width="111.42578125" style="150" customWidth="1"/>
    <col min="3587" max="3587" width="11.42578125" style="150" customWidth="1"/>
    <col min="3588" max="3588" width="10.42578125" style="150" customWidth="1"/>
    <col min="3589" max="3590" width="14.85546875" style="150" customWidth="1"/>
    <col min="3591" max="3840" width="11.42578125" style="150"/>
    <col min="3841" max="3841" width="5.28515625" style="150" customWidth="1"/>
    <col min="3842" max="3842" width="111.42578125" style="150" customWidth="1"/>
    <col min="3843" max="3843" width="11.42578125" style="150" customWidth="1"/>
    <col min="3844" max="3844" width="10.42578125" style="150" customWidth="1"/>
    <col min="3845" max="3846" width="14.85546875" style="150" customWidth="1"/>
    <col min="3847" max="4096" width="11.42578125" style="150"/>
    <col min="4097" max="4097" width="5.28515625" style="150" customWidth="1"/>
    <col min="4098" max="4098" width="111.42578125" style="150" customWidth="1"/>
    <col min="4099" max="4099" width="11.42578125" style="150" customWidth="1"/>
    <col min="4100" max="4100" width="10.42578125" style="150" customWidth="1"/>
    <col min="4101" max="4102" width="14.85546875" style="150" customWidth="1"/>
    <col min="4103" max="4352" width="11.42578125" style="150"/>
    <col min="4353" max="4353" width="5.28515625" style="150" customWidth="1"/>
    <col min="4354" max="4354" width="111.42578125" style="150" customWidth="1"/>
    <col min="4355" max="4355" width="11.42578125" style="150" customWidth="1"/>
    <col min="4356" max="4356" width="10.42578125" style="150" customWidth="1"/>
    <col min="4357" max="4358" width="14.85546875" style="150" customWidth="1"/>
    <col min="4359" max="4608" width="11.42578125" style="150"/>
    <col min="4609" max="4609" width="5.28515625" style="150" customWidth="1"/>
    <col min="4610" max="4610" width="111.42578125" style="150" customWidth="1"/>
    <col min="4611" max="4611" width="11.42578125" style="150" customWidth="1"/>
    <col min="4612" max="4612" width="10.42578125" style="150" customWidth="1"/>
    <col min="4613" max="4614" width="14.85546875" style="150" customWidth="1"/>
    <col min="4615" max="4864" width="11.42578125" style="150"/>
    <col min="4865" max="4865" width="5.28515625" style="150" customWidth="1"/>
    <col min="4866" max="4866" width="111.42578125" style="150" customWidth="1"/>
    <col min="4867" max="4867" width="11.42578125" style="150" customWidth="1"/>
    <col min="4868" max="4868" width="10.42578125" style="150" customWidth="1"/>
    <col min="4869" max="4870" width="14.85546875" style="150" customWidth="1"/>
    <col min="4871" max="5120" width="11.42578125" style="150"/>
    <col min="5121" max="5121" width="5.28515625" style="150" customWidth="1"/>
    <col min="5122" max="5122" width="111.42578125" style="150" customWidth="1"/>
    <col min="5123" max="5123" width="11.42578125" style="150" customWidth="1"/>
    <col min="5124" max="5124" width="10.42578125" style="150" customWidth="1"/>
    <col min="5125" max="5126" width="14.85546875" style="150" customWidth="1"/>
    <col min="5127" max="5376" width="11.42578125" style="150"/>
    <col min="5377" max="5377" width="5.28515625" style="150" customWidth="1"/>
    <col min="5378" max="5378" width="111.42578125" style="150" customWidth="1"/>
    <col min="5379" max="5379" width="11.42578125" style="150" customWidth="1"/>
    <col min="5380" max="5380" width="10.42578125" style="150" customWidth="1"/>
    <col min="5381" max="5382" width="14.85546875" style="150" customWidth="1"/>
    <col min="5383" max="5632" width="11.42578125" style="150"/>
    <col min="5633" max="5633" width="5.28515625" style="150" customWidth="1"/>
    <col min="5634" max="5634" width="111.42578125" style="150" customWidth="1"/>
    <col min="5635" max="5635" width="11.42578125" style="150" customWidth="1"/>
    <col min="5636" max="5636" width="10.42578125" style="150" customWidth="1"/>
    <col min="5637" max="5638" width="14.85546875" style="150" customWidth="1"/>
    <col min="5639" max="5888" width="11.42578125" style="150"/>
    <col min="5889" max="5889" width="5.28515625" style="150" customWidth="1"/>
    <col min="5890" max="5890" width="111.42578125" style="150" customWidth="1"/>
    <col min="5891" max="5891" width="11.42578125" style="150" customWidth="1"/>
    <col min="5892" max="5892" width="10.42578125" style="150" customWidth="1"/>
    <col min="5893" max="5894" width="14.85546875" style="150" customWidth="1"/>
    <col min="5895" max="6144" width="11.42578125" style="150"/>
    <col min="6145" max="6145" width="5.28515625" style="150" customWidth="1"/>
    <col min="6146" max="6146" width="111.42578125" style="150" customWidth="1"/>
    <col min="6147" max="6147" width="11.42578125" style="150" customWidth="1"/>
    <col min="6148" max="6148" width="10.42578125" style="150" customWidth="1"/>
    <col min="6149" max="6150" width="14.85546875" style="150" customWidth="1"/>
    <col min="6151" max="6400" width="11.42578125" style="150"/>
    <col min="6401" max="6401" width="5.28515625" style="150" customWidth="1"/>
    <col min="6402" max="6402" width="111.42578125" style="150" customWidth="1"/>
    <col min="6403" max="6403" width="11.42578125" style="150" customWidth="1"/>
    <col min="6404" max="6404" width="10.42578125" style="150" customWidth="1"/>
    <col min="6405" max="6406" width="14.85546875" style="150" customWidth="1"/>
    <col min="6407" max="6656" width="11.42578125" style="150"/>
    <col min="6657" max="6657" width="5.28515625" style="150" customWidth="1"/>
    <col min="6658" max="6658" width="111.42578125" style="150" customWidth="1"/>
    <col min="6659" max="6659" width="11.42578125" style="150" customWidth="1"/>
    <col min="6660" max="6660" width="10.42578125" style="150" customWidth="1"/>
    <col min="6661" max="6662" width="14.85546875" style="150" customWidth="1"/>
    <col min="6663" max="6912" width="11.42578125" style="150"/>
    <col min="6913" max="6913" width="5.28515625" style="150" customWidth="1"/>
    <col min="6914" max="6914" width="111.42578125" style="150" customWidth="1"/>
    <col min="6915" max="6915" width="11.42578125" style="150" customWidth="1"/>
    <col min="6916" max="6916" width="10.42578125" style="150" customWidth="1"/>
    <col min="6917" max="6918" width="14.85546875" style="150" customWidth="1"/>
    <col min="6919" max="7168" width="11.42578125" style="150"/>
    <col min="7169" max="7169" width="5.28515625" style="150" customWidth="1"/>
    <col min="7170" max="7170" width="111.42578125" style="150" customWidth="1"/>
    <col min="7171" max="7171" width="11.42578125" style="150" customWidth="1"/>
    <col min="7172" max="7172" width="10.42578125" style="150" customWidth="1"/>
    <col min="7173" max="7174" width="14.85546875" style="150" customWidth="1"/>
    <col min="7175" max="7424" width="11.42578125" style="150"/>
    <col min="7425" max="7425" width="5.28515625" style="150" customWidth="1"/>
    <col min="7426" max="7426" width="111.42578125" style="150" customWidth="1"/>
    <col min="7427" max="7427" width="11.42578125" style="150" customWidth="1"/>
    <col min="7428" max="7428" width="10.42578125" style="150" customWidth="1"/>
    <col min="7429" max="7430" width="14.85546875" style="150" customWidth="1"/>
    <col min="7431" max="7680" width="11.42578125" style="150"/>
    <col min="7681" max="7681" width="5.28515625" style="150" customWidth="1"/>
    <col min="7682" max="7682" width="111.42578125" style="150" customWidth="1"/>
    <col min="7683" max="7683" width="11.42578125" style="150" customWidth="1"/>
    <col min="7684" max="7684" width="10.42578125" style="150" customWidth="1"/>
    <col min="7685" max="7686" width="14.85546875" style="150" customWidth="1"/>
    <col min="7687" max="7936" width="11.42578125" style="150"/>
    <col min="7937" max="7937" width="5.28515625" style="150" customWidth="1"/>
    <col min="7938" max="7938" width="111.42578125" style="150" customWidth="1"/>
    <col min="7939" max="7939" width="11.42578125" style="150" customWidth="1"/>
    <col min="7940" max="7940" width="10.42578125" style="150" customWidth="1"/>
    <col min="7941" max="7942" width="14.85546875" style="150" customWidth="1"/>
    <col min="7943" max="8192" width="11.42578125" style="150"/>
    <col min="8193" max="8193" width="5.28515625" style="150" customWidth="1"/>
    <col min="8194" max="8194" width="111.42578125" style="150" customWidth="1"/>
    <col min="8195" max="8195" width="11.42578125" style="150" customWidth="1"/>
    <col min="8196" max="8196" width="10.42578125" style="150" customWidth="1"/>
    <col min="8197" max="8198" width="14.85546875" style="150" customWidth="1"/>
    <col min="8199" max="8448" width="11.42578125" style="150"/>
    <col min="8449" max="8449" width="5.28515625" style="150" customWidth="1"/>
    <col min="8450" max="8450" width="111.42578125" style="150" customWidth="1"/>
    <col min="8451" max="8451" width="11.42578125" style="150" customWidth="1"/>
    <col min="8452" max="8452" width="10.42578125" style="150" customWidth="1"/>
    <col min="8453" max="8454" width="14.85546875" style="150" customWidth="1"/>
    <col min="8455" max="8704" width="11.42578125" style="150"/>
    <col min="8705" max="8705" width="5.28515625" style="150" customWidth="1"/>
    <col min="8706" max="8706" width="111.42578125" style="150" customWidth="1"/>
    <col min="8707" max="8707" width="11.42578125" style="150" customWidth="1"/>
    <col min="8708" max="8708" width="10.42578125" style="150" customWidth="1"/>
    <col min="8709" max="8710" width="14.85546875" style="150" customWidth="1"/>
    <col min="8711" max="8960" width="11.42578125" style="150"/>
    <col min="8961" max="8961" width="5.28515625" style="150" customWidth="1"/>
    <col min="8962" max="8962" width="111.42578125" style="150" customWidth="1"/>
    <col min="8963" max="8963" width="11.42578125" style="150" customWidth="1"/>
    <col min="8964" max="8964" width="10.42578125" style="150" customWidth="1"/>
    <col min="8965" max="8966" width="14.85546875" style="150" customWidth="1"/>
    <col min="8967" max="9216" width="11.42578125" style="150"/>
    <col min="9217" max="9217" width="5.28515625" style="150" customWidth="1"/>
    <col min="9218" max="9218" width="111.42578125" style="150" customWidth="1"/>
    <col min="9219" max="9219" width="11.42578125" style="150" customWidth="1"/>
    <col min="9220" max="9220" width="10.42578125" style="150" customWidth="1"/>
    <col min="9221" max="9222" width="14.85546875" style="150" customWidth="1"/>
    <col min="9223" max="9472" width="11.42578125" style="150"/>
    <col min="9473" max="9473" width="5.28515625" style="150" customWidth="1"/>
    <col min="9474" max="9474" width="111.42578125" style="150" customWidth="1"/>
    <col min="9475" max="9475" width="11.42578125" style="150" customWidth="1"/>
    <col min="9476" max="9476" width="10.42578125" style="150" customWidth="1"/>
    <col min="9477" max="9478" width="14.85546875" style="150" customWidth="1"/>
    <col min="9479" max="9728" width="11.42578125" style="150"/>
    <col min="9729" max="9729" width="5.28515625" style="150" customWidth="1"/>
    <col min="9730" max="9730" width="111.42578125" style="150" customWidth="1"/>
    <col min="9731" max="9731" width="11.42578125" style="150" customWidth="1"/>
    <col min="9732" max="9732" width="10.42578125" style="150" customWidth="1"/>
    <col min="9733" max="9734" width="14.85546875" style="150" customWidth="1"/>
    <col min="9735" max="9984" width="11.42578125" style="150"/>
    <col min="9985" max="9985" width="5.28515625" style="150" customWidth="1"/>
    <col min="9986" max="9986" width="111.42578125" style="150" customWidth="1"/>
    <col min="9987" max="9987" width="11.42578125" style="150" customWidth="1"/>
    <col min="9988" max="9988" width="10.42578125" style="150" customWidth="1"/>
    <col min="9989" max="9990" width="14.85546875" style="150" customWidth="1"/>
    <col min="9991" max="10240" width="11.42578125" style="150"/>
    <col min="10241" max="10241" width="5.28515625" style="150" customWidth="1"/>
    <col min="10242" max="10242" width="111.42578125" style="150" customWidth="1"/>
    <col min="10243" max="10243" width="11.42578125" style="150" customWidth="1"/>
    <col min="10244" max="10244" width="10.42578125" style="150" customWidth="1"/>
    <col min="10245" max="10246" width="14.85546875" style="150" customWidth="1"/>
    <col min="10247" max="10496" width="11.42578125" style="150"/>
    <col min="10497" max="10497" width="5.28515625" style="150" customWidth="1"/>
    <col min="10498" max="10498" width="111.42578125" style="150" customWidth="1"/>
    <col min="10499" max="10499" width="11.42578125" style="150" customWidth="1"/>
    <col min="10500" max="10500" width="10.42578125" style="150" customWidth="1"/>
    <col min="10501" max="10502" width="14.85546875" style="150" customWidth="1"/>
    <col min="10503" max="10752" width="11.42578125" style="150"/>
    <col min="10753" max="10753" width="5.28515625" style="150" customWidth="1"/>
    <col min="10754" max="10754" width="111.42578125" style="150" customWidth="1"/>
    <col min="10755" max="10755" width="11.42578125" style="150" customWidth="1"/>
    <col min="10756" max="10756" width="10.42578125" style="150" customWidth="1"/>
    <col min="10757" max="10758" width="14.85546875" style="150" customWidth="1"/>
    <col min="10759" max="11008" width="11.42578125" style="150"/>
    <col min="11009" max="11009" width="5.28515625" style="150" customWidth="1"/>
    <col min="11010" max="11010" width="111.42578125" style="150" customWidth="1"/>
    <col min="11011" max="11011" width="11.42578125" style="150" customWidth="1"/>
    <col min="11012" max="11012" width="10.42578125" style="150" customWidth="1"/>
    <col min="11013" max="11014" width="14.85546875" style="150" customWidth="1"/>
    <col min="11015" max="11264" width="11.42578125" style="150"/>
    <col min="11265" max="11265" width="5.28515625" style="150" customWidth="1"/>
    <col min="11266" max="11266" width="111.42578125" style="150" customWidth="1"/>
    <col min="11267" max="11267" width="11.42578125" style="150" customWidth="1"/>
    <col min="11268" max="11268" width="10.42578125" style="150" customWidth="1"/>
    <col min="11269" max="11270" width="14.85546875" style="150" customWidth="1"/>
    <col min="11271" max="11520" width="11.42578125" style="150"/>
    <col min="11521" max="11521" width="5.28515625" style="150" customWidth="1"/>
    <col min="11522" max="11522" width="111.42578125" style="150" customWidth="1"/>
    <col min="11523" max="11523" width="11.42578125" style="150" customWidth="1"/>
    <col min="11524" max="11524" width="10.42578125" style="150" customWidth="1"/>
    <col min="11525" max="11526" width="14.85546875" style="150" customWidth="1"/>
    <col min="11527" max="11776" width="11.42578125" style="150"/>
    <col min="11777" max="11777" width="5.28515625" style="150" customWidth="1"/>
    <col min="11778" max="11778" width="111.42578125" style="150" customWidth="1"/>
    <col min="11779" max="11779" width="11.42578125" style="150" customWidth="1"/>
    <col min="11780" max="11780" width="10.42578125" style="150" customWidth="1"/>
    <col min="11781" max="11782" width="14.85546875" style="150" customWidth="1"/>
    <col min="11783" max="12032" width="11.42578125" style="150"/>
    <col min="12033" max="12033" width="5.28515625" style="150" customWidth="1"/>
    <col min="12034" max="12034" width="111.42578125" style="150" customWidth="1"/>
    <col min="12035" max="12035" width="11.42578125" style="150" customWidth="1"/>
    <col min="12036" max="12036" width="10.42578125" style="150" customWidth="1"/>
    <col min="12037" max="12038" width="14.85546875" style="150" customWidth="1"/>
    <col min="12039" max="12288" width="11.42578125" style="150"/>
    <col min="12289" max="12289" width="5.28515625" style="150" customWidth="1"/>
    <col min="12290" max="12290" width="111.42578125" style="150" customWidth="1"/>
    <col min="12291" max="12291" width="11.42578125" style="150" customWidth="1"/>
    <col min="12292" max="12292" width="10.42578125" style="150" customWidth="1"/>
    <col min="12293" max="12294" width="14.85546875" style="150" customWidth="1"/>
    <col min="12295" max="12544" width="11.42578125" style="150"/>
    <col min="12545" max="12545" width="5.28515625" style="150" customWidth="1"/>
    <col min="12546" max="12546" width="111.42578125" style="150" customWidth="1"/>
    <col min="12547" max="12547" width="11.42578125" style="150" customWidth="1"/>
    <col min="12548" max="12548" width="10.42578125" style="150" customWidth="1"/>
    <col min="12549" max="12550" width="14.85546875" style="150" customWidth="1"/>
    <col min="12551" max="12800" width="11.42578125" style="150"/>
    <col min="12801" max="12801" width="5.28515625" style="150" customWidth="1"/>
    <col min="12802" max="12802" width="111.42578125" style="150" customWidth="1"/>
    <col min="12803" max="12803" width="11.42578125" style="150" customWidth="1"/>
    <col min="12804" max="12804" width="10.42578125" style="150" customWidth="1"/>
    <col min="12805" max="12806" width="14.85546875" style="150" customWidth="1"/>
    <col min="12807" max="13056" width="11.42578125" style="150"/>
    <col min="13057" max="13057" width="5.28515625" style="150" customWidth="1"/>
    <col min="13058" max="13058" width="111.42578125" style="150" customWidth="1"/>
    <col min="13059" max="13059" width="11.42578125" style="150" customWidth="1"/>
    <col min="13060" max="13060" width="10.42578125" style="150" customWidth="1"/>
    <col min="13061" max="13062" width="14.85546875" style="150" customWidth="1"/>
    <col min="13063" max="13312" width="11.42578125" style="150"/>
    <col min="13313" max="13313" width="5.28515625" style="150" customWidth="1"/>
    <col min="13314" max="13314" width="111.42578125" style="150" customWidth="1"/>
    <col min="13315" max="13315" width="11.42578125" style="150" customWidth="1"/>
    <col min="13316" max="13316" width="10.42578125" style="150" customWidth="1"/>
    <col min="13317" max="13318" width="14.85546875" style="150" customWidth="1"/>
    <col min="13319" max="13568" width="11.42578125" style="150"/>
    <col min="13569" max="13569" width="5.28515625" style="150" customWidth="1"/>
    <col min="13570" max="13570" width="111.42578125" style="150" customWidth="1"/>
    <col min="13571" max="13571" width="11.42578125" style="150" customWidth="1"/>
    <col min="13572" max="13572" width="10.42578125" style="150" customWidth="1"/>
    <col min="13573" max="13574" width="14.85546875" style="150" customWidth="1"/>
    <col min="13575" max="13824" width="11.42578125" style="150"/>
    <col min="13825" max="13825" width="5.28515625" style="150" customWidth="1"/>
    <col min="13826" max="13826" width="111.42578125" style="150" customWidth="1"/>
    <col min="13827" max="13827" width="11.42578125" style="150" customWidth="1"/>
    <col min="13828" max="13828" width="10.42578125" style="150" customWidth="1"/>
    <col min="13829" max="13830" width="14.85546875" style="150" customWidth="1"/>
    <col min="13831" max="14080" width="11.42578125" style="150"/>
    <col min="14081" max="14081" width="5.28515625" style="150" customWidth="1"/>
    <col min="14082" max="14082" width="111.42578125" style="150" customWidth="1"/>
    <col min="14083" max="14083" width="11.42578125" style="150" customWidth="1"/>
    <col min="14084" max="14084" width="10.42578125" style="150" customWidth="1"/>
    <col min="14085" max="14086" width="14.85546875" style="150" customWidth="1"/>
    <col min="14087" max="14336" width="11.42578125" style="150"/>
    <col min="14337" max="14337" width="5.28515625" style="150" customWidth="1"/>
    <col min="14338" max="14338" width="111.42578125" style="150" customWidth="1"/>
    <col min="14339" max="14339" width="11.42578125" style="150" customWidth="1"/>
    <col min="14340" max="14340" width="10.42578125" style="150" customWidth="1"/>
    <col min="14341" max="14342" width="14.85546875" style="150" customWidth="1"/>
    <col min="14343" max="14592" width="11.42578125" style="150"/>
    <col min="14593" max="14593" width="5.28515625" style="150" customWidth="1"/>
    <col min="14594" max="14594" width="111.42578125" style="150" customWidth="1"/>
    <col min="14595" max="14595" width="11.42578125" style="150" customWidth="1"/>
    <col min="14596" max="14596" width="10.42578125" style="150" customWidth="1"/>
    <col min="14597" max="14598" width="14.85546875" style="150" customWidth="1"/>
    <col min="14599" max="14848" width="11.42578125" style="150"/>
    <col min="14849" max="14849" width="5.28515625" style="150" customWidth="1"/>
    <col min="14850" max="14850" width="111.42578125" style="150" customWidth="1"/>
    <col min="14851" max="14851" width="11.42578125" style="150" customWidth="1"/>
    <col min="14852" max="14852" width="10.42578125" style="150" customWidth="1"/>
    <col min="14853" max="14854" width="14.85546875" style="150" customWidth="1"/>
    <col min="14855" max="15104" width="11.42578125" style="150"/>
    <col min="15105" max="15105" width="5.28515625" style="150" customWidth="1"/>
    <col min="15106" max="15106" width="111.42578125" style="150" customWidth="1"/>
    <col min="15107" max="15107" width="11.42578125" style="150" customWidth="1"/>
    <col min="15108" max="15108" width="10.42578125" style="150" customWidth="1"/>
    <col min="15109" max="15110" width="14.85546875" style="150" customWidth="1"/>
    <col min="15111" max="15360" width="11.42578125" style="150"/>
    <col min="15361" max="15361" width="5.28515625" style="150" customWidth="1"/>
    <col min="15362" max="15362" width="111.42578125" style="150" customWidth="1"/>
    <col min="15363" max="15363" width="11.42578125" style="150" customWidth="1"/>
    <col min="15364" max="15364" width="10.42578125" style="150" customWidth="1"/>
    <col min="15365" max="15366" width="14.85546875" style="150" customWidth="1"/>
    <col min="15367" max="15616" width="11.42578125" style="150"/>
    <col min="15617" max="15617" width="5.28515625" style="150" customWidth="1"/>
    <col min="15618" max="15618" width="111.42578125" style="150" customWidth="1"/>
    <col min="15619" max="15619" width="11.42578125" style="150" customWidth="1"/>
    <col min="15620" max="15620" width="10.42578125" style="150" customWidth="1"/>
    <col min="15621" max="15622" width="14.85546875" style="150" customWidth="1"/>
    <col min="15623" max="15872" width="11.42578125" style="150"/>
    <col min="15873" max="15873" width="5.28515625" style="150" customWidth="1"/>
    <col min="15874" max="15874" width="111.42578125" style="150" customWidth="1"/>
    <col min="15875" max="15875" width="11.42578125" style="150" customWidth="1"/>
    <col min="15876" max="15876" width="10.42578125" style="150" customWidth="1"/>
    <col min="15877" max="15878" width="14.85546875" style="150" customWidth="1"/>
    <col min="15879" max="16128" width="11.42578125" style="150"/>
    <col min="16129" max="16129" width="5.28515625" style="150" customWidth="1"/>
    <col min="16130" max="16130" width="111.42578125" style="150" customWidth="1"/>
    <col min="16131" max="16131" width="11.42578125" style="150" customWidth="1"/>
    <col min="16132" max="16132" width="10.42578125" style="150" customWidth="1"/>
    <col min="16133" max="16134" width="14.85546875" style="150" customWidth="1"/>
    <col min="16135" max="16384" width="11.42578125" style="150"/>
  </cols>
  <sheetData>
    <row r="1" spans="1:4">
      <c r="A1" s="148"/>
      <c r="B1" s="148"/>
    </row>
    <row r="2" spans="1:4">
      <c r="A2" s="151"/>
      <c r="B2" s="151"/>
    </row>
    <row r="3" spans="1:4" ht="20.25">
      <c r="A3" s="152"/>
      <c r="B3" s="153" t="s">
        <v>343</v>
      </c>
    </row>
    <row r="5" spans="1:4">
      <c r="A5" s="154"/>
      <c r="B5" s="155"/>
      <c r="C5" s="156"/>
      <c r="D5" s="157"/>
    </row>
    <row r="6" spans="1:4" s="162" customFormat="1" ht="120">
      <c r="A6" s="158" t="s">
        <v>26</v>
      </c>
      <c r="B6" s="171" t="s">
        <v>347</v>
      </c>
      <c r="C6" s="160"/>
      <c r="D6" s="161"/>
    </row>
    <row r="7" spans="1:4" s="162" customFormat="1" ht="15.75">
      <c r="A7" s="158"/>
      <c r="B7" s="159"/>
      <c r="C7" s="160"/>
      <c r="D7" s="161"/>
    </row>
    <row r="8" spans="1:4" s="162" customFormat="1" ht="45">
      <c r="A8" s="158" t="s">
        <v>27</v>
      </c>
      <c r="B8" s="159" t="s">
        <v>344</v>
      </c>
      <c r="C8" s="160"/>
      <c r="D8" s="161"/>
    </row>
    <row r="9" spans="1:4" s="162" customFormat="1" ht="15.75">
      <c r="A9" s="158"/>
      <c r="B9" s="159"/>
      <c r="C9" s="160"/>
      <c r="D9" s="161"/>
    </row>
    <row r="10" spans="1:4" s="162" customFormat="1" ht="60">
      <c r="A10" s="158" t="s">
        <v>28</v>
      </c>
      <c r="B10" s="159" t="s">
        <v>345</v>
      </c>
      <c r="C10" s="161"/>
      <c r="D10" s="161"/>
    </row>
    <row r="11" spans="1:4" s="162" customFormat="1" ht="15.75">
      <c r="A11" s="158"/>
      <c r="B11" s="159"/>
      <c r="C11" s="161"/>
      <c r="D11" s="161"/>
    </row>
    <row r="12" spans="1:4" s="162" customFormat="1" ht="30">
      <c r="A12" s="158" t="s">
        <v>29</v>
      </c>
      <c r="B12" s="159" t="s">
        <v>696</v>
      </c>
      <c r="C12" s="161"/>
      <c r="D12" s="161"/>
    </row>
    <row r="13" spans="1:4" s="162" customFormat="1" ht="15.75">
      <c r="A13" s="158"/>
      <c r="B13" s="159"/>
      <c r="C13" s="161"/>
      <c r="D13" s="161"/>
    </row>
    <row r="14" spans="1:4" s="162" customFormat="1" ht="30">
      <c r="A14" s="158" t="s">
        <v>31</v>
      </c>
      <c r="B14" s="163" t="s">
        <v>697</v>
      </c>
      <c r="C14" s="161"/>
      <c r="D14" s="161"/>
    </row>
    <row r="15" spans="1:4" s="162" customFormat="1" ht="15.75">
      <c r="A15" s="158"/>
      <c r="B15" s="163"/>
      <c r="C15" s="161"/>
      <c r="D15" s="161"/>
    </row>
    <row r="16" spans="1:4" s="162" customFormat="1" ht="31.5">
      <c r="A16" s="158" t="s">
        <v>32</v>
      </c>
      <c r="B16" s="283" t="s">
        <v>346</v>
      </c>
      <c r="C16" s="161"/>
      <c r="D16" s="161"/>
    </row>
    <row r="20" spans="1:2" ht="14.25">
      <c r="B20" s="165"/>
    </row>
    <row r="21" spans="1:2" ht="14.25">
      <c r="B21" s="166"/>
    </row>
    <row r="22" spans="1:2" ht="14.25">
      <c r="B22" s="166"/>
    </row>
    <row r="23" spans="1:2" ht="14.25">
      <c r="B23" s="167"/>
    </row>
    <row r="24" spans="1:2" ht="14.25">
      <c r="B24" s="168"/>
    </row>
    <row r="25" spans="1:2" ht="14.25">
      <c r="B25" s="167"/>
    </row>
    <row r="26" spans="1:2" ht="14.25">
      <c r="B26" s="169"/>
    </row>
    <row r="27" spans="1:2" ht="14.25">
      <c r="B27" s="167"/>
    </row>
    <row r="28" spans="1:2" ht="14.25">
      <c r="B28" s="169"/>
    </row>
    <row r="29" spans="1:2" ht="14.25">
      <c r="B29" s="169"/>
    </row>
    <row r="30" spans="1:2" ht="14.25">
      <c r="B30" s="169"/>
    </row>
    <row r="31" spans="1:2" s="149" customFormat="1" ht="14.25">
      <c r="A31" s="164"/>
      <c r="B31" s="169"/>
    </row>
    <row r="32" spans="1:2" s="149" customFormat="1" ht="14.25">
      <c r="A32" s="164"/>
      <c r="B32" s="170"/>
    </row>
    <row r="33" spans="1:2" s="149" customFormat="1" ht="14.25">
      <c r="A33" s="164"/>
      <c r="B33" s="169"/>
    </row>
    <row r="34" spans="1:2" s="149" customFormat="1" ht="14.25">
      <c r="A34" s="164"/>
      <c r="B34" s="168"/>
    </row>
    <row r="35" spans="1:2" s="149" customFormat="1" ht="14.25">
      <c r="A35" s="164"/>
      <c r="B35" s="168"/>
    </row>
    <row r="36" spans="1:2" s="149" customFormat="1" ht="14.25">
      <c r="A36" s="164"/>
      <c r="B36" s="168"/>
    </row>
    <row r="37" spans="1:2" s="149" customFormat="1" ht="14.25">
      <c r="A37" s="164"/>
      <c r="B37" s="168"/>
    </row>
    <row r="38" spans="1:2" s="149" customFormat="1" ht="14.25">
      <c r="A38" s="164"/>
      <c r="B38" s="167"/>
    </row>
  </sheetData>
  <sheetProtection algorithmName="SHA-512" hashValue="qImC4VgcTAzn9V/iXCk1/cPBa5D2Cz9+h/bURfUtJWRSzGSjh+uNKt64EW7gbPsQ2P/HnF+eoSQMU2cku15dVQ==" saltValue="A/wEYBr1TIuNF7YrbVwhUQ==" spinCount="100000" sheet="1" objects="1" scenarios="1"/>
  <phoneticPr fontId="0" type="noConversion"/>
  <printOptions horizontalCentered="1"/>
  <pageMargins left="0.98425196850393704" right="0.39370078740157483" top="0.98425196850393704" bottom="0.78740157480314965" header="0.51181102362204722" footer="0.51181102362204722"/>
  <pageSetup paperSize="9" scale="80"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G1124"/>
  <sheetViews>
    <sheetView tabSelected="1" zoomScaleNormal="100" workbookViewId="0">
      <selection activeCell="B832" sqref="B832"/>
    </sheetView>
  </sheetViews>
  <sheetFormatPr defaultColWidth="9.140625" defaultRowHeight="12.75"/>
  <cols>
    <col min="1" max="1" width="3.85546875" style="182" customWidth="1"/>
    <col min="2" max="2" width="56.7109375" style="59" customWidth="1"/>
    <col min="3" max="3" width="5.140625" style="55" customWidth="1"/>
    <col min="4" max="4" width="10" style="184" customWidth="1"/>
    <col min="5" max="5" width="10.42578125" style="68" customWidth="1"/>
    <col min="6" max="6" width="18.42578125" style="68" bestFit="1" customWidth="1"/>
    <col min="7" max="16384" width="9.140625" style="59"/>
  </cols>
  <sheetData>
    <row r="2" spans="1:110" ht="18">
      <c r="A2" s="172" t="s">
        <v>77</v>
      </c>
      <c r="B2" s="173" t="s">
        <v>78</v>
      </c>
      <c r="C2" s="174"/>
      <c r="D2" s="175"/>
      <c r="E2" s="176"/>
      <c r="F2" s="176"/>
    </row>
    <row r="4" spans="1:110" s="58" customFormat="1" ht="15.75">
      <c r="A4" s="177"/>
      <c r="B4" s="178" t="s">
        <v>0</v>
      </c>
      <c r="C4" s="179"/>
      <c r="D4" s="180"/>
      <c r="E4" s="181"/>
      <c r="F4" s="181"/>
    </row>
    <row r="5" spans="1:110">
      <c r="B5" s="183"/>
    </row>
    <row r="6" spans="1:110" ht="63.75">
      <c r="A6" s="182" t="s">
        <v>26</v>
      </c>
      <c r="B6" s="185" t="s">
        <v>352</v>
      </c>
      <c r="C6" s="55" t="s">
        <v>43</v>
      </c>
      <c r="D6" s="184">
        <v>1</v>
      </c>
      <c r="F6" s="186">
        <f>E6*$D6</f>
        <v>0</v>
      </c>
    </row>
    <row r="7" spans="1:110">
      <c r="B7" s="183"/>
    </row>
    <row r="8" spans="1:110" ht="38.25">
      <c r="A8" s="182" t="s">
        <v>27</v>
      </c>
      <c r="B8" s="185" t="s">
        <v>353</v>
      </c>
      <c r="C8" s="55" t="s">
        <v>43</v>
      </c>
      <c r="D8" s="184">
        <v>1</v>
      </c>
      <c r="F8" s="186">
        <f>E8*$D8</f>
        <v>0</v>
      </c>
    </row>
    <row r="9" spans="1:110">
      <c r="B9" s="183"/>
    </row>
    <row r="10" spans="1:110" ht="63.75">
      <c r="A10" s="182" t="s">
        <v>28</v>
      </c>
      <c r="B10" s="185" t="s">
        <v>354</v>
      </c>
      <c r="C10" s="55" t="s">
        <v>43</v>
      </c>
      <c r="D10" s="184">
        <v>1</v>
      </c>
      <c r="F10" s="186">
        <f>E10*$D10</f>
        <v>0</v>
      </c>
    </row>
    <row r="11" spans="1:110">
      <c r="B11" s="183"/>
    </row>
    <row r="12" spans="1:110" s="64" customFormat="1" ht="114.75">
      <c r="A12" s="182" t="s">
        <v>29</v>
      </c>
      <c r="B12" s="53" t="s">
        <v>355</v>
      </c>
      <c r="C12" s="55" t="s">
        <v>30</v>
      </c>
      <c r="D12" s="56">
        <v>18.7</v>
      </c>
      <c r="E12" s="68"/>
      <c r="F12" s="186">
        <f>E12*$D12</f>
        <v>0</v>
      </c>
      <c r="G12" s="60"/>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row>
    <row r="13" spans="1:110" s="64" customFormat="1">
      <c r="A13" s="182"/>
      <c r="B13" s="53"/>
      <c r="C13" s="55"/>
      <c r="D13" s="56"/>
      <c r="E13" s="68"/>
      <c r="F13" s="186"/>
      <c r="G13" s="60"/>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row>
    <row r="14" spans="1:110" s="64" customFormat="1">
      <c r="A14" s="182"/>
      <c r="B14" s="53"/>
      <c r="C14" s="55"/>
      <c r="D14" s="56"/>
      <c r="E14" s="68"/>
      <c r="F14" s="186"/>
      <c r="G14" s="60"/>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row>
    <row r="15" spans="1:110" s="64" customFormat="1" ht="89.25">
      <c r="A15" s="187" t="s">
        <v>31</v>
      </c>
      <c r="B15" s="52" t="s">
        <v>698</v>
      </c>
      <c r="E15" s="188"/>
      <c r="F15" s="188"/>
      <c r="G15" s="60"/>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row>
    <row r="16" spans="1:110" s="64" customFormat="1">
      <c r="A16" s="187"/>
      <c r="B16" s="52"/>
      <c r="C16" s="55"/>
      <c r="D16" s="56"/>
      <c r="E16" s="68"/>
      <c r="F16" s="186"/>
      <c r="G16" s="60"/>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row>
    <row r="17" spans="1:110" s="64" customFormat="1">
      <c r="A17" s="187" t="s">
        <v>36</v>
      </c>
      <c r="B17" s="52" t="s">
        <v>68</v>
      </c>
      <c r="C17" s="55" t="s">
        <v>30</v>
      </c>
      <c r="D17" s="56">
        <v>41</v>
      </c>
      <c r="E17" s="68"/>
      <c r="F17" s="186">
        <f>E17*$D17</f>
        <v>0</v>
      </c>
      <c r="G17" s="60"/>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row>
    <row r="18" spans="1:110" s="64" customFormat="1">
      <c r="A18" s="187"/>
      <c r="B18" s="52"/>
      <c r="C18" s="55"/>
      <c r="D18" s="56"/>
      <c r="E18" s="68"/>
      <c r="F18" s="186"/>
      <c r="G18" s="60"/>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row>
    <row r="19" spans="1:110" s="64" customFormat="1" ht="25.5">
      <c r="A19" s="187" t="s">
        <v>37</v>
      </c>
      <c r="B19" s="52" t="s">
        <v>356</v>
      </c>
      <c r="C19" s="55" t="s">
        <v>40</v>
      </c>
      <c r="D19" s="56">
        <v>15.5</v>
      </c>
      <c r="E19" s="68"/>
      <c r="F19" s="186">
        <f>E19*$D19</f>
        <v>0</v>
      </c>
      <c r="G19" s="60"/>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row>
    <row r="20" spans="1:110" s="64" customFormat="1">
      <c r="A20" s="182"/>
      <c r="B20" s="52"/>
      <c r="C20" s="55"/>
      <c r="D20" s="56"/>
      <c r="E20" s="68"/>
      <c r="F20" s="68"/>
      <c r="G20" s="60"/>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row>
    <row r="21" spans="1:110" s="64" customFormat="1">
      <c r="A21" s="182"/>
      <c r="B21" s="189"/>
      <c r="C21" s="55"/>
      <c r="D21" s="56"/>
      <c r="E21" s="68"/>
      <c r="F21" s="68"/>
      <c r="G21" s="60"/>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row>
    <row r="22" spans="1:110" s="64" customFormat="1" ht="127.5">
      <c r="A22" s="182" t="s">
        <v>32</v>
      </c>
      <c r="B22" s="53" t="s">
        <v>69</v>
      </c>
      <c r="C22" s="55" t="s">
        <v>30</v>
      </c>
      <c r="D22" s="56">
        <v>29.5</v>
      </c>
      <c r="E22" s="68"/>
      <c r="F22" s="186">
        <f>E22*$D22</f>
        <v>0</v>
      </c>
      <c r="G22" s="60"/>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row>
    <row r="23" spans="1:110" s="64" customFormat="1">
      <c r="A23" s="187"/>
      <c r="B23" s="189"/>
      <c r="C23" s="55"/>
      <c r="D23" s="56"/>
      <c r="E23" s="68"/>
      <c r="F23" s="68"/>
      <c r="G23" s="60"/>
      <c r="H23" s="59"/>
      <c r="I23" s="59"/>
      <c r="J23" s="59"/>
      <c r="K23" s="59"/>
      <c r="L23" s="59"/>
      <c r="M23" s="59"/>
      <c r="N23" s="59"/>
      <c r="O23" s="107"/>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row>
    <row r="24" spans="1:110" s="64" customFormat="1">
      <c r="A24" s="182"/>
      <c r="B24" s="52"/>
      <c r="C24" s="55"/>
      <c r="D24" s="56"/>
      <c r="E24" s="68"/>
      <c r="F24" s="186"/>
      <c r="G24" s="60"/>
      <c r="H24" s="59"/>
      <c r="I24" s="59"/>
      <c r="J24" s="59"/>
      <c r="K24" s="59"/>
      <c r="L24" s="59"/>
      <c r="M24" s="59"/>
      <c r="N24" s="59"/>
      <c r="O24" s="107"/>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row>
    <row r="25" spans="1:110" s="64" customFormat="1" ht="51">
      <c r="A25" s="182" t="s">
        <v>33</v>
      </c>
      <c r="B25" s="53" t="s">
        <v>70</v>
      </c>
      <c r="E25" s="188"/>
      <c r="F25" s="186"/>
      <c r="G25" s="60"/>
      <c r="H25" s="59"/>
      <c r="I25" s="59"/>
      <c r="J25" s="59"/>
      <c r="K25" s="59"/>
      <c r="L25" s="59"/>
      <c r="M25" s="59"/>
      <c r="N25" s="59"/>
      <c r="O25" s="107"/>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row>
    <row r="26" spans="1:110" s="64" customFormat="1">
      <c r="A26" s="182"/>
      <c r="B26" s="53"/>
      <c r="E26" s="188"/>
      <c r="F26" s="188"/>
      <c r="G26" s="60"/>
      <c r="H26" s="59"/>
      <c r="I26" s="59"/>
      <c r="J26" s="59"/>
      <c r="K26" s="59"/>
      <c r="L26" s="59"/>
      <c r="M26" s="59"/>
      <c r="N26" s="59"/>
      <c r="O26" s="107"/>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row>
    <row r="27" spans="1:110" ht="102">
      <c r="A27" s="182" t="s">
        <v>36</v>
      </c>
      <c r="B27" s="54" t="s">
        <v>699</v>
      </c>
      <c r="C27" s="55" t="s">
        <v>41</v>
      </c>
      <c r="D27" s="56">
        <v>14</v>
      </c>
      <c r="F27" s="186">
        <f>E27*$D27</f>
        <v>0</v>
      </c>
    </row>
    <row r="28" spans="1:110">
      <c r="B28" s="54"/>
      <c r="D28" s="56"/>
      <c r="F28" s="186"/>
    </row>
    <row r="29" spans="1:110" ht="38.25">
      <c r="A29" s="182" t="s">
        <v>37</v>
      </c>
      <c r="B29" s="54" t="s">
        <v>700</v>
      </c>
      <c r="C29" s="55" t="s">
        <v>40</v>
      </c>
      <c r="D29" s="56">
        <f>7*2</f>
        <v>14</v>
      </c>
      <c r="F29" s="186">
        <f>E29*$D29</f>
        <v>0</v>
      </c>
    </row>
    <row r="30" spans="1:110">
      <c r="B30" s="54"/>
      <c r="C30" s="59"/>
      <c r="D30" s="59"/>
      <c r="E30" s="190"/>
      <c r="F30" s="190"/>
    </row>
    <row r="31" spans="1:110" ht="51">
      <c r="A31" s="182" t="s">
        <v>38</v>
      </c>
      <c r="B31" s="54" t="s">
        <v>701</v>
      </c>
      <c r="C31" s="55" t="s">
        <v>40</v>
      </c>
      <c r="D31" s="56">
        <v>13</v>
      </c>
      <c r="F31" s="186">
        <f>E31*$D31</f>
        <v>0</v>
      </c>
    </row>
    <row r="32" spans="1:110">
      <c r="B32" s="54"/>
      <c r="C32" s="59"/>
      <c r="D32" s="59"/>
      <c r="E32" s="190"/>
      <c r="F32" s="190"/>
      <c r="K32" s="67"/>
    </row>
    <row r="33" spans="1:111" ht="89.25">
      <c r="A33" s="182" t="s">
        <v>39</v>
      </c>
      <c r="B33" s="54" t="s">
        <v>74</v>
      </c>
      <c r="C33" s="55" t="s">
        <v>43</v>
      </c>
      <c r="D33" s="56">
        <v>1</v>
      </c>
      <c r="F33" s="186">
        <f>E33*$D33</f>
        <v>0</v>
      </c>
    </row>
    <row r="34" spans="1:111">
      <c r="B34" s="54"/>
      <c r="D34" s="56"/>
      <c r="F34" s="186"/>
    </row>
    <row r="35" spans="1:111" ht="102">
      <c r="A35" s="182" t="s">
        <v>62</v>
      </c>
      <c r="B35" s="54" t="s">
        <v>702</v>
      </c>
      <c r="C35" s="55" t="s">
        <v>40</v>
      </c>
      <c r="D35" s="56">
        <v>18.3</v>
      </c>
      <c r="F35" s="186">
        <f>E35*$D35</f>
        <v>0</v>
      </c>
    </row>
    <row r="36" spans="1:111">
      <c r="B36" s="54"/>
      <c r="C36" s="59"/>
      <c r="D36" s="59"/>
      <c r="E36" s="190"/>
      <c r="F36" s="190"/>
    </row>
    <row r="37" spans="1:111" ht="76.5">
      <c r="A37" s="182" t="s">
        <v>71</v>
      </c>
      <c r="B37" s="54" t="s">
        <v>703</v>
      </c>
      <c r="C37" s="55" t="s">
        <v>41</v>
      </c>
      <c r="D37" s="56">
        <v>14</v>
      </c>
      <c r="F37" s="186">
        <f>E37*$D37</f>
        <v>0</v>
      </c>
    </row>
    <row r="38" spans="1:111">
      <c r="B38" s="54"/>
      <c r="C38" s="191"/>
      <c r="E38" s="186"/>
    </row>
    <row r="39" spans="1:111">
      <c r="B39" s="54"/>
      <c r="D39" s="56"/>
    </row>
    <row r="40" spans="1:111" ht="38.25">
      <c r="A40" s="182" t="s">
        <v>34</v>
      </c>
      <c r="B40" s="54" t="s">
        <v>704</v>
      </c>
      <c r="C40" s="55" t="s">
        <v>30</v>
      </c>
      <c r="D40" s="56">
        <v>48.5</v>
      </c>
      <c r="F40" s="186">
        <f>E40*$D40</f>
        <v>0</v>
      </c>
    </row>
    <row r="41" spans="1:111">
      <c r="B41" s="54"/>
      <c r="C41" s="191"/>
      <c r="E41" s="186"/>
    </row>
    <row r="42" spans="1:111">
      <c r="B42" s="54"/>
      <c r="C42" s="191"/>
      <c r="E42" s="186"/>
    </row>
    <row r="43" spans="1:111" ht="51">
      <c r="A43" s="182" t="s">
        <v>35</v>
      </c>
      <c r="B43" s="54" t="s">
        <v>50</v>
      </c>
      <c r="C43" s="55" t="s">
        <v>30</v>
      </c>
      <c r="D43" s="56">
        <v>4</v>
      </c>
      <c r="F43" s="186">
        <f>E43*$D43</f>
        <v>0</v>
      </c>
    </row>
    <row r="44" spans="1:111">
      <c r="B44" s="54"/>
      <c r="D44" s="56"/>
    </row>
    <row r="45" spans="1:111" s="105" customFormat="1">
      <c r="A45" s="192"/>
      <c r="B45" s="193"/>
      <c r="C45" s="191"/>
      <c r="D45" s="107"/>
      <c r="E45" s="186"/>
      <c r="F45" s="186"/>
      <c r="H45" s="106"/>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row>
    <row r="46" spans="1:111" s="105" customFormat="1" ht="51">
      <c r="A46" s="195" t="s">
        <v>63</v>
      </c>
      <c r="B46" s="57" t="s">
        <v>357</v>
      </c>
      <c r="C46" s="191" t="s">
        <v>30</v>
      </c>
      <c r="D46" s="107">
        <v>3.5</v>
      </c>
      <c r="E46" s="186"/>
      <c r="F46" s="186">
        <f>E46*$D46</f>
        <v>0</v>
      </c>
      <c r="G46" s="107"/>
      <c r="H46" s="106"/>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row>
    <row r="47" spans="1:111" s="105" customFormat="1">
      <c r="A47" s="195"/>
      <c r="B47" s="57"/>
      <c r="C47" s="191"/>
      <c r="D47" s="107"/>
      <c r="E47" s="186"/>
      <c r="F47" s="186"/>
      <c r="G47" s="107"/>
      <c r="H47" s="106"/>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row>
    <row r="48" spans="1:111" s="105" customFormat="1">
      <c r="A48" s="195"/>
      <c r="B48" s="57"/>
      <c r="C48" s="191"/>
      <c r="D48" s="107"/>
      <c r="E48" s="186"/>
      <c r="F48" s="186"/>
      <c r="G48" s="107"/>
      <c r="H48" s="106"/>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row>
    <row r="49" spans="1:111" s="105" customFormat="1" ht="51">
      <c r="A49" s="195" t="s">
        <v>44</v>
      </c>
      <c r="B49" s="57" t="s">
        <v>358</v>
      </c>
      <c r="C49" s="191" t="s">
        <v>43</v>
      </c>
      <c r="D49" s="107">
        <v>1</v>
      </c>
      <c r="E49" s="186"/>
      <c r="F49" s="186">
        <f>E49*$D49</f>
        <v>0</v>
      </c>
      <c r="G49" s="107"/>
      <c r="H49" s="106"/>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row>
    <row r="50" spans="1:111" s="105" customFormat="1">
      <c r="A50" s="195"/>
      <c r="B50" s="57"/>
      <c r="C50" s="191"/>
      <c r="D50" s="107"/>
      <c r="E50" s="186"/>
      <c r="F50" s="186"/>
      <c r="G50" s="107"/>
      <c r="H50" s="106"/>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row>
    <row r="51" spans="1:111" ht="15.75" thickBot="1">
      <c r="A51" s="196"/>
      <c r="B51" s="197" t="s">
        <v>19</v>
      </c>
      <c r="C51" s="198"/>
      <c r="D51" s="199"/>
      <c r="E51" s="200"/>
      <c r="F51" s="201">
        <f>SUM(F6:F49)</f>
        <v>0</v>
      </c>
    </row>
    <row r="52" spans="1:111" ht="13.5" thickTop="1">
      <c r="B52" s="183"/>
    </row>
    <row r="53" spans="1:111">
      <c r="B53" s="183"/>
    </row>
    <row r="54" spans="1:111" ht="15.75">
      <c r="B54" s="178" t="s">
        <v>55</v>
      </c>
      <c r="D54" s="202"/>
      <c r="E54" s="69"/>
      <c r="F54" s="69"/>
    </row>
    <row r="55" spans="1:111">
      <c r="A55" s="187"/>
      <c r="B55" s="62"/>
      <c r="C55" s="64"/>
      <c r="D55" s="202"/>
      <c r="E55" s="69"/>
      <c r="F55" s="69"/>
    </row>
    <row r="56" spans="1:111">
      <c r="A56" s="187"/>
      <c r="B56" s="62"/>
      <c r="C56" s="64"/>
      <c r="D56" s="202"/>
      <c r="E56" s="69"/>
      <c r="F56" s="69"/>
    </row>
    <row r="57" spans="1:111" ht="76.5">
      <c r="A57" s="187" t="s">
        <v>26</v>
      </c>
      <c r="B57" s="62" t="s">
        <v>72</v>
      </c>
      <c r="C57" s="55" t="s">
        <v>40</v>
      </c>
      <c r="D57" s="202">
        <v>7</v>
      </c>
      <c r="E57" s="69"/>
      <c r="F57" s="186">
        <f>E57*$D57</f>
        <v>0</v>
      </c>
    </row>
    <row r="58" spans="1:111">
      <c r="A58" s="187"/>
      <c r="B58" s="62"/>
      <c r="D58" s="202"/>
      <c r="E58" s="69"/>
      <c r="F58" s="69"/>
    </row>
    <row r="59" spans="1:111" ht="51">
      <c r="A59" s="182" t="s">
        <v>27</v>
      </c>
      <c r="B59" s="62" t="s">
        <v>705</v>
      </c>
      <c r="C59" s="55" t="s">
        <v>40</v>
      </c>
      <c r="D59" s="202">
        <v>8</v>
      </c>
      <c r="E59" s="69"/>
      <c r="F59" s="186">
        <f>E59*$D59</f>
        <v>0</v>
      </c>
    </row>
    <row r="60" spans="1:111">
      <c r="B60" s="62"/>
      <c r="D60" s="202"/>
      <c r="E60" s="69"/>
      <c r="F60" s="203"/>
    </row>
    <row r="61" spans="1:111" ht="38.25">
      <c r="A61" s="182" t="s">
        <v>28</v>
      </c>
      <c r="B61" s="65" t="s">
        <v>706</v>
      </c>
      <c r="C61" s="55" t="s">
        <v>40</v>
      </c>
      <c r="D61" s="202">
        <v>22.05</v>
      </c>
      <c r="E61" s="69"/>
      <c r="F61" s="186">
        <f>E61*$D61</f>
        <v>0</v>
      </c>
    </row>
    <row r="62" spans="1:111">
      <c r="A62" s="187"/>
      <c r="B62" s="204"/>
      <c r="D62" s="202"/>
      <c r="E62" s="69"/>
      <c r="F62" s="69"/>
    </row>
    <row r="63" spans="1:111" ht="15.75" thickBot="1">
      <c r="A63" s="196"/>
      <c r="B63" s="205" t="s">
        <v>75</v>
      </c>
      <c r="C63" s="198"/>
      <c r="D63" s="206"/>
      <c r="E63" s="139"/>
      <c r="F63" s="139">
        <f>SUM(F55:F62)</f>
        <v>0</v>
      </c>
    </row>
    <row r="64" spans="1:111" ht="13.5" thickTop="1">
      <c r="B64" s="183"/>
    </row>
    <row r="65" spans="1:6">
      <c r="B65" s="62"/>
    </row>
    <row r="66" spans="1:6" ht="15.75">
      <c r="A66" s="187"/>
      <c r="B66" s="178" t="s">
        <v>56</v>
      </c>
      <c r="D66" s="56"/>
    </row>
    <row r="67" spans="1:6">
      <c r="A67" s="187"/>
      <c r="B67" s="62"/>
      <c r="D67" s="56"/>
    </row>
    <row r="68" spans="1:6">
      <c r="A68" s="187"/>
      <c r="B68" s="65"/>
      <c r="D68" s="56"/>
      <c r="F68" s="186"/>
    </row>
    <row r="69" spans="1:6" ht="51">
      <c r="A69" s="182" t="s">
        <v>26</v>
      </c>
      <c r="B69" s="62" t="s">
        <v>52</v>
      </c>
      <c r="C69" s="64"/>
      <c r="D69" s="64"/>
      <c r="E69" s="188"/>
      <c r="F69" s="188"/>
    </row>
    <row r="70" spans="1:6">
      <c r="B70" s="284" t="s">
        <v>359</v>
      </c>
      <c r="C70" s="64"/>
      <c r="D70" s="64"/>
      <c r="E70" s="188"/>
      <c r="F70" s="188"/>
    </row>
    <row r="71" spans="1:6" ht="25.5">
      <c r="B71" s="62" t="s">
        <v>360</v>
      </c>
      <c r="C71" s="64"/>
      <c r="D71" s="64"/>
      <c r="E71" s="188"/>
      <c r="F71" s="188"/>
    </row>
    <row r="72" spans="1:6" ht="25.5">
      <c r="A72" s="187"/>
      <c r="B72" s="62" t="s">
        <v>20</v>
      </c>
      <c r="D72" s="56"/>
    </row>
    <row r="73" spans="1:6">
      <c r="A73" s="187"/>
      <c r="B73" s="62" t="s">
        <v>45</v>
      </c>
      <c r="D73" s="56"/>
    </row>
    <row r="74" spans="1:6" ht="25.5">
      <c r="A74" s="187"/>
      <c r="B74" s="62" t="s">
        <v>49</v>
      </c>
      <c r="D74" s="56"/>
    </row>
    <row r="75" spans="1:6" ht="25.5">
      <c r="A75" s="187"/>
      <c r="B75" s="65" t="s">
        <v>361</v>
      </c>
      <c r="C75" s="64"/>
      <c r="D75" s="64"/>
      <c r="E75" s="188"/>
      <c r="F75" s="188"/>
    </row>
    <row r="76" spans="1:6">
      <c r="B76" s="66"/>
      <c r="C76" s="64"/>
      <c r="D76" s="64"/>
      <c r="E76" s="188"/>
      <c r="F76" s="188"/>
    </row>
    <row r="77" spans="1:6">
      <c r="A77" s="182" t="s">
        <v>36</v>
      </c>
      <c r="B77" s="65" t="s">
        <v>707</v>
      </c>
      <c r="C77" s="55" t="s">
        <v>30</v>
      </c>
      <c r="D77" s="56">
        <v>31</v>
      </c>
      <c r="F77" s="186">
        <f>E77*$D77</f>
        <v>0</v>
      </c>
    </row>
    <row r="78" spans="1:6">
      <c r="A78" s="187"/>
      <c r="B78" s="63"/>
      <c r="D78" s="56"/>
      <c r="F78" s="186"/>
    </row>
    <row r="79" spans="1:6" ht="25.5">
      <c r="A79" s="182" t="s">
        <v>37</v>
      </c>
      <c r="B79" s="65" t="s">
        <v>708</v>
      </c>
      <c r="C79" s="55" t="s">
        <v>30</v>
      </c>
      <c r="D79" s="56">
        <v>49</v>
      </c>
      <c r="F79" s="186">
        <f>E79*$D79</f>
        <v>0</v>
      </c>
    </row>
    <row r="80" spans="1:6">
      <c r="B80" s="65"/>
      <c r="D80" s="56"/>
      <c r="F80" s="186"/>
    </row>
    <row r="81" spans="1:6" ht="25.5">
      <c r="A81" s="182" t="s">
        <v>38</v>
      </c>
      <c r="B81" s="65" t="s">
        <v>709</v>
      </c>
      <c r="C81" s="55" t="s">
        <v>40</v>
      </c>
      <c r="D81" s="56">
        <v>13</v>
      </c>
      <c r="F81" s="186">
        <f>E81*$D81</f>
        <v>0</v>
      </c>
    </row>
    <row r="82" spans="1:6">
      <c r="B82" s="65"/>
      <c r="D82" s="56"/>
      <c r="F82" s="186"/>
    </row>
    <row r="83" spans="1:6">
      <c r="B83" s="65"/>
      <c r="D83" s="56"/>
      <c r="F83" s="186"/>
    </row>
    <row r="84" spans="1:6" ht="51">
      <c r="A84" s="182" t="s">
        <v>27</v>
      </c>
      <c r="B84" s="62" t="s">
        <v>25</v>
      </c>
      <c r="C84" s="64"/>
      <c r="D84" s="64"/>
      <c r="E84" s="188"/>
      <c r="F84" s="188"/>
    </row>
    <row r="85" spans="1:6">
      <c r="B85" s="284" t="s">
        <v>359</v>
      </c>
      <c r="C85" s="64"/>
      <c r="D85" s="64"/>
      <c r="E85" s="188"/>
      <c r="F85" s="188"/>
    </row>
    <row r="86" spans="1:6">
      <c r="B86" s="62" t="s">
        <v>21</v>
      </c>
      <c r="C86" s="64"/>
      <c r="D86" s="64"/>
      <c r="E86" s="188"/>
      <c r="F86" s="188"/>
    </row>
    <row r="87" spans="1:6" ht="25.5">
      <c r="A87" s="187"/>
      <c r="B87" s="62" t="s">
        <v>20</v>
      </c>
      <c r="D87" s="56"/>
    </row>
    <row r="88" spans="1:6">
      <c r="A88" s="187"/>
      <c r="B88" s="62" t="s">
        <v>45</v>
      </c>
      <c r="D88" s="56"/>
    </row>
    <row r="89" spans="1:6">
      <c r="A89" s="187"/>
      <c r="B89" s="62" t="s">
        <v>24</v>
      </c>
      <c r="D89" s="56"/>
    </row>
    <row r="90" spans="1:6">
      <c r="B90" s="66"/>
      <c r="C90" s="64"/>
      <c r="D90" s="64"/>
      <c r="E90" s="188"/>
      <c r="F90" s="188"/>
    </row>
    <row r="91" spans="1:6" ht="25.5">
      <c r="A91" s="182" t="s">
        <v>36</v>
      </c>
      <c r="B91" s="65" t="s">
        <v>710</v>
      </c>
      <c r="C91" s="55" t="s">
        <v>41</v>
      </c>
      <c r="D91" s="56">
        <v>1</v>
      </c>
      <c r="F91" s="186">
        <f>E91*$D91</f>
        <v>0</v>
      </c>
    </row>
    <row r="92" spans="1:6">
      <c r="A92" s="187"/>
      <c r="B92" s="63"/>
      <c r="D92" s="56"/>
      <c r="F92" s="186"/>
    </row>
    <row r="93" spans="1:6" ht="51">
      <c r="A93" s="182" t="s">
        <v>37</v>
      </c>
      <c r="B93" s="65" t="s">
        <v>711</v>
      </c>
      <c r="C93" s="55" t="s">
        <v>30</v>
      </c>
      <c r="D93" s="56">
        <v>31</v>
      </c>
      <c r="F93" s="186">
        <f>E93*$D93</f>
        <v>0</v>
      </c>
    </row>
    <row r="94" spans="1:6">
      <c r="B94" s="65"/>
      <c r="D94" s="56"/>
      <c r="F94" s="186"/>
    </row>
    <row r="95" spans="1:6">
      <c r="A95" s="182" t="s">
        <v>38</v>
      </c>
      <c r="B95" s="65" t="s">
        <v>712</v>
      </c>
      <c r="C95" s="55" t="s">
        <v>30</v>
      </c>
      <c r="D95" s="56">
        <v>11</v>
      </c>
      <c r="F95" s="186">
        <f>E95*$D95</f>
        <v>0</v>
      </c>
    </row>
    <row r="96" spans="1:6">
      <c r="B96" s="65"/>
      <c r="D96" s="56"/>
      <c r="F96" s="186"/>
    </row>
    <row r="97" spans="1:6">
      <c r="A97" s="182" t="s">
        <v>39</v>
      </c>
      <c r="B97" s="65" t="s">
        <v>713</v>
      </c>
      <c r="C97" s="55" t="s">
        <v>30</v>
      </c>
      <c r="D97" s="56">
        <v>17.8</v>
      </c>
      <c r="F97" s="186">
        <f>E97*$D97</f>
        <v>0</v>
      </c>
    </row>
    <row r="98" spans="1:6">
      <c r="B98" s="65"/>
      <c r="D98" s="56"/>
      <c r="F98" s="186"/>
    </row>
    <row r="99" spans="1:6">
      <c r="A99" s="187"/>
      <c r="B99" s="63"/>
      <c r="D99" s="56"/>
      <c r="F99" s="186"/>
    </row>
    <row r="100" spans="1:6" ht="51">
      <c r="A100" s="182" t="s">
        <v>28</v>
      </c>
      <c r="B100" s="62" t="s">
        <v>51</v>
      </c>
      <c r="C100" s="64"/>
      <c r="D100" s="64"/>
      <c r="E100" s="188"/>
      <c r="F100" s="188"/>
    </row>
    <row r="101" spans="1:6">
      <c r="B101" s="284" t="s">
        <v>359</v>
      </c>
      <c r="C101" s="64"/>
      <c r="D101" s="64"/>
      <c r="E101" s="188"/>
      <c r="F101" s="188"/>
    </row>
    <row r="102" spans="1:6" ht="25.5">
      <c r="B102" s="62" t="s">
        <v>53</v>
      </c>
      <c r="C102" s="64"/>
      <c r="D102" s="64"/>
      <c r="E102" s="188"/>
      <c r="F102" s="188"/>
    </row>
    <row r="103" spans="1:6" ht="38.25">
      <c r="A103" s="187"/>
      <c r="B103" s="62" t="s">
        <v>54</v>
      </c>
      <c r="D103" s="56"/>
    </row>
    <row r="104" spans="1:6">
      <c r="A104" s="187"/>
      <c r="B104" s="62" t="s">
        <v>45</v>
      </c>
      <c r="D104" s="56"/>
    </row>
    <row r="105" spans="1:6">
      <c r="A105" s="187"/>
      <c r="B105" s="62" t="s">
        <v>22</v>
      </c>
      <c r="D105" s="56"/>
    </row>
    <row r="106" spans="1:6" ht="76.5">
      <c r="A106" s="187"/>
      <c r="B106" s="65" t="s">
        <v>714</v>
      </c>
      <c r="C106" s="64"/>
      <c r="D106" s="64"/>
      <c r="E106" s="188"/>
      <c r="F106" s="188"/>
    </row>
    <row r="107" spans="1:6" ht="114.75">
      <c r="B107" s="66" t="s">
        <v>715</v>
      </c>
      <c r="C107" s="64"/>
      <c r="D107" s="64"/>
      <c r="E107" s="188"/>
      <c r="F107" s="188"/>
    </row>
    <row r="108" spans="1:6" ht="25.5">
      <c r="B108" s="65" t="s">
        <v>362</v>
      </c>
      <c r="C108" s="55" t="s">
        <v>41</v>
      </c>
      <c r="D108" s="56">
        <v>14</v>
      </c>
      <c r="F108" s="186">
        <f>E108*$D108</f>
        <v>0</v>
      </c>
    </row>
    <row r="109" spans="1:6">
      <c r="A109" s="187"/>
      <c r="B109" s="63"/>
      <c r="D109" s="56"/>
      <c r="F109" s="186"/>
    </row>
    <row r="110" spans="1:6">
      <c r="B110" s="65"/>
      <c r="D110" s="56"/>
      <c r="F110" s="186"/>
    </row>
    <row r="111" spans="1:6" ht="51">
      <c r="A111" s="182" t="s">
        <v>29</v>
      </c>
      <c r="B111" s="62" t="s">
        <v>23</v>
      </c>
      <c r="C111" s="64"/>
      <c r="D111" s="64"/>
      <c r="E111" s="188"/>
      <c r="F111" s="188"/>
    </row>
    <row r="112" spans="1:6">
      <c r="B112" s="284" t="s">
        <v>716</v>
      </c>
      <c r="C112" s="64"/>
      <c r="D112" s="64"/>
      <c r="E112" s="188"/>
      <c r="F112" s="188"/>
    </row>
    <row r="113" spans="1:6" ht="140.25">
      <c r="A113" s="187"/>
      <c r="B113" s="73" t="s">
        <v>717</v>
      </c>
      <c r="D113" s="56"/>
    </row>
    <row r="114" spans="1:6" ht="114.75">
      <c r="A114" s="187"/>
      <c r="B114" s="62" t="s">
        <v>64</v>
      </c>
      <c r="D114" s="56"/>
    </row>
    <row r="115" spans="1:6" ht="38.25">
      <c r="A115" s="187"/>
      <c r="B115" s="65" t="s">
        <v>718</v>
      </c>
      <c r="C115" s="64"/>
      <c r="D115" s="64"/>
      <c r="E115" s="188"/>
      <c r="F115" s="188"/>
    </row>
    <row r="116" spans="1:6">
      <c r="B116" s="66"/>
      <c r="C116" s="64"/>
      <c r="D116" s="64"/>
      <c r="E116" s="188"/>
      <c r="F116" s="188"/>
    </row>
    <row r="117" spans="1:6" ht="63.75">
      <c r="A117" s="182" t="s">
        <v>36</v>
      </c>
      <c r="B117" s="65" t="s">
        <v>719</v>
      </c>
      <c r="C117" s="55" t="s">
        <v>41</v>
      </c>
      <c r="D117" s="56">
        <v>8</v>
      </c>
      <c r="F117" s="186">
        <f>E117*$D117</f>
        <v>0</v>
      </c>
    </row>
    <row r="118" spans="1:6">
      <c r="A118" s="187"/>
      <c r="B118" s="63"/>
      <c r="D118" s="56"/>
      <c r="F118" s="186"/>
    </row>
    <row r="119" spans="1:6" ht="38.25">
      <c r="A119" s="187" t="s">
        <v>37</v>
      </c>
      <c r="B119" s="63" t="s">
        <v>720</v>
      </c>
      <c r="C119" s="55" t="s">
        <v>40</v>
      </c>
      <c r="D119" s="56">
        <v>10</v>
      </c>
      <c r="F119" s="186">
        <f>E119*$D119</f>
        <v>0</v>
      </c>
    </row>
    <row r="120" spans="1:6">
      <c r="A120" s="187"/>
      <c r="B120" s="63"/>
      <c r="D120" s="56"/>
      <c r="F120" s="186"/>
    </row>
    <row r="121" spans="1:6" ht="38.25">
      <c r="A121" s="187" t="s">
        <v>38</v>
      </c>
      <c r="B121" s="63" t="s">
        <v>721</v>
      </c>
      <c r="C121" s="55" t="s">
        <v>40</v>
      </c>
      <c r="D121" s="56">
        <v>10</v>
      </c>
      <c r="F121" s="186">
        <f>E121*$D121</f>
        <v>0</v>
      </c>
    </row>
    <row r="122" spans="1:6">
      <c r="A122" s="187"/>
      <c r="B122" s="63"/>
      <c r="D122" s="56"/>
      <c r="F122" s="186"/>
    </row>
    <row r="123" spans="1:6" ht="51">
      <c r="A123" s="187" t="s">
        <v>39</v>
      </c>
      <c r="B123" s="63" t="s">
        <v>73</v>
      </c>
      <c r="C123" s="55" t="s">
        <v>40</v>
      </c>
      <c r="D123" s="56">
        <v>10</v>
      </c>
      <c r="F123" s="186">
        <f>E123*$D123</f>
        <v>0</v>
      </c>
    </row>
    <row r="124" spans="1:6">
      <c r="A124" s="187"/>
      <c r="B124" s="63"/>
      <c r="D124" s="56"/>
      <c r="F124" s="186"/>
    </row>
    <row r="125" spans="1:6">
      <c r="A125" s="187"/>
      <c r="B125" s="63"/>
      <c r="D125" s="56"/>
      <c r="F125" s="186"/>
    </row>
    <row r="126" spans="1:6" ht="89.25">
      <c r="A126" s="182" t="s">
        <v>31</v>
      </c>
      <c r="B126" s="66" t="s">
        <v>65</v>
      </c>
      <c r="C126" s="55" t="s">
        <v>40</v>
      </c>
      <c r="D126" s="56">
        <v>22</v>
      </c>
      <c r="F126" s="186">
        <f>E126*$D126</f>
        <v>0</v>
      </c>
    </row>
    <row r="127" spans="1:6">
      <c r="A127" s="187"/>
      <c r="B127" s="65"/>
      <c r="D127" s="56"/>
    </row>
    <row r="128" spans="1:6">
      <c r="A128" s="187"/>
      <c r="B128" s="63"/>
      <c r="D128" s="56"/>
      <c r="F128" s="186"/>
    </row>
    <row r="129" spans="1:6" ht="204">
      <c r="A129" s="182" t="s">
        <v>32</v>
      </c>
      <c r="B129" s="66" t="s">
        <v>722</v>
      </c>
      <c r="C129" s="55" t="s">
        <v>43</v>
      </c>
      <c r="D129" s="56">
        <v>1</v>
      </c>
      <c r="F129" s="186">
        <f>E129*$D129</f>
        <v>0</v>
      </c>
    </row>
    <row r="130" spans="1:6">
      <c r="A130" s="187"/>
      <c r="B130" s="63"/>
      <c r="D130" s="56"/>
      <c r="F130" s="186"/>
    </row>
    <row r="131" spans="1:6">
      <c r="B131" s="66"/>
      <c r="D131" s="56"/>
      <c r="F131" s="186"/>
    </row>
    <row r="132" spans="1:6" ht="51">
      <c r="A132" s="182" t="s">
        <v>33</v>
      </c>
      <c r="B132" s="66" t="s">
        <v>723</v>
      </c>
      <c r="C132" s="55" t="s">
        <v>40</v>
      </c>
      <c r="D132" s="56">
        <v>10</v>
      </c>
      <c r="F132" s="186">
        <f>E132*$D132</f>
        <v>0</v>
      </c>
    </row>
    <row r="133" spans="1:6">
      <c r="B133" s="66"/>
      <c r="D133" s="56"/>
      <c r="F133" s="186"/>
    </row>
    <row r="134" spans="1:6" ht="15.75" thickBot="1">
      <c r="A134" s="196"/>
      <c r="B134" s="205" t="s">
        <v>1</v>
      </c>
      <c r="C134" s="198"/>
      <c r="D134" s="199"/>
      <c r="E134" s="200"/>
      <c r="F134" s="201">
        <f>SUM(F65:F133)</f>
        <v>0</v>
      </c>
    </row>
    <row r="135" spans="1:6" ht="13.5" thickTop="1">
      <c r="B135" s="183"/>
    </row>
    <row r="136" spans="1:6">
      <c r="B136" s="67"/>
      <c r="D136" s="56"/>
    </row>
    <row r="137" spans="1:6" ht="15.75">
      <c r="B137" s="207" t="s">
        <v>57</v>
      </c>
      <c r="D137" s="56"/>
    </row>
    <row r="138" spans="1:6">
      <c r="B138" s="67"/>
      <c r="D138" s="56"/>
    </row>
    <row r="139" spans="1:6" ht="114.75">
      <c r="A139" s="182" t="s">
        <v>26</v>
      </c>
      <c r="B139" s="67" t="s">
        <v>724</v>
      </c>
      <c r="C139" s="55" t="s">
        <v>41</v>
      </c>
      <c r="D139" s="56">
        <v>1</v>
      </c>
      <c r="F139" s="186">
        <f>E139*$D139</f>
        <v>0</v>
      </c>
    </row>
    <row r="140" spans="1:6">
      <c r="B140" s="67"/>
      <c r="D140" s="56"/>
    </row>
    <row r="141" spans="1:6">
      <c r="B141" s="67"/>
      <c r="C141" s="59"/>
      <c r="D141" s="59"/>
      <c r="E141" s="190"/>
      <c r="F141" s="190"/>
    </row>
    <row r="142" spans="1:6" ht="76.5">
      <c r="A142" s="182" t="s">
        <v>27</v>
      </c>
      <c r="B142" s="67" t="s">
        <v>363</v>
      </c>
      <c r="C142" s="55" t="s">
        <v>41</v>
      </c>
      <c r="D142" s="56">
        <v>1</v>
      </c>
      <c r="F142" s="186">
        <f>E142*$D142</f>
        <v>0</v>
      </c>
    </row>
    <row r="143" spans="1:6">
      <c r="B143" s="67"/>
      <c r="D143" s="56"/>
      <c r="F143" s="186"/>
    </row>
    <row r="144" spans="1:6">
      <c r="B144" s="67"/>
      <c r="D144" s="56"/>
    </row>
    <row r="145" spans="1:6" ht="255">
      <c r="A145" s="182" t="s">
        <v>28</v>
      </c>
      <c r="B145" s="208" t="s">
        <v>725</v>
      </c>
      <c r="C145" s="55" t="s">
        <v>41</v>
      </c>
      <c r="D145" s="56">
        <v>1</v>
      </c>
      <c r="F145" s="186">
        <f>E145*$D145</f>
        <v>0</v>
      </c>
    </row>
    <row r="146" spans="1:6">
      <c r="B146" s="67"/>
      <c r="D146" s="56"/>
      <c r="F146" s="186"/>
    </row>
    <row r="147" spans="1:6">
      <c r="B147" s="209"/>
      <c r="D147" s="56"/>
    </row>
    <row r="148" spans="1:6" ht="229.5">
      <c r="A148" s="182" t="s">
        <v>29</v>
      </c>
      <c r="B148" s="67" t="s">
        <v>726</v>
      </c>
      <c r="C148" s="55" t="s">
        <v>41</v>
      </c>
      <c r="D148" s="56">
        <v>1</v>
      </c>
      <c r="F148" s="186">
        <f>E148*$D148</f>
        <v>0</v>
      </c>
    </row>
    <row r="149" spans="1:6">
      <c r="B149" s="67"/>
      <c r="D149" s="56"/>
      <c r="F149" s="186"/>
    </row>
    <row r="150" spans="1:6" ht="15.75" thickBot="1">
      <c r="A150" s="196"/>
      <c r="B150" s="273" t="s">
        <v>2</v>
      </c>
      <c r="C150" s="198"/>
      <c r="D150" s="274"/>
      <c r="E150" s="200"/>
      <c r="F150" s="201">
        <f>SUM(F136:F149)</f>
        <v>0</v>
      </c>
    </row>
    <row r="151" spans="1:6" ht="13.5" thickTop="1">
      <c r="B151" s="183"/>
    </row>
    <row r="152" spans="1:6">
      <c r="B152" s="62"/>
    </row>
    <row r="153" spans="1:6">
      <c r="B153" s="62"/>
    </row>
    <row r="154" spans="1:6">
      <c r="A154" s="187"/>
      <c r="B154" s="217" t="s">
        <v>58</v>
      </c>
      <c r="D154" s="56"/>
    </row>
    <row r="155" spans="1:6">
      <c r="A155" s="187"/>
      <c r="B155" s="62"/>
      <c r="D155" s="56"/>
    </row>
    <row r="156" spans="1:6" ht="38.25">
      <c r="A156" s="195" t="s">
        <v>26</v>
      </c>
      <c r="B156" s="57" t="s">
        <v>364</v>
      </c>
      <c r="C156" s="191" t="s">
        <v>48</v>
      </c>
      <c r="D156" s="107">
        <v>10</v>
      </c>
      <c r="E156" s="186"/>
      <c r="F156" s="186">
        <f>E156*$D156</f>
        <v>0</v>
      </c>
    </row>
    <row r="157" spans="1:6">
      <c r="B157" s="62"/>
      <c r="D157" s="56"/>
      <c r="F157" s="186"/>
    </row>
    <row r="158" spans="1:6" ht="15.75" thickBot="1">
      <c r="A158" s="196"/>
      <c r="B158" s="205" t="s">
        <v>3</v>
      </c>
      <c r="C158" s="198"/>
      <c r="D158" s="199"/>
      <c r="E158" s="200"/>
      <c r="F158" s="201">
        <f>SUM(F152:F157)</f>
        <v>0</v>
      </c>
    </row>
    <row r="159" spans="1:6" ht="13.5" thickTop="1">
      <c r="B159" s="183"/>
    </row>
    <row r="160" spans="1:6">
      <c r="B160" s="62"/>
      <c r="D160" s="218"/>
      <c r="E160" s="69"/>
      <c r="F160" s="69"/>
    </row>
    <row r="161" spans="1:6">
      <c r="B161" s="62"/>
      <c r="D161" s="218"/>
      <c r="E161" s="69"/>
      <c r="F161" s="69"/>
    </row>
    <row r="162" spans="1:6">
      <c r="A162" s="187"/>
      <c r="B162" s="217" t="s">
        <v>66</v>
      </c>
      <c r="D162" s="202"/>
      <c r="E162" s="69"/>
      <c r="F162" s="69"/>
    </row>
    <row r="163" spans="1:6">
      <c r="A163" s="187"/>
      <c r="B163" s="62"/>
      <c r="D163" s="202"/>
      <c r="E163" s="69"/>
      <c r="F163" s="69"/>
    </row>
    <row r="164" spans="1:6">
      <c r="A164" s="187"/>
      <c r="B164" s="62"/>
      <c r="D164" s="202"/>
      <c r="E164" s="69"/>
      <c r="F164" s="69"/>
    </row>
    <row r="165" spans="1:6" ht="51">
      <c r="A165" s="182" t="s">
        <v>26</v>
      </c>
      <c r="B165" s="62" t="s">
        <v>365</v>
      </c>
      <c r="C165" s="55" t="s">
        <v>41</v>
      </c>
      <c r="D165" s="202">
        <v>14</v>
      </c>
      <c r="E165" s="69"/>
      <c r="F165" s="186">
        <f>E165*$D165</f>
        <v>0</v>
      </c>
    </row>
    <row r="166" spans="1:6">
      <c r="B166" s="62"/>
      <c r="C166" s="64"/>
      <c r="D166" s="218"/>
      <c r="E166" s="69"/>
      <c r="F166" s="69"/>
    </row>
    <row r="167" spans="1:6">
      <c r="B167" s="62"/>
      <c r="C167" s="64"/>
      <c r="D167" s="218"/>
      <c r="E167" s="69"/>
      <c r="F167" s="69"/>
    </row>
    <row r="168" spans="1:6" ht="89.25">
      <c r="A168" s="182" t="s">
        <v>27</v>
      </c>
      <c r="B168" s="66" t="s">
        <v>366</v>
      </c>
      <c r="C168" s="55" t="s">
        <v>41</v>
      </c>
      <c r="D168" s="202">
        <v>7</v>
      </c>
      <c r="E168" s="69"/>
      <c r="F168" s="186">
        <f>E168*$D168</f>
        <v>0</v>
      </c>
    </row>
    <row r="169" spans="1:6">
      <c r="B169" s="66"/>
      <c r="D169" s="202"/>
      <c r="E169" s="69"/>
      <c r="F169" s="203"/>
    </row>
    <row r="170" spans="1:6">
      <c r="B170" s="66"/>
      <c r="D170" s="202"/>
      <c r="E170" s="69"/>
      <c r="F170" s="203"/>
    </row>
    <row r="171" spans="1:6" ht="63.75">
      <c r="A171" s="182" t="s">
        <v>28</v>
      </c>
      <c r="B171" s="66" t="s">
        <v>727</v>
      </c>
      <c r="C171" s="55" t="s">
        <v>41</v>
      </c>
      <c r="D171" s="202">
        <v>14</v>
      </c>
      <c r="E171" s="69"/>
      <c r="F171" s="186">
        <f>E171*$D171</f>
        <v>0</v>
      </c>
    </row>
    <row r="172" spans="1:6">
      <c r="B172" s="62"/>
      <c r="C172" s="64"/>
      <c r="D172" s="218"/>
      <c r="E172" s="69"/>
      <c r="F172" s="69"/>
    </row>
    <row r="173" spans="1:6">
      <c r="B173" s="62"/>
      <c r="D173" s="202"/>
      <c r="E173" s="69"/>
      <c r="F173" s="203"/>
    </row>
    <row r="174" spans="1:6" ht="51">
      <c r="A174" s="187" t="s">
        <v>29</v>
      </c>
      <c r="B174" s="66" t="s">
        <v>728</v>
      </c>
      <c r="C174" s="64" t="s">
        <v>30</v>
      </c>
      <c r="D174" s="218">
        <v>30</v>
      </c>
      <c r="E174" s="69"/>
      <c r="F174" s="186">
        <f>E174*$D174</f>
        <v>0</v>
      </c>
    </row>
    <row r="175" spans="1:6">
      <c r="A175" s="187"/>
      <c r="B175" s="66"/>
      <c r="C175" s="64"/>
      <c r="D175" s="218"/>
      <c r="E175" s="69"/>
      <c r="F175" s="69"/>
    </row>
    <row r="176" spans="1:6">
      <c r="B176" s="63"/>
      <c r="C176" s="64"/>
      <c r="D176" s="218"/>
      <c r="E176" s="69"/>
      <c r="F176" s="69"/>
    </row>
    <row r="177" spans="1:6" ht="76.5">
      <c r="A177" s="102" t="s">
        <v>31</v>
      </c>
      <c r="B177" s="219" t="s">
        <v>729</v>
      </c>
      <c r="C177" s="103" t="s">
        <v>30</v>
      </c>
      <c r="D177" s="220">
        <v>50.8</v>
      </c>
      <c r="E177" s="69"/>
      <c r="F177" s="186">
        <f>E177*$D177</f>
        <v>0</v>
      </c>
    </row>
    <row r="178" spans="1:6" ht="15">
      <c r="A178" s="221"/>
      <c r="B178" s="222"/>
      <c r="C178" s="223"/>
      <c r="D178" s="224"/>
      <c r="E178" s="225"/>
      <c r="F178" s="225"/>
    </row>
    <row r="179" spans="1:6" ht="15.75" thickBot="1">
      <c r="A179" s="213"/>
      <c r="B179" s="226" t="s">
        <v>76</v>
      </c>
      <c r="C179" s="214"/>
      <c r="D179" s="227"/>
      <c r="E179" s="215"/>
      <c r="F179" s="216">
        <f>SUM(F160:F177)</f>
        <v>0</v>
      </c>
    </row>
    <row r="180" spans="1:6" ht="13.5" thickTop="1"/>
    <row r="181" spans="1:6">
      <c r="B181" s="62"/>
    </row>
    <row r="182" spans="1:6">
      <c r="B182" s="62"/>
    </row>
    <row r="183" spans="1:6">
      <c r="A183" s="187"/>
      <c r="B183" s="217" t="s">
        <v>59</v>
      </c>
      <c r="D183" s="56"/>
    </row>
    <row r="184" spans="1:6">
      <c r="A184" s="187"/>
      <c r="B184" s="62"/>
      <c r="D184" s="56"/>
    </row>
    <row r="185" spans="1:6" ht="38.25">
      <c r="A185" s="182" t="s">
        <v>26</v>
      </c>
      <c r="B185" s="62" t="s">
        <v>47</v>
      </c>
      <c r="C185" s="55" t="s">
        <v>41</v>
      </c>
      <c r="D185" s="56">
        <v>1</v>
      </c>
      <c r="F185" s="186">
        <f>E185*$D185</f>
        <v>0</v>
      </c>
    </row>
    <row r="186" spans="1:6">
      <c r="B186" s="62"/>
      <c r="D186" s="56"/>
      <c r="F186" s="186"/>
    </row>
    <row r="187" spans="1:6" ht="15.75" thickBot="1">
      <c r="A187" s="196"/>
      <c r="B187" s="205" t="s">
        <v>4</v>
      </c>
      <c r="C187" s="198"/>
      <c r="D187" s="199"/>
      <c r="E187" s="200"/>
      <c r="F187" s="201">
        <f>SUM(F181:F186)</f>
        <v>0</v>
      </c>
    </row>
    <row r="188" spans="1:6" ht="13.5" thickTop="1"/>
    <row r="189" spans="1:6">
      <c r="B189" s="62"/>
    </row>
    <row r="190" spans="1:6">
      <c r="B190" s="62"/>
    </row>
    <row r="191" spans="1:6">
      <c r="A191" s="187"/>
      <c r="B191" s="217" t="s">
        <v>60</v>
      </c>
      <c r="D191" s="56"/>
    </row>
    <row r="192" spans="1:6">
      <c r="A192" s="187"/>
      <c r="B192" s="62"/>
      <c r="D192" s="56"/>
    </row>
    <row r="193" spans="1:6" ht="38.25">
      <c r="A193" s="182" t="s">
        <v>26</v>
      </c>
      <c r="B193" s="66" t="s">
        <v>730</v>
      </c>
      <c r="C193" s="64"/>
      <c r="D193" s="64"/>
      <c r="E193" s="188"/>
      <c r="F193" s="188"/>
    </row>
    <row r="194" spans="1:6">
      <c r="B194" s="66" t="s">
        <v>67</v>
      </c>
      <c r="C194" s="55" t="s">
        <v>30</v>
      </c>
      <c r="D194" s="56">
        <v>1.6</v>
      </c>
      <c r="F194" s="186">
        <f>E194*$D194</f>
        <v>0</v>
      </c>
    </row>
    <row r="195" spans="1:6">
      <c r="B195" s="66"/>
      <c r="C195" s="64"/>
      <c r="D195" s="228"/>
      <c r="E195" s="188"/>
      <c r="F195" s="188"/>
    </row>
    <row r="196" spans="1:6">
      <c r="B196" s="66"/>
      <c r="C196" s="64"/>
      <c r="D196" s="228"/>
      <c r="E196" s="188"/>
      <c r="F196" s="188"/>
    </row>
    <row r="197" spans="1:6" ht="51">
      <c r="A197" s="182" t="s">
        <v>27</v>
      </c>
      <c r="B197" s="66" t="s">
        <v>731</v>
      </c>
      <c r="C197" s="64"/>
      <c r="D197" s="64"/>
      <c r="E197" s="188"/>
      <c r="F197" s="188"/>
    </row>
    <row r="198" spans="1:6">
      <c r="B198" s="66" t="s">
        <v>67</v>
      </c>
      <c r="C198" s="55" t="s">
        <v>30</v>
      </c>
      <c r="D198" s="56">
        <v>4</v>
      </c>
      <c r="F198" s="186">
        <f>E198*$D198</f>
        <v>0</v>
      </c>
    </row>
    <row r="199" spans="1:6">
      <c r="A199" s="210"/>
      <c r="B199" s="222"/>
      <c r="C199" s="211"/>
      <c r="D199" s="229"/>
      <c r="E199" s="212"/>
      <c r="F199" s="212"/>
    </row>
    <row r="200" spans="1:6" ht="15.75" thickBot="1">
      <c r="A200" s="213"/>
      <c r="B200" s="226" t="s">
        <v>5</v>
      </c>
      <c r="C200" s="214"/>
      <c r="D200" s="227"/>
      <c r="E200" s="215"/>
      <c r="F200" s="216">
        <f>SUM(F189:F199)</f>
        <v>0</v>
      </c>
    </row>
    <row r="201" spans="1:6" ht="13.5" thickTop="1"/>
    <row r="202" spans="1:6">
      <c r="A202" s="104"/>
      <c r="B202" s="39"/>
      <c r="C202" s="38"/>
      <c r="D202" s="40"/>
      <c r="E202" s="70"/>
      <c r="F202" s="70"/>
    </row>
    <row r="203" spans="1:6">
      <c r="A203" s="108"/>
      <c r="B203" s="37" t="s">
        <v>61</v>
      </c>
      <c r="C203" s="109"/>
      <c r="D203" s="109"/>
      <c r="E203" s="110"/>
      <c r="F203" s="110"/>
    </row>
    <row r="204" spans="1:6">
      <c r="A204" s="108"/>
      <c r="B204" s="109"/>
      <c r="C204" s="109"/>
      <c r="D204" s="109"/>
      <c r="E204" s="110"/>
      <c r="F204" s="110"/>
    </row>
    <row r="205" spans="1:6">
      <c r="A205" s="108"/>
      <c r="B205" s="41"/>
      <c r="C205" s="109"/>
      <c r="D205" s="109"/>
      <c r="E205" s="110"/>
      <c r="F205" s="110"/>
    </row>
    <row r="206" spans="1:6" ht="63.75">
      <c r="A206" s="42" t="s">
        <v>26</v>
      </c>
      <c r="B206" s="51" t="s">
        <v>732</v>
      </c>
      <c r="C206" s="46"/>
      <c r="D206" s="46"/>
      <c r="E206" s="71"/>
      <c r="F206" s="71"/>
    </row>
    <row r="207" spans="1:6">
      <c r="A207" s="42"/>
      <c r="B207" s="51"/>
      <c r="C207" s="46"/>
      <c r="D207" s="46"/>
      <c r="E207" s="71"/>
      <c r="F207" s="71"/>
    </row>
    <row r="208" spans="1:6">
      <c r="A208" s="42" t="s">
        <v>36</v>
      </c>
      <c r="B208" s="230" t="s">
        <v>15</v>
      </c>
      <c r="C208" s="46" t="s">
        <v>30</v>
      </c>
      <c r="D208" s="44">
        <v>40</v>
      </c>
      <c r="E208" s="72"/>
      <c r="F208" s="186">
        <f>E208*$D208</f>
        <v>0</v>
      </c>
    </row>
    <row r="209" spans="1:6">
      <c r="A209" s="42"/>
      <c r="B209" s="51"/>
      <c r="C209" s="46"/>
      <c r="D209" s="46"/>
      <c r="E209" s="71"/>
      <c r="F209" s="71"/>
    </row>
    <row r="210" spans="1:6">
      <c r="A210" s="42" t="s">
        <v>37</v>
      </c>
      <c r="B210" s="230" t="s">
        <v>16</v>
      </c>
      <c r="C210" s="46" t="s">
        <v>30</v>
      </c>
      <c r="D210" s="44">
        <v>80</v>
      </c>
      <c r="E210" s="72"/>
      <c r="F210" s="186">
        <f>E210*$D210</f>
        <v>0</v>
      </c>
    </row>
    <row r="211" spans="1:6">
      <c r="A211" s="42"/>
      <c r="B211" s="51"/>
      <c r="C211" s="47"/>
      <c r="D211" s="45"/>
      <c r="E211" s="72"/>
      <c r="F211" s="72"/>
    </row>
    <row r="212" spans="1:6">
      <c r="A212" s="42" t="s">
        <v>38</v>
      </c>
      <c r="B212" s="230" t="s">
        <v>17</v>
      </c>
      <c r="C212" s="43" t="s">
        <v>30</v>
      </c>
      <c r="D212" s="45">
        <v>27.3</v>
      </c>
      <c r="E212" s="72"/>
      <c r="F212" s="186">
        <f>E212*$D212</f>
        <v>0</v>
      </c>
    </row>
    <row r="213" spans="1:6">
      <c r="A213" s="48"/>
      <c r="B213" s="51"/>
      <c r="C213" s="47"/>
      <c r="D213" s="45"/>
      <c r="E213" s="72"/>
      <c r="F213" s="72"/>
    </row>
    <row r="214" spans="1:6">
      <c r="A214" s="42" t="s">
        <v>39</v>
      </c>
      <c r="B214" s="230" t="s">
        <v>18</v>
      </c>
      <c r="C214" s="43" t="s">
        <v>30</v>
      </c>
      <c r="D214" s="45">
        <v>55</v>
      </c>
      <c r="E214" s="72"/>
      <c r="F214" s="186">
        <f>E214*$D214</f>
        <v>0</v>
      </c>
    </row>
    <row r="215" spans="1:6">
      <c r="A215" s="42"/>
      <c r="B215" s="230"/>
      <c r="C215" s="43"/>
      <c r="D215" s="45"/>
      <c r="E215" s="72"/>
      <c r="F215" s="72"/>
    </row>
    <row r="216" spans="1:6" ht="15.75" thickBot="1">
      <c r="A216" s="196"/>
      <c r="B216" s="205" t="s">
        <v>14</v>
      </c>
      <c r="C216" s="198"/>
      <c r="D216" s="199"/>
      <c r="E216" s="200"/>
      <c r="F216" s="201">
        <f>SUM(F202:F215)</f>
        <v>0</v>
      </c>
    </row>
    <row r="217" spans="1:6" ht="13.5" thickTop="1"/>
    <row r="219" spans="1:6">
      <c r="A219" s="108"/>
      <c r="B219" s="37" t="s">
        <v>735</v>
      </c>
      <c r="C219" s="109"/>
      <c r="D219" s="109"/>
      <c r="E219" s="110"/>
      <c r="F219" s="110"/>
    </row>
    <row r="220" spans="1:6">
      <c r="A220" s="108"/>
      <c r="B220" s="109"/>
      <c r="C220" s="109"/>
      <c r="D220" s="109"/>
      <c r="E220" s="110"/>
      <c r="F220" s="110"/>
    </row>
    <row r="221" spans="1:6">
      <c r="A221" s="108"/>
      <c r="B221" s="41"/>
      <c r="C221" s="109"/>
      <c r="D221" s="109"/>
      <c r="E221" s="110"/>
      <c r="F221" s="110"/>
    </row>
    <row r="222" spans="1:6">
      <c r="A222" s="42" t="s">
        <v>26</v>
      </c>
      <c r="B222" s="51" t="s">
        <v>338</v>
      </c>
      <c r="C222" s="46" t="s">
        <v>339</v>
      </c>
      <c r="D222" s="140">
        <v>0.1</v>
      </c>
      <c r="E222" s="71"/>
      <c r="F222" s="72">
        <f>+(F216+F200+F187+F179+F158+F150+F134+F63+F51)*D222</f>
        <v>0</v>
      </c>
    </row>
    <row r="223" spans="1:6">
      <c r="A223" s="42"/>
      <c r="B223" s="51"/>
      <c r="C223" s="46"/>
      <c r="D223" s="46"/>
      <c r="E223" s="71"/>
      <c r="F223" s="71"/>
    </row>
    <row r="224" spans="1:6" ht="13.5" thickBot="1">
      <c r="A224" s="141"/>
      <c r="B224" s="142" t="s">
        <v>340</v>
      </c>
      <c r="C224" s="143"/>
      <c r="D224" s="144"/>
      <c r="E224" s="145"/>
      <c r="F224" s="146">
        <f>SUM(F218:F223)</f>
        <v>0</v>
      </c>
    </row>
    <row r="225" spans="1:6" ht="13.5" thickTop="1"/>
    <row r="227" spans="1:6" ht="21" thickBot="1">
      <c r="A227" s="116"/>
      <c r="B227" s="117" t="s">
        <v>276</v>
      </c>
      <c r="C227" s="118"/>
      <c r="D227" s="119"/>
      <c r="E227" s="120"/>
      <c r="F227" s="121">
        <f>+F216+F200+F187+F179+F158+F150+F134+F63+F51+F224</f>
        <v>0</v>
      </c>
    </row>
    <row r="228" spans="1:6" ht="13.5" thickTop="1"/>
    <row r="230" spans="1:6" ht="18">
      <c r="A230" s="172" t="s">
        <v>79</v>
      </c>
      <c r="B230" s="173" t="s">
        <v>80</v>
      </c>
      <c r="C230" s="174"/>
      <c r="D230" s="175"/>
      <c r="E230" s="176"/>
      <c r="F230" s="176"/>
    </row>
    <row r="233" spans="1:6" ht="15">
      <c r="A233" s="231"/>
      <c r="B233" s="232" t="s">
        <v>253</v>
      </c>
      <c r="C233" s="233"/>
      <c r="D233" s="234"/>
      <c r="E233" s="235"/>
      <c r="F233" s="236"/>
    </row>
    <row r="234" spans="1:6" ht="15">
      <c r="A234" s="231"/>
      <c r="B234" s="232"/>
      <c r="C234" s="233"/>
      <c r="D234" s="234"/>
      <c r="E234" s="235"/>
      <c r="F234" s="236"/>
    </row>
    <row r="235" spans="1:6" ht="39.75" customHeight="1">
      <c r="A235" s="237"/>
      <c r="B235" s="349" t="s">
        <v>367</v>
      </c>
      <c r="C235" s="349"/>
      <c r="D235" s="349"/>
      <c r="E235" s="349"/>
      <c r="F235" s="349"/>
    </row>
    <row r="236" spans="1:6" ht="16.5">
      <c r="A236" s="237"/>
      <c r="B236" s="349" t="s">
        <v>81</v>
      </c>
      <c r="C236" s="349"/>
      <c r="D236" s="349"/>
      <c r="E236" s="349"/>
      <c r="F236" s="349"/>
    </row>
    <row r="237" spans="1:6" ht="28.5">
      <c r="A237" s="231"/>
      <c r="B237" s="238" t="s">
        <v>337</v>
      </c>
      <c r="C237" s="233"/>
      <c r="D237" s="234"/>
      <c r="E237" s="235"/>
      <c r="F237" s="236"/>
    </row>
    <row r="238" spans="1:6" ht="14.25">
      <c r="A238" s="231"/>
      <c r="B238" s="238"/>
      <c r="C238" s="233"/>
      <c r="D238" s="234"/>
      <c r="E238" s="235"/>
      <c r="F238" s="236"/>
    </row>
    <row r="239" spans="1:6">
      <c r="A239" s="79" t="s">
        <v>26</v>
      </c>
      <c r="B239" s="239" t="s">
        <v>82</v>
      </c>
      <c r="C239" s="240"/>
      <c r="D239" s="241"/>
      <c r="E239" s="235"/>
      <c r="F239" s="235"/>
    </row>
    <row r="240" spans="1:6">
      <c r="A240" s="242"/>
      <c r="B240" s="239" t="s">
        <v>83</v>
      </c>
      <c r="C240" s="240"/>
      <c r="D240" s="241"/>
      <c r="E240" s="235"/>
      <c r="F240" s="235"/>
    </row>
    <row r="241" spans="1:6">
      <c r="A241" s="242"/>
      <c r="B241" s="239" t="s">
        <v>84</v>
      </c>
      <c r="C241" s="240"/>
      <c r="D241" s="241"/>
      <c r="E241" s="235"/>
      <c r="F241" s="235"/>
    </row>
    <row r="242" spans="1:6">
      <c r="A242" s="242"/>
      <c r="B242" s="239" t="s">
        <v>85</v>
      </c>
      <c r="C242" s="240"/>
      <c r="D242" s="241"/>
      <c r="E242" s="235"/>
      <c r="F242" s="235"/>
    </row>
    <row r="243" spans="1:6">
      <c r="A243" s="242"/>
      <c r="B243" s="239" t="s">
        <v>86</v>
      </c>
      <c r="C243" s="240"/>
      <c r="D243" s="241"/>
      <c r="E243" s="235"/>
      <c r="F243" s="235"/>
    </row>
    <row r="244" spans="1:6">
      <c r="A244" s="242"/>
      <c r="B244" s="239" t="s">
        <v>87</v>
      </c>
      <c r="C244" s="240"/>
      <c r="D244" s="241"/>
      <c r="E244" s="235"/>
      <c r="F244" s="235"/>
    </row>
    <row r="245" spans="1:6">
      <c r="A245" s="242"/>
      <c r="B245" s="239" t="s">
        <v>88</v>
      </c>
      <c r="C245" s="240"/>
      <c r="D245" s="241"/>
      <c r="E245" s="235"/>
      <c r="F245" s="235"/>
    </row>
    <row r="246" spans="1:6">
      <c r="A246" s="242"/>
      <c r="B246" s="239" t="s">
        <v>89</v>
      </c>
      <c r="C246" s="240"/>
      <c r="D246" s="241"/>
      <c r="E246" s="235"/>
      <c r="F246" s="235"/>
    </row>
    <row r="247" spans="1:6">
      <c r="A247" s="243"/>
      <c r="B247" s="239" t="s">
        <v>90</v>
      </c>
      <c r="C247" s="240" t="s">
        <v>41</v>
      </c>
      <c r="D247" s="241">
        <v>1</v>
      </c>
      <c r="E247" s="235"/>
      <c r="F247" s="186">
        <f>E247*$D247</f>
        <v>0</v>
      </c>
    </row>
    <row r="248" spans="1:6">
      <c r="A248" s="243"/>
      <c r="B248" s="239"/>
      <c r="C248" s="240"/>
      <c r="D248" s="241"/>
      <c r="E248" s="235"/>
      <c r="F248" s="235"/>
    </row>
    <row r="249" spans="1:6">
      <c r="A249" s="79" t="s">
        <v>27</v>
      </c>
      <c r="B249" s="239" t="s">
        <v>91</v>
      </c>
      <c r="C249" s="240"/>
      <c r="D249" s="241"/>
      <c r="E249" s="235"/>
      <c r="F249" s="235"/>
    </row>
    <row r="250" spans="1:6">
      <c r="A250" s="242"/>
      <c r="B250" s="239" t="s">
        <v>83</v>
      </c>
      <c r="C250" s="240"/>
      <c r="D250" s="241"/>
      <c r="E250" s="235"/>
      <c r="F250" s="235"/>
    </row>
    <row r="251" spans="1:6">
      <c r="A251" s="242"/>
      <c r="B251" s="239" t="s">
        <v>84</v>
      </c>
      <c r="C251" s="240"/>
      <c r="D251" s="241"/>
      <c r="E251" s="235"/>
      <c r="F251" s="235"/>
    </row>
    <row r="252" spans="1:6">
      <c r="A252" s="242"/>
      <c r="B252" s="239" t="s">
        <v>92</v>
      </c>
      <c r="C252" s="240"/>
      <c r="D252" s="241"/>
      <c r="E252" s="235"/>
      <c r="F252" s="235"/>
    </row>
    <row r="253" spans="1:6">
      <c r="A253" s="242"/>
      <c r="B253" s="239" t="s">
        <v>86</v>
      </c>
      <c r="C253" s="240"/>
      <c r="D253" s="241"/>
      <c r="E253" s="235"/>
      <c r="F253" s="235"/>
    </row>
    <row r="254" spans="1:6">
      <c r="A254" s="242"/>
      <c r="B254" s="239" t="s">
        <v>87</v>
      </c>
      <c r="C254" s="240"/>
      <c r="D254" s="241"/>
      <c r="E254" s="235"/>
      <c r="F254" s="235"/>
    </row>
    <row r="255" spans="1:6">
      <c r="A255" s="242"/>
      <c r="B255" s="239" t="s">
        <v>88</v>
      </c>
      <c r="C255" s="240"/>
      <c r="D255" s="241"/>
      <c r="E255" s="235"/>
      <c r="F255" s="235"/>
    </row>
    <row r="256" spans="1:6">
      <c r="A256" s="242"/>
      <c r="B256" s="239" t="s">
        <v>89</v>
      </c>
      <c r="C256" s="240"/>
      <c r="D256" s="241"/>
      <c r="E256" s="235"/>
      <c r="F256" s="235"/>
    </row>
    <row r="257" spans="1:6">
      <c r="A257" s="243"/>
      <c r="B257" s="239" t="s">
        <v>90</v>
      </c>
      <c r="C257" s="240" t="s">
        <v>41</v>
      </c>
      <c r="D257" s="241">
        <v>1</v>
      </c>
      <c r="E257" s="235"/>
      <c r="F257" s="186">
        <f>E257*$D257</f>
        <v>0</v>
      </c>
    </row>
    <row r="258" spans="1:6">
      <c r="A258" s="243"/>
      <c r="B258" s="239"/>
      <c r="C258" s="240"/>
      <c r="D258" s="241"/>
      <c r="E258" s="235"/>
      <c r="F258" s="235"/>
    </row>
    <row r="259" spans="1:6">
      <c r="A259" s="79" t="s">
        <v>28</v>
      </c>
      <c r="B259" s="239" t="s">
        <v>93</v>
      </c>
      <c r="C259" s="240"/>
      <c r="D259" s="241"/>
      <c r="E259" s="235"/>
      <c r="F259" s="235"/>
    </row>
    <row r="260" spans="1:6">
      <c r="A260" s="242"/>
      <c r="B260" s="239" t="s">
        <v>83</v>
      </c>
      <c r="C260" s="240"/>
      <c r="D260" s="241"/>
      <c r="E260" s="235"/>
      <c r="F260" s="235"/>
    </row>
    <row r="261" spans="1:6">
      <c r="A261" s="242"/>
      <c r="B261" s="239" t="s">
        <v>84</v>
      </c>
      <c r="C261" s="240"/>
      <c r="D261" s="241"/>
      <c r="E261" s="235"/>
      <c r="F261" s="235"/>
    </row>
    <row r="262" spans="1:6">
      <c r="A262" s="242"/>
      <c r="B262" s="239" t="s">
        <v>94</v>
      </c>
      <c r="C262" s="240"/>
      <c r="D262" s="241"/>
      <c r="E262" s="235"/>
      <c r="F262" s="235"/>
    </row>
    <row r="263" spans="1:6">
      <c r="A263" s="242"/>
      <c r="B263" s="239" t="s">
        <v>86</v>
      </c>
      <c r="C263" s="240"/>
      <c r="D263" s="241"/>
      <c r="E263" s="235"/>
      <c r="F263" s="235"/>
    </row>
    <row r="264" spans="1:6">
      <c r="A264" s="242"/>
      <c r="B264" s="239" t="s">
        <v>87</v>
      </c>
      <c r="C264" s="240"/>
      <c r="D264" s="241"/>
      <c r="E264" s="235"/>
      <c r="F264" s="235"/>
    </row>
    <row r="265" spans="1:6">
      <c r="A265" s="242"/>
      <c r="B265" s="239" t="s">
        <v>88</v>
      </c>
      <c r="C265" s="240"/>
      <c r="D265" s="241"/>
      <c r="E265" s="235"/>
      <c r="F265" s="235"/>
    </row>
    <row r="266" spans="1:6">
      <c r="A266" s="242"/>
      <c r="B266" s="239" t="s">
        <v>89</v>
      </c>
      <c r="C266" s="240"/>
      <c r="D266" s="241"/>
      <c r="E266" s="235"/>
      <c r="F266" s="235"/>
    </row>
    <row r="267" spans="1:6">
      <c r="A267" s="243"/>
      <c r="B267" s="239" t="s">
        <v>90</v>
      </c>
      <c r="C267" s="240" t="s">
        <v>41</v>
      </c>
      <c r="D267" s="241">
        <v>1</v>
      </c>
      <c r="E267" s="235"/>
      <c r="F267" s="186">
        <f>E267*$D267</f>
        <v>0</v>
      </c>
    </row>
    <row r="268" spans="1:6">
      <c r="A268" s="243"/>
      <c r="B268" s="239"/>
      <c r="C268" s="240"/>
      <c r="D268" s="241"/>
      <c r="E268" s="235"/>
      <c r="F268" s="235"/>
    </row>
    <row r="269" spans="1:6">
      <c r="A269" s="79" t="s">
        <v>29</v>
      </c>
      <c r="B269" s="239" t="s">
        <v>95</v>
      </c>
      <c r="C269" s="240"/>
      <c r="D269" s="241"/>
      <c r="E269" s="235"/>
      <c r="F269" s="235"/>
    </row>
    <row r="270" spans="1:6">
      <c r="A270" s="242"/>
      <c r="B270" s="239" t="s">
        <v>83</v>
      </c>
      <c r="C270" s="240"/>
      <c r="D270" s="241"/>
      <c r="E270" s="235"/>
      <c r="F270" s="235"/>
    </row>
    <row r="271" spans="1:6">
      <c r="A271" s="242"/>
      <c r="B271" s="239" t="s">
        <v>84</v>
      </c>
      <c r="C271" s="240"/>
      <c r="D271" s="241"/>
      <c r="E271" s="235"/>
      <c r="F271" s="235"/>
    </row>
    <row r="272" spans="1:6">
      <c r="A272" s="242"/>
      <c r="B272" s="239" t="s">
        <v>96</v>
      </c>
      <c r="C272" s="240"/>
      <c r="D272" s="241"/>
      <c r="E272" s="235"/>
      <c r="F272" s="235"/>
    </row>
    <row r="273" spans="1:6">
      <c r="A273" s="242"/>
      <c r="B273" s="239" t="s">
        <v>86</v>
      </c>
      <c r="C273" s="240"/>
      <c r="D273" s="241"/>
      <c r="E273" s="235"/>
      <c r="F273" s="235"/>
    </row>
    <row r="274" spans="1:6">
      <c r="A274" s="242"/>
      <c r="B274" s="239" t="s">
        <v>87</v>
      </c>
      <c r="C274" s="240"/>
      <c r="D274" s="241"/>
      <c r="E274" s="235"/>
      <c r="F274" s="235"/>
    </row>
    <row r="275" spans="1:6">
      <c r="A275" s="242"/>
      <c r="B275" s="239" t="s">
        <v>88</v>
      </c>
      <c r="C275" s="240"/>
      <c r="D275" s="241"/>
      <c r="E275" s="235"/>
      <c r="F275" s="235"/>
    </row>
    <row r="276" spans="1:6">
      <c r="A276" s="242"/>
      <c r="B276" s="239" t="s">
        <v>89</v>
      </c>
      <c r="C276" s="240"/>
      <c r="D276" s="241"/>
      <c r="E276" s="235"/>
      <c r="F276" s="235"/>
    </row>
    <row r="277" spans="1:6">
      <c r="A277" s="243"/>
      <c r="B277" s="239" t="s">
        <v>90</v>
      </c>
      <c r="C277" s="240" t="s">
        <v>41</v>
      </c>
      <c r="D277" s="241">
        <v>1</v>
      </c>
      <c r="E277" s="235"/>
      <c r="F277" s="186">
        <f>E277*$D277</f>
        <v>0</v>
      </c>
    </row>
    <row r="278" spans="1:6">
      <c r="A278" s="243"/>
      <c r="B278" s="239"/>
      <c r="C278" s="240"/>
      <c r="D278" s="241"/>
      <c r="E278" s="235"/>
      <c r="F278" s="235"/>
    </row>
    <row r="279" spans="1:6">
      <c r="A279" s="243"/>
      <c r="B279" s="239"/>
      <c r="C279" s="240"/>
      <c r="D279" s="241"/>
      <c r="E279" s="235"/>
      <c r="F279" s="235"/>
    </row>
    <row r="280" spans="1:6">
      <c r="A280" s="79" t="s">
        <v>31</v>
      </c>
      <c r="B280" s="239" t="s">
        <v>97</v>
      </c>
      <c r="C280" s="240"/>
      <c r="D280" s="241"/>
      <c r="E280" s="235"/>
      <c r="F280" s="235"/>
    </row>
    <row r="281" spans="1:6">
      <c r="A281" s="242"/>
      <c r="B281" s="239" t="s">
        <v>83</v>
      </c>
      <c r="C281" s="240"/>
      <c r="D281" s="241"/>
      <c r="E281" s="235"/>
      <c r="F281" s="235"/>
    </row>
    <row r="282" spans="1:6">
      <c r="A282" s="242"/>
      <c r="B282" s="239" t="s">
        <v>84</v>
      </c>
      <c r="C282" s="240"/>
      <c r="D282" s="241"/>
      <c r="E282" s="235"/>
      <c r="F282" s="235"/>
    </row>
    <row r="283" spans="1:6">
      <c r="A283" s="242"/>
      <c r="B283" s="239" t="s">
        <v>98</v>
      </c>
      <c r="C283" s="240"/>
      <c r="D283" s="241"/>
      <c r="E283" s="235"/>
      <c r="F283" s="235"/>
    </row>
    <row r="284" spans="1:6">
      <c r="A284" s="242"/>
      <c r="B284" s="239" t="s">
        <v>86</v>
      </c>
      <c r="C284" s="240"/>
      <c r="D284" s="241"/>
      <c r="E284" s="235"/>
      <c r="F284" s="235"/>
    </row>
    <row r="285" spans="1:6">
      <c r="A285" s="242"/>
      <c r="B285" s="239" t="s">
        <v>87</v>
      </c>
      <c r="C285" s="240"/>
      <c r="D285" s="241"/>
      <c r="E285" s="235"/>
      <c r="F285" s="235"/>
    </row>
    <row r="286" spans="1:6">
      <c r="A286" s="242"/>
      <c r="B286" s="239" t="s">
        <v>88</v>
      </c>
      <c r="C286" s="240"/>
      <c r="D286" s="241"/>
      <c r="E286" s="235"/>
      <c r="F286" s="235"/>
    </row>
    <row r="287" spans="1:6">
      <c r="A287" s="242"/>
      <c r="B287" s="239" t="s">
        <v>89</v>
      </c>
      <c r="C287" s="240"/>
      <c r="D287" s="241"/>
      <c r="E287" s="235"/>
      <c r="F287" s="235"/>
    </row>
    <row r="288" spans="1:6">
      <c r="A288" s="243"/>
      <c r="B288" s="239" t="s">
        <v>90</v>
      </c>
      <c r="C288" s="240" t="s">
        <v>41</v>
      </c>
      <c r="D288" s="241">
        <v>1</v>
      </c>
      <c r="E288" s="235"/>
      <c r="F288" s="186">
        <f>E288*$D288</f>
        <v>0</v>
      </c>
    </row>
    <row r="289" spans="1:6">
      <c r="A289" s="243"/>
      <c r="B289" s="239"/>
      <c r="C289" s="240"/>
      <c r="D289" s="241"/>
      <c r="E289" s="235"/>
      <c r="F289" s="235"/>
    </row>
    <row r="290" spans="1:6">
      <c r="A290" s="79" t="s">
        <v>32</v>
      </c>
      <c r="B290" s="239" t="s">
        <v>99</v>
      </c>
      <c r="C290" s="240"/>
      <c r="D290" s="241"/>
      <c r="E290" s="235"/>
      <c r="F290" s="235"/>
    </row>
    <row r="291" spans="1:6">
      <c r="A291" s="242"/>
      <c r="B291" s="239" t="s">
        <v>83</v>
      </c>
      <c r="C291" s="240"/>
      <c r="D291" s="241"/>
      <c r="E291" s="235"/>
      <c r="F291" s="235"/>
    </row>
    <row r="292" spans="1:6">
      <c r="A292" s="242"/>
      <c r="B292" s="239" t="s">
        <v>84</v>
      </c>
      <c r="C292" s="240"/>
      <c r="D292" s="241"/>
      <c r="E292" s="235"/>
      <c r="F292" s="235"/>
    </row>
    <row r="293" spans="1:6">
      <c r="A293" s="242"/>
      <c r="B293" s="239" t="s">
        <v>100</v>
      </c>
      <c r="C293" s="240"/>
      <c r="D293" s="241"/>
      <c r="E293" s="235"/>
      <c r="F293" s="235"/>
    </row>
    <row r="294" spans="1:6">
      <c r="A294" s="242"/>
      <c r="B294" s="239" t="s">
        <v>86</v>
      </c>
      <c r="C294" s="240"/>
      <c r="D294" s="241"/>
      <c r="E294" s="235"/>
      <c r="F294" s="235"/>
    </row>
    <row r="295" spans="1:6">
      <c r="A295" s="242"/>
      <c r="B295" s="239" t="s">
        <v>87</v>
      </c>
      <c r="C295" s="240"/>
      <c r="D295" s="241"/>
      <c r="E295" s="235"/>
      <c r="F295" s="235"/>
    </row>
    <row r="296" spans="1:6">
      <c r="A296" s="242"/>
      <c r="B296" s="239" t="s">
        <v>88</v>
      </c>
      <c r="C296" s="240"/>
      <c r="D296" s="241"/>
      <c r="E296" s="235"/>
      <c r="F296" s="235"/>
    </row>
    <row r="297" spans="1:6">
      <c r="A297" s="242"/>
      <c r="B297" s="239" t="s">
        <v>89</v>
      </c>
      <c r="C297" s="240"/>
      <c r="D297" s="241"/>
      <c r="E297" s="235"/>
      <c r="F297" s="235"/>
    </row>
    <row r="298" spans="1:6">
      <c r="A298" s="243"/>
      <c r="B298" s="239" t="s">
        <v>90</v>
      </c>
      <c r="C298" s="240" t="s">
        <v>41</v>
      </c>
      <c r="D298" s="241">
        <v>1</v>
      </c>
      <c r="E298" s="235"/>
      <c r="F298" s="186">
        <f>E298*$D298</f>
        <v>0</v>
      </c>
    </row>
    <row r="299" spans="1:6">
      <c r="A299" s="243"/>
      <c r="B299" s="239"/>
      <c r="C299" s="240"/>
      <c r="D299" s="241"/>
      <c r="E299" s="235"/>
      <c r="F299" s="235"/>
    </row>
    <row r="300" spans="1:6">
      <c r="A300" s="79" t="s">
        <v>33</v>
      </c>
      <c r="B300" s="239" t="s">
        <v>101</v>
      </c>
      <c r="C300" s="240"/>
      <c r="D300" s="241"/>
      <c r="E300" s="235"/>
      <c r="F300" s="235"/>
    </row>
    <row r="301" spans="1:6">
      <c r="A301" s="242"/>
      <c r="B301" s="239" t="s">
        <v>83</v>
      </c>
      <c r="C301" s="240"/>
      <c r="D301" s="241"/>
      <c r="E301" s="235"/>
      <c r="F301" s="235"/>
    </row>
    <row r="302" spans="1:6">
      <c r="A302" s="242"/>
      <c r="B302" s="239" t="s">
        <v>102</v>
      </c>
      <c r="C302" s="240"/>
      <c r="D302" s="241"/>
      <c r="E302" s="235"/>
      <c r="F302" s="235"/>
    </row>
    <row r="303" spans="1:6">
      <c r="A303" s="242"/>
      <c r="B303" s="239" t="s">
        <v>103</v>
      </c>
      <c r="C303" s="240"/>
      <c r="D303" s="241"/>
      <c r="E303" s="235"/>
      <c r="F303" s="235"/>
    </row>
    <row r="304" spans="1:6">
      <c r="A304" s="242"/>
      <c r="B304" s="239" t="s">
        <v>86</v>
      </c>
      <c r="C304" s="240"/>
      <c r="D304" s="241"/>
      <c r="E304" s="235"/>
      <c r="F304" s="235"/>
    </row>
    <row r="305" spans="1:6">
      <c r="A305" s="242"/>
      <c r="B305" s="239" t="s">
        <v>87</v>
      </c>
      <c r="C305" s="240"/>
      <c r="D305" s="241"/>
      <c r="E305" s="235"/>
      <c r="F305" s="235"/>
    </row>
    <row r="306" spans="1:6">
      <c r="A306" s="242"/>
      <c r="B306" s="239" t="s">
        <v>88</v>
      </c>
      <c r="C306" s="240"/>
      <c r="D306" s="241"/>
      <c r="E306" s="235"/>
      <c r="F306" s="235"/>
    </row>
    <row r="307" spans="1:6">
      <c r="A307" s="242"/>
      <c r="B307" s="239" t="s">
        <v>104</v>
      </c>
      <c r="C307" s="240"/>
      <c r="D307" s="241"/>
      <c r="E307" s="235"/>
      <c r="F307" s="235"/>
    </row>
    <row r="308" spans="1:6">
      <c r="A308" s="243"/>
      <c r="B308" s="239" t="s">
        <v>90</v>
      </c>
      <c r="C308" s="240" t="s">
        <v>41</v>
      </c>
      <c r="D308" s="241">
        <v>1</v>
      </c>
      <c r="E308" s="235"/>
      <c r="F308" s="186">
        <f>E308*$D308</f>
        <v>0</v>
      </c>
    </row>
    <row r="309" spans="1:6">
      <c r="A309" s="243"/>
      <c r="B309" s="239"/>
      <c r="C309" s="240"/>
      <c r="D309" s="241"/>
      <c r="E309" s="235"/>
      <c r="F309" s="235"/>
    </row>
    <row r="310" spans="1:6">
      <c r="A310" s="79" t="s">
        <v>34</v>
      </c>
      <c r="B310" s="239" t="s">
        <v>107</v>
      </c>
      <c r="C310" s="240"/>
      <c r="D310" s="241"/>
      <c r="E310" s="235"/>
      <c r="F310" s="235"/>
    </row>
    <row r="311" spans="1:6">
      <c r="A311" s="242"/>
      <c r="B311" s="239" t="s">
        <v>105</v>
      </c>
      <c r="C311" s="240"/>
      <c r="D311" s="241"/>
      <c r="E311" s="235"/>
      <c r="F311" s="235"/>
    </row>
    <row r="312" spans="1:6">
      <c r="A312" s="242"/>
      <c r="B312" s="239" t="s">
        <v>108</v>
      </c>
      <c r="C312" s="240"/>
      <c r="D312" s="241"/>
      <c r="E312" s="235"/>
      <c r="F312" s="235"/>
    </row>
    <row r="313" spans="1:6">
      <c r="A313" s="242"/>
      <c r="B313" s="239" t="s">
        <v>109</v>
      </c>
      <c r="C313" s="240"/>
      <c r="D313" s="241"/>
      <c r="E313" s="235"/>
      <c r="F313" s="235"/>
    </row>
    <row r="314" spans="1:6">
      <c r="A314" s="242"/>
      <c r="B314" s="239" t="s">
        <v>110</v>
      </c>
      <c r="C314" s="240"/>
      <c r="D314" s="241"/>
      <c r="E314" s="235"/>
      <c r="F314" s="235"/>
    </row>
    <row r="315" spans="1:6">
      <c r="A315" s="242"/>
      <c r="B315" s="239" t="s">
        <v>86</v>
      </c>
      <c r="C315" s="240"/>
      <c r="D315" s="241"/>
      <c r="E315" s="235"/>
      <c r="F315" s="235"/>
    </row>
    <row r="316" spans="1:6">
      <c r="A316" s="242"/>
      <c r="B316" s="239" t="s">
        <v>111</v>
      </c>
      <c r="C316" s="240"/>
      <c r="D316" s="241"/>
      <c r="E316" s="235"/>
      <c r="F316" s="235"/>
    </row>
    <row r="317" spans="1:6">
      <c r="A317" s="242"/>
      <c r="B317" s="239" t="s">
        <v>88</v>
      </c>
      <c r="C317" s="240"/>
      <c r="D317" s="241"/>
      <c r="E317" s="235"/>
      <c r="F317" s="235"/>
    </row>
    <row r="318" spans="1:6">
      <c r="A318" s="242"/>
      <c r="B318" s="239" t="s">
        <v>106</v>
      </c>
      <c r="C318" s="240"/>
      <c r="D318" s="241"/>
      <c r="E318" s="235"/>
      <c r="F318" s="235"/>
    </row>
    <row r="319" spans="1:6">
      <c r="A319" s="243"/>
      <c r="B319" s="239" t="s">
        <v>90</v>
      </c>
      <c r="C319" s="240" t="s">
        <v>41</v>
      </c>
      <c r="D319" s="241">
        <v>1</v>
      </c>
      <c r="E319" s="235"/>
      <c r="F319" s="186">
        <f>E319*$D319</f>
        <v>0</v>
      </c>
    </row>
    <row r="320" spans="1:6" ht="14.25">
      <c r="A320" s="231"/>
      <c r="B320" s="244"/>
      <c r="C320" s="240"/>
      <c r="D320" s="241"/>
      <c r="E320" s="235"/>
      <c r="F320" s="235"/>
    </row>
    <row r="321" spans="1:6">
      <c r="A321" s="79" t="s">
        <v>35</v>
      </c>
      <c r="B321" s="239" t="s">
        <v>112</v>
      </c>
      <c r="C321" s="240"/>
      <c r="D321" s="241"/>
      <c r="E321" s="235"/>
      <c r="F321" s="235"/>
    </row>
    <row r="322" spans="1:6">
      <c r="A322" s="242"/>
      <c r="B322" s="239" t="s">
        <v>113</v>
      </c>
      <c r="C322" s="240"/>
      <c r="D322" s="241"/>
      <c r="E322" s="235"/>
      <c r="F322" s="235"/>
    </row>
    <row r="323" spans="1:6">
      <c r="A323" s="242"/>
      <c r="B323" s="239" t="s">
        <v>114</v>
      </c>
      <c r="C323" s="240"/>
      <c r="D323" s="241"/>
      <c r="E323" s="235"/>
      <c r="F323" s="235"/>
    </row>
    <row r="324" spans="1:6">
      <c r="A324" s="242"/>
      <c r="B324" s="239" t="s">
        <v>115</v>
      </c>
      <c r="C324" s="240"/>
      <c r="D324" s="241"/>
      <c r="E324" s="235"/>
      <c r="F324" s="235"/>
    </row>
    <row r="325" spans="1:6">
      <c r="A325" s="242"/>
      <c r="B325" s="239" t="s">
        <v>116</v>
      </c>
      <c r="C325" s="240"/>
      <c r="D325" s="241"/>
      <c r="E325" s="235"/>
      <c r="F325" s="235"/>
    </row>
    <row r="326" spans="1:6">
      <c r="A326" s="242"/>
      <c r="B326" s="239" t="s">
        <v>88</v>
      </c>
      <c r="C326" s="240"/>
      <c r="D326" s="241"/>
      <c r="E326" s="235"/>
      <c r="F326" s="235"/>
    </row>
    <row r="327" spans="1:6">
      <c r="A327" s="243"/>
      <c r="B327" s="239" t="s">
        <v>90</v>
      </c>
      <c r="C327" s="240"/>
      <c r="D327" s="241"/>
      <c r="E327" s="235"/>
      <c r="F327" s="235"/>
    </row>
    <row r="328" spans="1:6" ht="14.25">
      <c r="A328" s="231"/>
      <c r="B328" s="244" t="s">
        <v>117</v>
      </c>
      <c r="C328" s="240" t="s">
        <v>41</v>
      </c>
      <c r="D328" s="241">
        <v>3</v>
      </c>
      <c r="E328" s="235"/>
      <c r="F328" s="186">
        <f>E328*$D328</f>
        <v>0</v>
      </c>
    </row>
    <row r="329" spans="1:6" ht="14.25">
      <c r="A329" s="231"/>
      <c r="B329" s="244"/>
      <c r="C329" s="240"/>
      <c r="D329" s="241"/>
      <c r="E329" s="235"/>
      <c r="F329" s="235"/>
    </row>
    <row r="330" spans="1:6">
      <c r="A330" s="79" t="s">
        <v>63</v>
      </c>
      <c r="B330" s="239" t="s">
        <v>118</v>
      </c>
      <c r="C330" s="240"/>
      <c r="D330" s="241"/>
      <c r="E330" s="235"/>
      <c r="F330" s="235"/>
    </row>
    <row r="331" spans="1:6">
      <c r="A331" s="242"/>
      <c r="B331" s="239" t="s">
        <v>119</v>
      </c>
      <c r="C331" s="240"/>
      <c r="D331" s="241"/>
      <c r="E331" s="235"/>
      <c r="F331" s="235"/>
    </row>
    <row r="332" spans="1:6">
      <c r="A332" s="242"/>
      <c r="B332" s="239" t="s">
        <v>120</v>
      </c>
      <c r="C332" s="240"/>
      <c r="D332" s="241"/>
      <c r="E332" s="235"/>
      <c r="F332" s="235"/>
    </row>
    <row r="333" spans="1:6">
      <c r="A333" s="242"/>
      <c r="B333" s="239" t="s">
        <v>115</v>
      </c>
      <c r="C333" s="240"/>
      <c r="D333" s="241"/>
      <c r="E333" s="235"/>
      <c r="F333" s="235"/>
    </row>
    <row r="334" spans="1:6">
      <c r="A334" s="242"/>
      <c r="B334" s="239" t="s">
        <v>121</v>
      </c>
      <c r="C334" s="240"/>
      <c r="D334" s="241"/>
      <c r="E334" s="235"/>
      <c r="F334" s="235"/>
    </row>
    <row r="335" spans="1:6">
      <c r="A335" s="243"/>
      <c r="B335" s="239" t="s">
        <v>90</v>
      </c>
      <c r="C335" s="240"/>
      <c r="D335" s="241"/>
      <c r="E335" s="235"/>
      <c r="F335" s="235"/>
    </row>
    <row r="336" spans="1:6" ht="14.25">
      <c r="A336" s="231"/>
      <c r="B336" s="244" t="s">
        <v>122</v>
      </c>
      <c r="C336" s="240" t="s">
        <v>41</v>
      </c>
      <c r="D336" s="241">
        <v>8</v>
      </c>
      <c r="E336" s="235"/>
      <c r="F336" s="186">
        <f>E336*$D336</f>
        <v>0</v>
      </c>
    </row>
    <row r="337" spans="1:6" ht="14.25">
      <c r="A337" s="231"/>
      <c r="B337" s="244"/>
      <c r="C337" s="240"/>
      <c r="D337" s="241"/>
      <c r="E337" s="235"/>
      <c r="F337" s="235"/>
    </row>
    <row r="338" spans="1:6">
      <c r="A338" s="79" t="s">
        <v>44</v>
      </c>
      <c r="B338" s="239" t="s">
        <v>123</v>
      </c>
      <c r="C338" s="240"/>
      <c r="D338" s="241"/>
      <c r="E338" s="235"/>
      <c r="F338" s="235"/>
    </row>
    <row r="339" spans="1:6">
      <c r="A339" s="242"/>
      <c r="B339" s="239" t="s">
        <v>105</v>
      </c>
      <c r="C339" s="240"/>
      <c r="D339" s="241"/>
      <c r="E339" s="235"/>
      <c r="F339" s="235"/>
    </row>
    <row r="340" spans="1:6">
      <c r="A340" s="242"/>
      <c r="B340" s="239" t="s">
        <v>124</v>
      </c>
      <c r="C340" s="240"/>
      <c r="D340" s="241"/>
      <c r="E340" s="235"/>
      <c r="F340" s="235"/>
    </row>
    <row r="341" spans="1:6">
      <c r="A341" s="242"/>
      <c r="B341" s="239" t="s">
        <v>125</v>
      </c>
      <c r="C341" s="240"/>
      <c r="D341" s="241"/>
      <c r="E341" s="235"/>
      <c r="F341" s="235"/>
    </row>
    <row r="342" spans="1:6">
      <c r="A342" s="242"/>
      <c r="B342" s="239" t="s">
        <v>126</v>
      </c>
      <c r="C342" s="240"/>
      <c r="D342" s="241"/>
      <c r="E342" s="235"/>
      <c r="F342" s="235"/>
    </row>
    <row r="343" spans="1:6">
      <c r="A343" s="242"/>
      <c r="B343" s="239" t="s">
        <v>87</v>
      </c>
      <c r="C343" s="240"/>
      <c r="D343" s="241"/>
      <c r="E343" s="235"/>
      <c r="F343" s="235"/>
    </row>
    <row r="344" spans="1:6">
      <c r="A344" s="242"/>
      <c r="B344" s="239" t="s">
        <v>88</v>
      </c>
      <c r="C344" s="240"/>
      <c r="D344" s="241"/>
      <c r="E344" s="235"/>
      <c r="F344" s="235"/>
    </row>
    <row r="345" spans="1:6">
      <c r="A345" s="242"/>
      <c r="B345" s="239" t="s">
        <v>127</v>
      </c>
      <c r="C345" s="240"/>
      <c r="D345" s="241"/>
      <c r="E345" s="235"/>
      <c r="F345" s="235"/>
    </row>
    <row r="346" spans="1:6">
      <c r="A346" s="243"/>
      <c r="B346" s="239" t="s">
        <v>90</v>
      </c>
      <c r="C346" s="240" t="s">
        <v>41</v>
      </c>
      <c r="D346" s="241">
        <v>1</v>
      </c>
      <c r="E346" s="235"/>
      <c r="F346" s="186">
        <f>E346*$D346</f>
        <v>0</v>
      </c>
    </row>
    <row r="347" spans="1:6" ht="14.25">
      <c r="A347" s="231"/>
      <c r="B347" s="244"/>
      <c r="C347" s="240"/>
      <c r="D347" s="241"/>
      <c r="E347" s="235"/>
      <c r="F347" s="235"/>
    </row>
    <row r="348" spans="1:6">
      <c r="A348" s="79" t="s">
        <v>254</v>
      </c>
      <c r="B348" s="239" t="s">
        <v>128</v>
      </c>
      <c r="C348" s="240"/>
      <c r="D348" s="241"/>
      <c r="E348" s="235"/>
      <c r="F348" s="235"/>
    </row>
    <row r="349" spans="1:6">
      <c r="A349" s="242"/>
      <c r="B349" s="239" t="s">
        <v>105</v>
      </c>
      <c r="C349" s="240"/>
      <c r="D349" s="241"/>
      <c r="E349" s="235"/>
      <c r="F349" s="235"/>
    </row>
    <row r="350" spans="1:6">
      <c r="A350" s="242"/>
      <c r="B350" s="239" t="s">
        <v>129</v>
      </c>
      <c r="C350" s="240"/>
      <c r="D350" s="241"/>
      <c r="E350" s="235"/>
      <c r="F350" s="235"/>
    </row>
    <row r="351" spans="1:6">
      <c r="A351" s="242"/>
      <c r="B351" s="239" t="s">
        <v>130</v>
      </c>
      <c r="C351" s="240"/>
      <c r="D351" s="241"/>
      <c r="E351" s="235"/>
      <c r="F351" s="235"/>
    </row>
    <row r="352" spans="1:6">
      <c r="A352" s="242"/>
      <c r="B352" s="239" t="s">
        <v>86</v>
      </c>
      <c r="C352" s="240"/>
      <c r="D352" s="241"/>
      <c r="E352" s="235"/>
      <c r="F352" s="235"/>
    </row>
    <row r="353" spans="1:6">
      <c r="A353" s="242"/>
      <c r="B353" s="239" t="s">
        <v>87</v>
      </c>
      <c r="C353" s="240"/>
      <c r="D353" s="241"/>
      <c r="E353" s="235"/>
      <c r="F353" s="235"/>
    </row>
    <row r="354" spans="1:6">
      <c r="A354" s="242"/>
      <c r="B354" s="239" t="s">
        <v>127</v>
      </c>
      <c r="C354" s="240"/>
      <c r="D354" s="241"/>
      <c r="E354" s="235"/>
      <c r="F354" s="235"/>
    </row>
    <row r="355" spans="1:6">
      <c r="A355" s="242"/>
      <c r="B355" s="239" t="s">
        <v>88</v>
      </c>
      <c r="C355" s="240"/>
      <c r="D355" s="241"/>
      <c r="E355" s="235"/>
      <c r="F355" s="235"/>
    </row>
    <row r="356" spans="1:6">
      <c r="A356" s="243"/>
      <c r="B356" s="239" t="s">
        <v>90</v>
      </c>
      <c r="C356" s="240" t="s">
        <v>41</v>
      </c>
      <c r="D356" s="241">
        <v>1</v>
      </c>
      <c r="E356" s="235"/>
      <c r="F356" s="186">
        <f>E356*$D356</f>
        <v>0</v>
      </c>
    </row>
    <row r="357" spans="1:6">
      <c r="A357" s="243"/>
      <c r="B357" s="239"/>
      <c r="C357" s="240"/>
      <c r="D357" s="241"/>
      <c r="E357" s="235"/>
      <c r="F357" s="235"/>
    </row>
    <row r="358" spans="1:6">
      <c r="A358" s="79" t="s">
        <v>255</v>
      </c>
      <c r="B358" s="239" t="s">
        <v>131</v>
      </c>
      <c r="C358" s="240"/>
      <c r="D358" s="241"/>
      <c r="E358" s="235"/>
      <c r="F358" s="235"/>
    </row>
    <row r="359" spans="1:6">
      <c r="A359" s="242"/>
      <c r="B359" s="239" t="s">
        <v>105</v>
      </c>
      <c r="C359" s="240"/>
      <c r="D359" s="241"/>
      <c r="E359" s="235"/>
      <c r="F359" s="235"/>
    </row>
    <row r="360" spans="1:6">
      <c r="A360" s="242"/>
      <c r="B360" s="239" t="s">
        <v>132</v>
      </c>
      <c r="C360" s="240"/>
      <c r="D360" s="241"/>
      <c r="E360" s="235"/>
      <c r="F360" s="235"/>
    </row>
    <row r="361" spans="1:6">
      <c r="A361" s="242"/>
      <c r="B361" s="239" t="s">
        <v>133</v>
      </c>
      <c r="C361" s="240"/>
      <c r="D361" s="241"/>
      <c r="E361" s="235"/>
      <c r="F361" s="235"/>
    </row>
    <row r="362" spans="1:6">
      <c r="A362" s="242"/>
      <c r="B362" s="239" t="s">
        <v>86</v>
      </c>
      <c r="C362" s="240"/>
      <c r="D362" s="241"/>
      <c r="E362" s="235"/>
      <c r="F362" s="235"/>
    </row>
    <row r="363" spans="1:6">
      <c r="A363" s="242"/>
      <c r="B363" s="239" t="s">
        <v>87</v>
      </c>
      <c r="C363" s="240"/>
      <c r="D363" s="241"/>
      <c r="E363" s="235"/>
      <c r="F363" s="235"/>
    </row>
    <row r="364" spans="1:6">
      <c r="A364" s="242"/>
      <c r="B364" s="239" t="s">
        <v>88</v>
      </c>
      <c r="C364" s="240"/>
      <c r="D364" s="241"/>
      <c r="E364" s="235"/>
      <c r="F364" s="235"/>
    </row>
    <row r="365" spans="1:6">
      <c r="A365" s="243"/>
      <c r="B365" s="239" t="s">
        <v>90</v>
      </c>
      <c r="C365" s="240" t="s">
        <v>41</v>
      </c>
      <c r="D365" s="241">
        <v>1</v>
      </c>
      <c r="E365" s="235"/>
      <c r="F365" s="186">
        <f>E365*$D365</f>
        <v>0</v>
      </c>
    </row>
    <row r="366" spans="1:6">
      <c r="A366" s="243"/>
      <c r="B366" s="239"/>
      <c r="C366" s="240"/>
      <c r="D366" s="241"/>
      <c r="E366" s="235"/>
      <c r="F366" s="235"/>
    </row>
    <row r="367" spans="1:6">
      <c r="A367" s="243"/>
      <c r="B367" s="239"/>
      <c r="C367" s="240"/>
      <c r="D367" s="241"/>
      <c r="E367" s="235"/>
      <c r="F367" s="235"/>
    </row>
    <row r="368" spans="1:6">
      <c r="A368" s="79" t="s">
        <v>256</v>
      </c>
      <c r="B368" s="239" t="s">
        <v>134</v>
      </c>
      <c r="C368" s="240"/>
      <c r="D368" s="241"/>
      <c r="E368" s="235"/>
      <c r="F368" s="235"/>
    </row>
    <row r="369" spans="1:6">
      <c r="A369" s="242"/>
      <c r="B369" s="239" t="s">
        <v>105</v>
      </c>
      <c r="C369" s="240"/>
      <c r="D369" s="241"/>
      <c r="E369" s="235"/>
      <c r="F369" s="235"/>
    </row>
    <row r="370" spans="1:6">
      <c r="A370" s="242"/>
      <c r="B370" s="239" t="s">
        <v>135</v>
      </c>
      <c r="C370" s="240"/>
      <c r="D370" s="241"/>
      <c r="E370" s="235"/>
      <c r="F370" s="235"/>
    </row>
    <row r="371" spans="1:6">
      <c r="A371" s="242"/>
      <c r="B371" s="239" t="s">
        <v>136</v>
      </c>
      <c r="C371" s="240"/>
      <c r="D371" s="241"/>
      <c r="E371" s="235"/>
      <c r="F371" s="235"/>
    </row>
    <row r="372" spans="1:6">
      <c r="A372" s="242"/>
      <c r="B372" s="239" t="s">
        <v>137</v>
      </c>
      <c r="C372" s="240"/>
      <c r="D372" s="241"/>
      <c r="E372" s="235"/>
      <c r="F372" s="235"/>
    </row>
    <row r="373" spans="1:6">
      <c r="A373" s="242"/>
      <c r="B373" s="239" t="s">
        <v>138</v>
      </c>
      <c r="C373" s="240"/>
      <c r="D373" s="241"/>
      <c r="E373" s="235"/>
      <c r="F373" s="235"/>
    </row>
    <row r="374" spans="1:6">
      <c r="A374" s="242"/>
      <c r="B374" s="239" t="s">
        <v>87</v>
      </c>
      <c r="C374" s="240"/>
      <c r="D374" s="241"/>
      <c r="E374" s="235"/>
      <c r="F374" s="235"/>
    </row>
    <row r="375" spans="1:6">
      <c r="A375" s="242"/>
      <c r="B375" s="239" t="s">
        <v>139</v>
      </c>
      <c r="C375" s="240"/>
      <c r="D375" s="241"/>
      <c r="E375" s="235"/>
      <c r="F375" s="235"/>
    </row>
    <row r="376" spans="1:6">
      <c r="A376" s="242"/>
      <c r="B376" s="239" t="s">
        <v>140</v>
      </c>
      <c r="C376" s="240"/>
      <c r="D376" s="241"/>
      <c r="E376" s="235"/>
      <c r="F376" s="235"/>
    </row>
    <row r="377" spans="1:6">
      <c r="A377" s="243"/>
      <c r="B377" s="239" t="s">
        <v>141</v>
      </c>
      <c r="C377" s="240" t="s">
        <v>41</v>
      </c>
      <c r="D377" s="241">
        <v>1</v>
      </c>
      <c r="E377" s="235"/>
      <c r="F377" s="186">
        <f>E377*$D377</f>
        <v>0</v>
      </c>
    </row>
    <row r="378" spans="1:6">
      <c r="A378" s="243"/>
      <c r="B378" s="239"/>
      <c r="C378" s="240"/>
      <c r="D378" s="241"/>
      <c r="E378" s="235"/>
      <c r="F378" s="235"/>
    </row>
    <row r="379" spans="1:6">
      <c r="A379" s="79" t="s">
        <v>257</v>
      </c>
      <c r="B379" s="239" t="s">
        <v>142</v>
      </c>
      <c r="C379" s="240"/>
      <c r="D379" s="241"/>
      <c r="E379" s="235"/>
      <c r="F379" s="235"/>
    </row>
    <row r="380" spans="1:6">
      <c r="A380" s="242"/>
      <c r="B380" s="239" t="s">
        <v>105</v>
      </c>
      <c r="C380" s="240"/>
      <c r="D380" s="241"/>
      <c r="E380" s="235"/>
      <c r="F380" s="235"/>
    </row>
    <row r="381" spans="1:6">
      <c r="A381" s="242"/>
      <c r="B381" s="239" t="s">
        <v>143</v>
      </c>
      <c r="C381" s="240"/>
      <c r="D381" s="241"/>
      <c r="E381" s="235"/>
      <c r="F381" s="235"/>
    </row>
    <row r="382" spans="1:6">
      <c r="A382" s="242"/>
      <c r="B382" s="239" t="s">
        <v>144</v>
      </c>
      <c r="C382" s="240"/>
      <c r="D382" s="241"/>
      <c r="E382" s="235"/>
      <c r="F382" s="235"/>
    </row>
    <row r="383" spans="1:6">
      <c r="A383" s="242"/>
      <c r="B383" s="239" t="s">
        <v>86</v>
      </c>
      <c r="C383" s="240"/>
      <c r="D383" s="241"/>
      <c r="E383" s="235"/>
      <c r="F383" s="235"/>
    </row>
    <row r="384" spans="1:6">
      <c r="A384" s="242"/>
      <c r="B384" s="239" t="s">
        <v>87</v>
      </c>
      <c r="C384" s="240"/>
      <c r="D384" s="241"/>
      <c r="E384" s="235"/>
      <c r="F384" s="235"/>
    </row>
    <row r="385" spans="1:6">
      <c r="A385" s="242"/>
      <c r="B385" s="239" t="s">
        <v>88</v>
      </c>
      <c r="C385" s="240"/>
      <c r="D385" s="241"/>
      <c r="E385" s="235"/>
      <c r="F385" s="235"/>
    </row>
    <row r="386" spans="1:6">
      <c r="A386" s="243"/>
      <c r="B386" s="239" t="s">
        <v>90</v>
      </c>
      <c r="C386" s="240" t="s">
        <v>41</v>
      </c>
      <c r="D386" s="241">
        <v>1</v>
      </c>
      <c r="E386" s="235"/>
      <c r="F386" s="186">
        <f>E386*$D386</f>
        <v>0</v>
      </c>
    </row>
    <row r="387" spans="1:6" ht="14.25">
      <c r="A387" s="231"/>
      <c r="B387" s="244"/>
      <c r="C387" s="240"/>
      <c r="D387" s="241"/>
      <c r="E387" s="235"/>
      <c r="F387" s="235"/>
    </row>
    <row r="388" spans="1:6">
      <c r="A388" s="79" t="s">
        <v>258</v>
      </c>
      <c r="B388" s="239" t="s">
        <v>145</v>
      </c>
      <c r="C388" s="240"/>
      <c r="D388" s="241"/>
      <c r="E388" s="235"/>
      <c r="F388" s="235"/>
    </row>
    <row r="389" spans="1:6">
      <c r="A389" s="242"/>
      <c r="B389" s="239" t="s">
        <v>105</v>
      </c>
      <c r="C389" s="240"/>
      <c r="D389" s="241"/>
      <c r="E389" s="235"/>
      <c r="F389" s="235"/>
    </row>
    <row r="390" spans="1:6">
      <c r="A390" s="242"/>
      <c r="B390" s="239" t="s">
        <v>146</v>
      </c>
      <c r="C390" s="240"/>
      <c r="D390" s="241"/>
      <c r="E390" s="235"/>
      <c r="F390" s="235"/>
    </row>
    <row r="391" spans="1:6">
      <c r="A391" s="242"/>
      <c r="B391" s="239" t="s">
        <v>147</v>
      </c>
      <c r="C391" s="240"/>
      <c r="D391" s="241"/>
      <c r="E391" s="235"/>
      <c r="F391" s="235"/>
    </row>
    <row r="392" spans="1:6">
      <c r="A392" s="242"/>
      <c r="B392" s="239" t="s">
        <v>86</v>
      </c>
      <c r="C392" s="240"/>
      <c r="D392" s="241"/>
      <c r="E392" s="235"/>
      <c r="F392" s="235"/>
    </row>
    <row r="393" spans="1:6">
      <c r="A393" s="242"/>
      <c r="B393" s="239" t="s">
        <v>87</v>
      </c>
      <c r="C393" s="240"/>
      <c r="D393" s="241"/>
      <c r="E393" s="235"/>
      <c r="F393" s="235"/>
    </row>
    <row r="394" spans="1:6">
      <c r="A394" s="242"/>
      <c r="B394" s="239" t="s">
        <v>88</v>
      </c>
      <c r="C394" s="240"/>
      <c r="D394" s="241"/>
      <c r="E394" s="235"/>
      <c r="F394" s="235"/>
    </row>
    <row r="395" spans="1:6">
      <c r="A395" s="243"/>
      <c r="B395" s="239" t="s">
        <v>90</v>
      </c>
      <c r="C395" s="240" t="s">
        <v>41</v>
      </c>
      <c r="D395" s="241">
        <v>1</v>
      </c>
      <c r="E395" s="235"/>
      <c r="F395" s="186">
        <f>E395*$D395</f>
        <v>0</v>
      </c>
    </row>
    <row r="396" spans="1:6">
      <c r="A396" s="243"/>
      <c r="B396" s="239"/>
      <c r="C396" s="240"/>
      <c r="D396" s="241"/>
      <c r="E396" s="235"/>
      <c r="F396" s="235"/>
    </row>
    <row r="397" spans="1:6">
      <c r="A397" s="79" t="s">
        <v>259</v>
      </c>
      <c r="B397" s="239" t="s">
        <v>148</v>
      </c>
      <c r="C397" s="240"/>
      <c r="D397" s="241"/>
      <c r="E397" s="235"/>
      <c r="F397" s="235"/>
    </row>
    <row r="398" spans="1:6">
      <c r="A398" s="242"/>
      <c r="B398" s="239" t="s">
        <v>105</v>
      </c>
      <c r="C398" s="240"/>
      <c r="D398" s="241"/>
      <c r="E398" s="235"/>
      <c r="F398" s="235"/>
    </row>
    <row r="399" spans="1:6">
      <c r="A399" s="242"/>
      <c r="B399" s="239" t="s">
        <v>149</v>
      </c>
      <c r="C399" s="240"/>
      <c r="D399" s="241"/>
      <c r="E399" s="235"/>
      <c r="F399" s="235"/>
    </row>
    <row r="400" spans="1:6">
      <c r="A400" s="242"/>
      <c r="B400" s="239" t="s">
        <v>150</v>
      </c>
      <c r="C400" s="240"/>
      <c r="D400" s="241"/>
      <c r="E400" s="235"/>
      <c r="F400" s="235"/>
    </row>
    <row r="401" spans="1:6">
      <c r="A401" s="242"/>
      <c r="B401" s="239" t="s">
        <v>137</v>
      </c>
      <c r="C401" s="240"/>
      <c r="D401" s="241"/>
      <c r="E401" s="235"/>
      <c r="F401" s="235"/>
    </row>
    <row r="402" spans="1:6">
      <c r="A402" s="242"/>
      <c r="B402" s="239" t="s">
        <v>138</v>
      </c>
      <c r="C402" s="240"/>
      <c r="D402" s="241"/>
      <c r="E402" s="235"/>
      <c r="F402" s="235"/>
    </row>
    <row r="403" spans="1:6">
      <c r="A403" s="242"/>
      <c r="B403" s="239" t="s">
        <v>87</v>
      </c>
      <c r="C403" s="240"/>
      <c r="D403" s="241"/>
      <c r="E403" s="235"/>
      <c r="F403" s="235"/>
    </row>
    <row r="404" spans="1:6">
      <c r="A404" s="242"/>
      <c r="B404" s="239" t="s">
        <v>139</v>
      </c>
      <c r="C404" s="240"/>
      <c r="D404" s="241"/>
      <c r="E404" s="235"/>
      <c r="F404" s="235"/>
    </row>
    <row r="405" spans="1:6">
      <c r="A405" s="242"/>
      <c r="B405" s="239" t="s">
        <v>151</v>
      </c>
      <c r="C405" s="240"/>
      <c r="D405" s="241"/>
      <c r="E405" s="235"/>
      <c r="F405" s="235"/>
    </row>
    <row r="406" spans="1:6">
      <c r="A406" s="243"/>
      <c r="B406" s="239" t="s">
        <v>141</v>
      </c>
      <c r="C406" s="240" t="s">
        <v>41</v>
      </c>
      <c r="D406" s="241">
        <v>1</v>
      </c>
      <c r="E406" s="235"/>
      <c r="F406" s="186">
        <f>E406*$D406</f>
        <v>0</v>
      </c>
    </row>
    <row r="407" spans="1:6">
      <c r="A407" s="242"/>
      <c r="B407" s="239"/>
      <c r="C407" s="240"/>
      <c r="D407" s="241"/>
      <c r="E407" s="235"/>
      <c r="F407" s="235"/>
    </row>
    <row r="408" spans="1:6">
      <c r="A408" s="79" t="s">
        <v>260</v>
      </c>
      <c r="B408" s="239" t="s">
        <v>152</v>
      </c>
      <c r="C408" s="240"/>
      <c r="D408" s="241"/>
      <c r="E408" s="235"/>
      <c r="F408" s="235"/>
    </row>
    <row r="409" spans="1:6">
      <c r="A409" s="242"/>
      <c r="B409" s="239" t="s">
        <v>105</v>
      </c>
      <c r="C409" s="240"/>
      <c r="D409" s="241"/>
      <c r="E409" s="235"/>
      <c r="F409" s="235"/>
    </row>
    <row r="410" spans="1:6">
      <c r="A410" s="242"/>
      <c r="B410" s="239" t="s">
        <v>153</v>
      </c>
      <c r="C410" s="240"/>
      <c r="D410" s="241"/>
      <c r="E410" s="235"/>
      <c r="F410" s="235"/>
    </row>
    <row r="411" spans="1:6">
      <c r="A411" s="242"/>
      <c r="B411" s="239" t="s">
        <v>154</v>
      </c>
      <c r="C411" s="240"/>
      <c r="D411" s="241"/>
      <c r="E411" s="235"/>
      <c r="F411" s="235"/>
    </row>
    <row r="412" spans="1:6">
      <c r="A412" s="242"/>
      <c r="B412" s="239" t="s">
        <v>137</v>
      </c>
      <c r="C412" s="240"/>
      <c r="D412" s="241"/>
      <c r="E412" s="235"/>
      <c r="F412" s="235"/>
    </row>
    <row r="413" spans="1:6">
      <c r="A413" s="242"/>
      <c r="B413" s="239" t="s">
        <v>138</v>
      </c>
      <c r="C413" s="240"/>
      <c r="D413" s="241"/>
      <c r="E413" s="235"/>
      <c r="F413" s="235"/>
    </row>
    <row r="414" spans="1:6">
      <c r="A414" s="242"/>
      <c r="B414" s="239" t="s">
        <v>87</v>
      </c>
      <c r="C414" s="240"/>
      <c r="D414" s="241"/>
      <c r="E414" s="235"/>
      <c r="F414" s="235"/>
    </row>
    <row r="415" spans="1:6">
      <c r="A415" s="242"/>
      <c r="B415" s="239" t="s">
        <v>139</v>
      </c>
      <c r="C415" s="240"/>
      <c r="D415" s="241"/>
      <c r="E415" s="235"/>
      <c r="F415" s="235"/>
    </row>
    <row r="416" spans="1:6">
      <c r="A416" s="242"/>
      <c r="B416" s="239" t="s">
        <v>151</v>
      </c>
      <c r="C416" s="240"/>
      <c r="D416" s="241"/>
      <c r="E416" s="235"/>
      <c r="F416" s="235"/>
    </row>
    <row r="417" spans="1:6">
      <c r="A417" s="243"/>
      <c r="B417" s="239" t="s">
        <v>141</v>
      </c>
      <c r="C417" s="240" t="s">
        <v>41</v>
      </c>
      <c r="D417" s="241">
        <v>1</v>
      </c>
      <c r="E417" s="235"/>
      <c r="F417" s="186">
        <f>E417*$D417</f>
        <v>0</v>
      </c>
    </row>
    <row r="418" spans="1:6">
      <c r="A418" s="243"/>
      <c r="B418" s="239"/>
      <c r="C418" s="240"/>
      <c r="D418" s="241"/>
      <c r="E418" s="235"/>
      <c r="F418" s="235"/>
    </row>
    <row r="419" spans="1:6">
      <c r="A419" s="79" t="s">
        <v>261</v>
      </c>
      <c r="B419" s="239" t="s">
        <v>155</v>
      </c>
      <c r="C419" s="240"/>
      <c r="D419" s="241"/>
      <c r="E419" s="235"/>
      <c r="F419" s="235"/>
    </row>
    <row r="420" spans="1:6">
      <c r="A420" s="242"/>
      <c r="B420" s="239" t="s">
        <v>105</v>
      </c>
      <c r="C420" s="240"/>
      <c r="D420" s="241"/>
      <c r="E420" s="235"/>
      <c r="F420" s="235"/>
    </row>
    <row r="421" spans="1:6">
      <c r="A421" s="242"/>
      <c r="B421" s="239" t="s">
        <v>156</v>
      </c>
      <c r="C421" s="240"/>
      <c r="D421" s="241"/>
      <c r="E421" s="235"/>
      <c r="F421" s="235"/>
    </row>
    <row r="422" spans="1:6">
      <c r="A422" s="242"/>
      <c r="B422" s="239" t="s">
        <v>157</v>
      </c>
      <c r="C422" s="240"/>
      <c r="D422" s="241"/>
      <c r="E422" s="235"/>
      <c r="F422" s="235"/>
    </row>
    <row r="423" spans="1:6">
      <c r="A423" s="242"/>
      <c r="B423" s="239" t="s">
        <v>158</v>
      </c>
      <c r="C423" s="240"/>
      <c r="D423" s="241"/>
      <c r="E423" s="235"/>
      <c r="F423" s="235"/>
    </row>
    <row r="424" spans="1:6">
      <c r="A424" s="242"/>
      <c r="B424" s="239" t="s">
        <v>137</v>
      </c>
      <c r="C424" s="240"/>
      <c r="D424" s="241"/>
      <c r="E424" s="235"/>
      <c r="F424" s="235"/>
    </row>
    <row r="425" spans="1:6">
      <c r="A425" s="242"/>
      <c r="B425" s="239" t="s">
        <v>138</v>
      </c>
      <c r="C425" s="240"/>
      <c r="D425" s="241"/>
      <c r="E425" s="235"/>
      <c r="F425" s="235"/>
    </row>
    <row r="426" spans="1:6">
      <c r="A426" s="242"/>
      <c r="B426" s="239" t="s">
        <v>87</v>
      </c>
      <c r="C426" s="240"/>
      <c r="D426" s="241"/>
      <c r="E426" s="235"/>
      <c r="F426" s="235"/>
    </row>
    <row r="427" spans="1:6">
      <c r="A427" s="242"/>
      <c r="B427" s="239" t="s">
        <v>139</v>
      </c>
      <c r="C427" s="240"/>
      <c r="D427" s="241"/>
      <c r="E427" s="235"/>
      <c r="F427" s="235"/>
    </row>
    <row r="428" spans="1:6">
      <c r="A428" s="242"/>
      <c r="B428" s="239" t="s">
        <v>159</v>
      </c>
      <c r="C428" s="240"/>
      <c r="D428" s="241"/>
      <c r="E428" s="235"/>
      <c r="F428" s="235"/>
    </row>
    <row r="429" spans="1:6">
      <c r="A429" s="243"/>
      <c r="B429" s="239" t="s">
        <v>141</v>
      </c>
      <c r="C429" s="240" t="s">
        <v>41</v>
      </c>
      <c r="D429" s="241">
        <v>1</v>
      </c>
      <c r="E429" s="235"/>
      <c r="F429" s="186">
        <f>E429*$D429</f>
        <v>0</v>
      </c>
    </row>
    <row r="430" spans="1:6">
      <c r="A430" s="243"/>
      <c r="B430" s="239"/>
      <c r="C430" s="240"/>
      <c r="D430" s="241"/>
      <c r="E430" s="235"/>
      <c r="F430" s="235"/>
    </row>
    <row r="431" spans="1:6">
      <c r="A431" s="79" t="s">
        <v>533</v>
      </c>
      <c r="B431" s="239" t="s">
        <v>160</v>
      </c>
      <c r="C431" s="240"/>
      <c r="D431" s="241"/>
      <c r="E431" s="235"/>
      <c r="F431" s="235"/>
    </row>
    <row r="432" spans="1:6">
      <c r="A432" s="242"/>
      <c r="B432" s="239" t="s">
        <v>105</v>
      </c>
      <c r="C432" s="240"/>
      <c r="D432" s="241"/>
      <c r="E432" s="235"/>
      <c r="F432" s="235"/>
    </row>
    <row r="433" spans="1:6">
      <c r="A433" s="242"/>
      <c r="B433" s="239" t="s">
        <v>161</v>
      </c>
      <c r="C433" s="240"/>
      <c r="D433" s="241"/>
      <c r="E433" s="235"/>
      <c r="F433" s="235"/>
    </row>
    <row r="434" spans="1:6">
      <c r="A434" s="242"/>
      <c r="B434" s="239" t="s">
        <v>162</v>
      </c>
      <c r="C434" s="240"/>
      <c r="D434" s="241"/>
      <c r="E434" s="235"/>
      <c r="F434" s="235"/>
    </row>
    <row r="435" spans="1:6">
      <c r="A435" s="242"/>
      <c r="B435" s="239" t="s">
        <v>86</v>
      </c>
      <c r="C435" s="240"/>
      <c r="D435" s="241"/>
      <c r="E435" s="235"/>
      <c r="F435" s="235"/>
    </row>
    <row r="436" spans="1:6">
      <c r="A436" s="242"/>
      <c r="B436" s="239" t="s">
        <v>87</v>
      </c>
      <c r="C436" s="240"/>
      <c r="D436" s="241"/>
      <c r="E436" s="235"/>
      <c r="F436" s="235"/>
    </row>
    <row r="437" spans="1:6">
      <c r="A437" s="242"/>
      <c r="B437" s="239" t="s">
        <v>88</v>
      </c>
      <c r="C437" s="240"/>
      <c r="D437" s="241"/>
      <c r="E437" s="235"/>
      <c r="F437" s="235"/>
    </row>
    <row r="438" spans="1:6">
      <c r="A438" s="243"/>
      <c r="B438" s="239" t="s">
        <v>90</v>
      </c>
      <c r="C438" s="240" t="s">
        <v>41</v>
      </c>
      <c r="D438" s="241">
        <v>1</v>
      </c>
      <c r="E438" s="235"/>
      <c r="F438" s="186">
        <f>E438*$D438</f>
        <v>0</v>
      </c>
    </row>
    <row r="439" spans="1:6">
      <c r="A439" s="243"/>
      <c r="B439" s="239"/>
      <c r="C439" s="240"/>
      <c r="D439" s="241"/>
      <c r="E439" s="235"/>
      <c r="F439" s="235"/>
    </row>
    <row r="440" spans="1:6">
      <c r="A440" s="243"/>
      <c r="B440" s="239"/>
      <c r="C440" s="240"/>
      <c r="D440" s="241"/>
      <c r="E440" s="235"/>
      <c r="F440" s="235"/>
    </row>
    <row r="441" spans="1:6">
      <c r="A441" s="79" t="s">
        <v>262</v>
      </c>
      <c r="B441" s="239" t="s">
        <v>163</v>
      </c>
      <c r="C441" s="240"/>
      <c r="D441" s="241"/>
      <c r="E441" s="235"/>
      <c r="F441" s="235"/>
    </row>
    <row r="442" spans="1:6">
      <c r="A442" s="242"/>
      <c r="B442" s="239" t="s">
        <v>105</v>
      </c>
      <c r="C442" s="240"/>
      <c r="D442" s="241"/>
      <c r="E442" s="235"/>
      <c r="F442" s="235"/>
    </row>
    <row r="443" spans="1:6">
      <c r="A443" s="242"/>
      <c r="B443" s="239" t="s">
        <v>164</v>
      </c>
      <c r="C443" s="240"/>
      <c r="D443" s="241"/>
      <c r="E443" s="235"/>
      <c r="F443" s="235"/>
    </row>
    <row r="444" spans="1:6">
      <c r="A444" s="242"/>
      <c r="B444" s="239" t="s">
        <v>154</v>
      </c>
      <c r="C444" s="240"/>
      <c r="D444" s="241"/>
      <c r="E444" s="235"/>
      <c r="F444" s="235"/>
    </row>
    <row r="445" spans="1:6">
      <c r="A445" s="242"/>
      <c r="B445" s="239" t="s">
        <v>137</v>
      </c>
      <c r="C445" s="240"/>
      <c r="D445" s="241"/>
      <c r="E445" s="235"/>
      <c r="F445" s="235"/>
    </row>
    <row r="446" spans="1:6">
      <c r="A446" s="242"/>
      <c r="B446" s="239" t="s">
        <v>138</v>
      </c>
      <c r="C446" s="240"/>
      <c r="D446" s="241"/>
      <c r="E446" s="235"/>
      <c r="F446" s="235"/>
    </row>
    <row r="447" spans="1:6">
      <c r="A447" s="242"/>
      <c r="B447" s="239" t="s">
        <v>87</v>
      </c>
      <c r="C447" s="240"/>
      <c r="D447" s="241"/>
      <c r="E447" s="235"/>
      <c r="F447" s="235"/>
    </row>
    <row r="448" spans="1:6">
      <c r="A448" s="242"/>
      <c r="B448" s="239" t="s">
        <v>139</v>
      </c>
      <c r="C448" s="240"/>
      <c r="D448" s="241"/>
      <c r="E448" s="235"/>
      <c r="F448" s="235"/>
    </row>
    <row r="449" spans="1:6">
      <c r="A449" s="242"/>
      <c r="B449" s="239" t="s">
        <v>151</v>
      </c>
      <c r="C449" s="240"/>
      <c r="D449" s="241"/>
      <c r="E449" s="235"/>
      <c r="F449" s="235"/>
    </row>
    <row r="450" spans="1:6">
      <c r="A450" s="243"/>
      <c r="B450" s="239" t="s">
        <v>141</v>
      </c>
      <c r="C450" s="240" t="s">
        <v>41</v>
      </c>
      <c r="D450" s="241">
        <v>1</v>
      </c>
      <c r="E450" s="235"/>
      <c r="F450" s="186">
        <f>E450*$D450</f>
        <v>0</v>
      </c>
    </row>
    <row r="451" spans="1:6">
      <c r="A451" s="243"/>
      <c r="B451" s="239"/>
      <c r="C451" s="240"/>
      <c r="D451" s="241"/>
      <c r="E451" s="235"/>
      <c r="F451" s="235"/>
    </row>
    <row r="452" spans="1:6">
      <c r="A452" s="79" t="s">
        <v>537</v>
      </c>
      <c r="B452" s="239" t="s">
        <v>165</v>
      </c>
      <c r="C452" s="240"/>
      <c r="D452" s="241"/>
      <c r="E452" s="235"/>
      <c r="F452" s="235"/>
    </row>
    <row r="453" spans="1:6">
      <c r="A453" s="242"/>
      <c r="B453" s="239" t="s">
        <v>166</v>
      </c>
      <c r="C453" s="240"/>
      <c r="D453" s="241"/>
      <c r="E453" s="235"/>
      <c r="F453" s="235"/>
    </row>
    <row r="454" spans="1:6">
      <c r="A454" s="242"/>
      <c r="B454" s="239" t="s">
        <v>167</v>
      </c>
      <c r="C454" s="240"/>
      <c r="D454" s="241"/>
      <c r="E454" s="235"/>
      <c r="F454" s="235"/>
    </row>
    <row r="455" spans="1:6">
      <c r="A455" s="242"/>
      <c r="B455" s="239" t="s">
        <v>115</v>
      </c>
      <c r="C455" s="240"/>
      <c r="D455" s="241"/>
      <c r="E455" s="235"/>
      <c r="F455" s="235"/>
    </row>
    <row r="456" spans="1:6">
      <c r="A456" s="242"/>
      <c r="B456" s="239" t="s">
        <v>168</v>
      </c>
      <c r="C456" s="240"/>
      <c r="D456" s="241"/>
      <c r="E456" s="235"/>
      <c r="F456" s="235"/>
    </row>
    <row r="457" spans="1:6">
      <c r="A457" s="243"/>
      <c r="B457" s="239" t="s">
        <v>90</v>
      </c>
      <c r="C457" s="240" t="s">
        <v>41</v>
      </c>
      <c r="D457" s="241">
        <v>1</v>
      </c>
      <c r="E457" s="235"/>
      <c r="F457" s="186">
        <f>E457*$D457</f>
        <v>0</v>
      </c>
    </row>
    <row r="458" spans="1:6">
      <c r="A458" s="243"/>
      <c r="B458" s="239"/>
      <c r="C458" s="240"/>
      <c r="D458" s="241"/>
      <c r="E458" s="235"/>
      <c r="F458" s="235"/>
    </row>
    <row r="459" spans="1:6">
      <c r="A459" s="243"/>
      <c r="B459" s="239"/>
      <c r="C459" s="240"/>
      <c r="D459" s="241"/>
      <c r="E459" s="235"/>
      <c r="F459" s="235"/>
    </row>
    <row r="460" spans="1:6">
      <c r="A460" s="79" t="s">
        <v>263</v>
      </c>
      <c r="B460" s="239" t="s">
        <v>169</v>
      </c>
      <c r="C460" s="240"/>
      <c r="D460" s="241"/>
      <c r="E460" s="235"/>
      <c r="F460" s="235"/>
    </row>
    <row r="461" spans="1:6">
      <c r="A461" s="79"/>
      <c r="B461" s="239" t="s">
        <v>170</v>
      </c>
      <c r="C461" s="240"/>
      <c r="D461" s="241"/>
      <c r="E461" s="235"/>
      <c r="F461" s="235"/>
    </row>
    <row r="462" spans="1:6">
      <c r="A462" s="79"/>
      <c r="B462" s="239" t="s">
        <v>171</v>
      </c>
      <c r="C462" s="240"/>
      <c r="D462" s="241"/>
      <c r="E462" s="235"/>
      <c r="F462" s="235"/>
    </row>
    <row r="463" spans="1:6">
      <c r="A463" s="79"/>
      <c r="B463" s="239" t="s">
        <v>172</v>
      </c>
      <c r="C463" s="240"/>
      <c r="D463" s="241"/>
      <c r="E463" s="235"/>
      <c r="F463" s="235"/>
    </row>
    <row r="464" spans="1:6">
      <c r="A464" s="79"/>
      <c r="B464" s="239" t="s">
        <v>173</v>
      </c>
      <c r="C464" s="240"/>
      <c r="D464" s="241"/>
      <c r="E464" s="235"/>
      <c r="F464" s="235"/>
    </row>
    <row r="465" spans="1:6">
      <c r="A465" s="243"/>
      <c r="B465" s="239" t="s">
        <v>174</v>
      </c>
      <c r="C465" s="240" t="s">
        <v>41</v>
      </c>
      <c r="D465" s="241">
        <v>1</v>
      </c>
      <c r="E465" s="235"/>
      <c r="F465" s="186">
        <f>E465*$D465</f>
        <v>0</v>
      </c>
    </row>
    <row r="466" spans="1:6">
      <c r="A466" s="243"/>
      <c r="B466" s="239"/>
      <c r="C466" s="240"/>
      <c r="D466" s="241"/>
      <c r="E466" s="235"/>
      <c r="F466" s="235"/>
    </row>
    <row r="467" spans="1:6">
      <c r="A467" s="79" t="s">
        <v>264</v>
      </c>
      <c r="B467" s="239" t="s">
        <v>175</v>
      </c>
      <c r="C467" s="240"/>
      <c r="D467" s="241"/>
      <c r="E467" s="235"/>
      <c r="F467" s="235"/>
    </row>
    <row r="468" spans="1:6">
      <c r="A468" s="79"/>
      <c r="B468" s="239" t="s">
        <v>176</v>
      </c>
      <c r="C468" s="240"/>
      <c r="D468" s="241"/>
      <c r="E468" s="235"/>
      <c r="F468" s="235"/>
    </row>
    <row r="469" spans="1:6">
      <c r="A469" s="79"/>
      <c r="B469" s="239" t="s">
        <v>177</v>
      </c>
      <c r="C469" s="240"/>
      <c r="D469" s="241"/>
      <c r="E469" s="235"/>
      <c r="F469" s="235"/>
    </row>
    <row r="470" spans="1:6">
      <c r="A470" s="79"/>
      <c r="B470" s="239" t="s">
        <v>178</v>
      </c>
      <c r="C470" s="240"/>
      <c r="D470" s="241"/>
      <c r="E470" s="235"/>
      <c r="F470" s="235"/>
    </row>
    <row r="471" spans="1:6">
      <c r="A471" s="79"/>
      <c r="B471" s="239" t="s">
        <v>179</v>
      </c>
      <c r="C471" s="240"/>
      <c r="D471" s="241"/>
      <c r="E471" s="235"/>
      <c r="F471" s="235"/>
    </row>
    <row r="472" spans="1:6">
      <c r="A472" s="79"/>
      <c r="B472" s="239" t="s">
        <v>180</v>
      </c>
      <c r="C472" s="240"/>
      <c r="D472" s="241"/>
      <c r="E472" s="235"/>
      <c r="F472" s="235"/>
    </row>
    <row r="473" spans="1:6">
      <c r="A473" s="245"/>
      <c r="B473" s="246" t="s">
        <v>181</v>
      </c>
      <c r="C473" s="247" t="s">
        <v>41</v>
      </c>
      <c r="D473" s="248">
        <v>2</v>
      </c>
      <c r="E473" s="249"/>
      <c r="F473" s="186">
        <f>E473*$D473</f>
        <v>0</v>
      </c>
    </row>
    <row r="474" spans="1:6">
      <c r="A474" s="243"/>
      <c r="B474" s="239"/>
      <c r="C474" s="240"/>
      <c r="D474" s="241"/>
      <c r="E474" s="235"/>
      <c r="F474" s="235"/>
    </row>
    <row r="475" spans="1:6">
      <c r="A475" s="79" t="s">
        <v>733</v>
      </c>
      <c r="B475" s="239" t="s">
        <v>182</v>
      </c>
      <c r="C475" s="240"/>
      <c r="D475" s="241"/>
      <c r="E475" s="235"/>
      <c r="F475" s="235"/>
    </row>
    <row r="476" spans="1:6">
      <c r="A476" s="79"/>
      <c r="B476" s="239" t="s">
        <v>176</v>
      </c>
      <c r="C476" s="240"/>
      <c r="D476" s="241"/>
      <c r="E476" s="235"/>
      <c r="F476" s="235"/>
    </row>
    <row r="477" spans="1:6">
      <c r="A477" s="79"/>
      <c r="B477" s="239" t="s">
        <v>177</v>
      </c>
      <c r="C477" s="240"/>
      <c r="D477" s="241"/>
      <c r="E477" s="235"/>
      <c r="F477" s="235"/>
    </row>
    <row r="478" spans="1:6">
      <c r="A478" s="79"/>
      <c r="B478" s="239" t="s">
        <v>183</v>
      </c>
      <c r="C478" s="240"/>
      <c r="D478" s="241"/>
      <c r="E478" s="235"/>
      <c r="F478" s="235"/>
    </row>
    <row r="479" spans="1:6">
      <c r="A479" s="79"/>
      <c r="B479" s="239" t="s">
        <v>184</v>
      </c>
      <c r="C479" s="240"/>
      <c r="D479" s="241"/>
      <c r="E479" s="235"/>
      <c r="F479" s="235"/>
    </row>
    <row r="480" spans="1:6">
      <c r="A480" s="79"/>
      <c r="B480" s="239" t="s">
        <v>185</v>
      </c>
      <c r="C480" s="240"/>
      <c r="D480" s="241"/>
      <c r="E480" s="235"/>
      <c r="F480" s="235"/>
    </row>
    <row r="481" spans="1:6">
      <c r="A481" s="243"/>
      <c r="B481" s="246" t="s">
        <v>181</v>
      </c>
      <c r="C481" s="240" t="s">
        <v>41</v>
      </c>
      <c r="D481" s="241">
        <v>1</v>
      </c>
      <c r="E481" s="235"/>
      <c r="F481" s="186">
        <f>E481*$D481</f>
        <v>0</v>
      </c>
    </row>
    <row r="482" spans="1:6">
      <c r="A482" s="243"/>
      <c r="B482" s="246"/>
      <c r="C482" s="240"/>
      <c r="D482" s="241"/>
      <c r="E482" s="235"/>
      <c r="F482" s="235"/>
    </row>
    <row r="483" spans="1:6">
      <c r="A483" s="79" t="s">
        <v>265</v>
      </c>
      <c r="B483" s="239" t="s">
        <v>186</v>
      </c>
      <c r="C483" s="240"/>
      <c r="D483" s="241"/>
      <c r="E483" s="235"/>
      <c r="F483" s="235"/>
    </row>
    <row r="484" spans="1:6">
      <c r="A484" s="79"/>
      <c r="B484" s="239" t="s">
        <v>176</v>
      </c>
      <c r="C484" s="240"/>
      <c r="D484" s="241"/>
      <c r="E484" s="235"/>
      <c r="F484" s="235"/>
    </row>
    <row r="485" spans="1:6">
      <c r="A485" s="79"/>
      <c r="B485" s="239" t="s">
        <v>177</v>
      </c>
      <c r="C485" s="240"/>
      <c r="D485" s="241"/>
      <c r="E485" s="235"/>
      <c r="F485" s="235"/>
    </row>
    <row r="486" spans="1:6">
      <c r="A486" s="79"/>
      <c r="B486" s="239" t="s">
        <v>183</v>
      </c>
      <c r="C486" s="240"/>
      <c r="D486" s="241"/>
      <c r="E486" s="235"/>
      <c r="F486" s="235"/>
    </row>
    <row r="487" spans="1:6">
      <c r="A487" s="79"/>
      <c r="B487" s="239" t="s">
        <v>184</v>
      </c>
      <c r="C487" s="240"/>
      <c r="D487" s="241"/>
      <c r="E487" s="235"/>
      <c r="F487" s="235"/>
    </row>
    <row r="488" spans="1:6">
      <c r="A488" s="79"/>
      <c r="B488" s="239" t="s">
        <v>187</v>
      </c>
      <c r="C488" s="240"/>
      <c r="D488" s="241"/>
      <c r="E488" s="235"/>
      <c r="F488" s="235"/>
    </row>
    <row r="489" spans="1:6">
      <c r="A489" s="243"/>
      <c r="B489" s="246" t="s">
        <v>181</v>
      </c>
      <c r="C489" s="240" t="s">
        <v>41</v>
      </c>
      <c r="D489" s="241">
        <v>1</v>
      </c>
      <c r="E489" s="235"/>
      <c r="F489" s="186">
        <f>E489*$D489</f>
        <v>0</v>
      </c>
    </row>
    <row r="490" spans="1:6">
      <c r="A490" s="243"/>
      <c r="B490" s="246"/>
      <c r="C490" s="240"/>
      <c r="D490" s="241"/>
      <c r="E490" s="235"/>
      <c r="F490" s="235"/>
    </row>
    <row r="491" spans="1:6">
      <c r="A491" s="79" t="s">
        <v>266</v>
      </c>
      <c r="B491" s="239" t="s">
        <v>188</v>
      </c>
      <c r="C491" s="240"/>
      <c r="D491" s="241"/>
      <c r="E491" s="235"/>
      <c r="F491" s="235"/>
    </row>
    <row r="492" spans="1:6">
      <c r="A492" s="79"/>
      <c r="B492" s="239" t="s">
        <v>176</v>
      </c>
      <c r="C492" s="240"/>
      <c r="D492" s="241"/>
      <c r="E492" s="235"/>
      <c r="F492" s="235"/>
    </row>
    <row r="493" spans="1:6">
      <c r="A493" s="79"/>
      <c r="B493" s="239" t="s">
        <v>177</v>
      </c>
      <c r="C493" s="240"/>
      <c r="D493" s="241"/>
      <c r="E493" s="235"/>
      <c r="F493" s="235"/>
    </row>
    <row r="494" spans="1:6">
      <c r="A494" s="79"/>
      <c r="B494" s="239" t="s">
        <v>183</v>
      </c>
      <c r="C494" s="240"/>
      <c r="D494" s="241"/>
      <c r="E494" s="235"/>
      <c r="F494" s="235"/>
    </row>
    <row r="495" spans="1:6">
      <c r="A495" s="79"/>
      <c r="B495" s="239" t="s">
        <v>184</v>
      </c>
      <c r="C495" s="240"/>
      <c r="D495" s="241"/>
      <c r="E495" s="235"/>
      <c r="F495" s="235"/>
    </row>
    <row r="496" spans="1:6">
      <c r="A496" s="79"/>
      <c r="B496" s="239" t="s">
        <v>189</v>
      </c>
      <c r="C496" s="240"/>
      <c r="D496" s="241"/>
      <c r="E496" s="235"/>
      <c r="F496" s="235"/>
    </row>
    <row r="497" spans="1:6">
      <c r="A497" s="243"/>
      <c r="B497" s="246" t="s">
        <v>181</v>
      </c>
      <c r="C497" s="240" t="s">
        <v>41</v>
      </c>
      <c r="D497" s="241">
        <v>1</v>
      </c>
      <c r="E497" s="235"/>
      <c r="F497" s="186">
        <f>E497*$D497</f>
        <v>0</v>
      </c>
    </row>
    <row r="498" spans="1:6">
      <c r="A498" s="243"/>
      <c r="B498" s="246"/>
      <c r="C498" s="240"/>
      <c r="D498" s="241"/>
      <c r="E498" s="235"/>
      <c r="F498" s="235"/>
    </row>
    <row r="499" spans="1:6">
      <c r="A499" s="79" t="s">
        <v>267</v>
      </c>
      <c r="B499" s="239" t="s">
        <v>190</v>
      </c>
      <c r="C499" s="240"/>
      <c r="D499" s="241"/>
      <c r="E499" s="235"/>
      <c r="F499" s="235"/>
    </row>
    <row r="500" spans="1:6">
      <c r="A500" s="79"/>
      <c r="B500" s="239" t="s">
        <v>191</v>
      </c>
      <c r="C500" s="240"/>
      <c r="D500" s="241"/>
      <c r="E500" s="235"/>
      <c r="F500" s="235"/>
    </row>
    <row r="501" spans="1:6">
      <c r="A501" s="79"/>
      <c r="B501" s="239" t="s">
        <v>192</v>
      </c>
      <c r="C501" s="240" t="s">
        <v>41</v>
      </c>
      <c r="D501" s="240">
        <v>3</v>
      </c>
      <c r="E501" s="235"/>
      <c r="F501" s="186">
        <f>E501*$D501</f>
        <v>0</v>
      </c>
    </row>
    <row r="502" spans="1:6">
      <c r="A502" s="79"/>
      <c r="B502" s="239"/>
      <c r="C502" s="240"/>
      <c r="D502" s="240"/>
      <c r="E502" s="235"/>
      <c r="F502" s="235"/>
    </row>
    <row r="503" spans="1:6">
      <c r="A503" s="79" t="s">
        <v>268</v>
      </c>
      <c r="B503" s="239" t="s">
        <v>193</v>
      </c>
      <c r="C503" s="240"/>
      <c r="D503" s="241"/>
      <c r="E503" s="235"/>
      <c r="F503" s="235"/>
    </row>
    <row r="504" spans="1:6">
      <c r="A504" s="79"/>
      <c r="B504" s="239" t="s">
        <v>194</v>
      </c>
      <c r="C504" s="240"/>
      <c r="D504" s="241"/>
      <c r="E504" s="235"/>
      <c r="F504" s="235"/>
    </row>
    <row r="505" spans="1:6">
      <c r="A505" s="79"/>
      <c r="B505" s="239" t="s">
        <v>192</v>
      </c>
      <c r="C505" s="240" t="s">
        <v>41</v>
      </c>
      <c r="D505" s="240">
        <v>1</v>
      </c>
      <c r="E505" s="235"/>
      <c r="F505" s="186">
        <f>E505*$D505</f>
        <v>0</v>
      </c>
    </row>
    <row r="506" spans="1:6">
      <c r="A506" s="79"/>
      <c r="B506" s="239"/>
      <c r="C506" s="240"/>
      <c r="D506" s="240"/>
      <c r="E506" s="235"/>
      <c r="F506" s="235"/>
    </row>
    <row r="507" spans="1:6">
      <c r="A507" s="79" t="s">
        <v>269</v>
      </c>
      <c r="B507" s="239" t="s">
        <v>195</v>
      </c>
      <c r="C507" s="240"/>
      <c r="D507" s="241"/>
      <c r="E507" s="235"/>
      <c r="F507" s="235"/>
    </row>
    <row r="508" spans="1:6">
      <c r="A508" s="79"/>
      <c r="B508" s="239" t="s">
        <v>196</v>
      </c>
      <c r="C508" s="240"/>
      <c r="D508" s="241"/>
      <c r="E508" s="235"/>
      <c r="F508" s="235"/>
    </row>
    <row r="509" spans="1:6">
      <c r="A509" s="79"/>
      <c r="B509" s="239" t="s">
        <v>192</v>
      </c>
      <c r="C509" s="240" t="s">
        <v>41</v>
      </c>
      <c r="D509" s="240">
        <v>1</v>
      </c>
      <c r="E509" s="235"/>
      <c r="F509" s="186">
        <f>E509*$D509</f>
        <v>0</v>
      </c>
    </row>
    <row r="510" spans="1:6">
      <c r="A510" s="243"/>
      <c r="B510" s="239"/>
      <c r="C510" s="240"/>
      <c r="D510" s="241"/>
      <c r="E510" s="235"/>
      <c r="F510" s="235"/>
    </row>
    <row r="511" spans="1:6">
      <c r="A511" s="242" t="s">
        <v>270</v>
      </c>
      <c r="B511" s="239" t="s">
        <v>197</v>
      </c>
      <c r="C511" s="240" t="s">
        <v>43</v>
      </c>
      <c r="D511" s="240">
        <v>1</v>
      </c>
      <c r="E511" s="235"/>
      <c r="F511" s="186">
        <f>E511*$D511</f>
        <v>0</v>
      </c>
    </row>
    <row r="512" spans="1:6">
      <c r="A512" s="242"/>
      <c r="B512" s="239"/>
      <c r="C512" s="240"/>
      <c r="D512" s="241"/>
      <c r="E512" s="235"/>
      <c r="F512" s="235"/>
    </row>
    <row r="513" spans="1:6" s="129" customFormat="1" ht="13.5" thickBot="1">
      <c r="A513" s="250"/>
      <c r="B513" s="251" t="s">
        <v>333</v>
      </c>
      <c r="C513" s="252"/>
      <c r="D513" s="253"/>
      <c r="E513" s="254"/>
      <c r="F513" s="254">
        <f>SUM(F245:F512)</f>
        <v>0</v>
      </c>
    </row>
    <row r="514" spans="1:6" ht="13.5" thickTop="1">
      <c r="A514" s="242"/>
      <c r="B514" s="239"/>
      <c r="C514" s="240"/>
      <c r="D514" s="241"/>
      <c r="E514" s="235"/>
      <c r="F514" s="255"/>
    </row>
    <row r="515" spans="1:6">
      <c r="A515" s="242"/>
      <c r="B515" s="239"/>
      <c r="C515" s="240"/>
      <c r="D515" s="241"/>
      <c r="E515" s="235"/>
      <c r="F515" s="255"/>
    </row>
    <row r="516" spans="1:6">
      <c r="A516" s="242"/>
      <c r="B516" s="256" t="s">
        <v>198</v>
      </c>
      <c r="C516" s="240"/>
      <c r="D516" s="241"/>
      <c r="E516" s="235"/>
      <c r="F516" s="235"/>
    </row>
    <row r="517" spans="1:6">
      <c r="A517" s="242"/>
      <c r="B517" s="239"/>
      <c r="C517" s="240"/>
      <c r="D517" s="241"/>
      <c r="E517" s="235"/>
      <c r="F517" s="235"/>
    </row>
    <row r="518" spans="1:6">
      <c r="A518" s="243"/>
      <c r="B518" s="239" t="s">
        <v>199</v>
      </c>
      <c r="C518" s="240"/>
      <c r="D518" s="241"/>
      <c r="E518" s="235"/>
      <c r="F518" s="235"/>
    </row>
    <row r="519" spans="1:6">
      <c r="A519" s="242"/>
      <c r="B519" s="239" t="s">
        <v>328</v>
      </c>
      <c r="C519" s="240"/>
      <c r="D519" s="241"/>
      <c r="E519" s="235"/>
      <c r="F519" s="235"/>
    </row>
    <row r="520" spans="1:6">
      <c r="A520" s="242"/>
      <c r="B520" s="239"/>
      <c r="C520" s="240"/>
      <c r="D520" s="241"/>
      <c r="E520" s="235"/>
      <c r="F520" s="235"/>
    </row>
    <row r="521" spans="1:6">
      <c r="A521" s="243" t="s">
        <v>26</v>
      </c>
      <c r="B521" s="239" t="s">
        <v>200</v>
      </c>
      <c r="C521" s="240"/>
      <c r="D521" s="241"/>
      <c r="E521" s="235"/>
      <c r="F521" s="235"/>
    </row>
    <row r="522" spans="1:6">
      <c r="A522" s="242"/>
      <c r="B522" s="239" t="s">
        <v>201</v>
      </c>
      <c r="C522" s="240" t="s">
        <v>43</v>
      </c>
      <c r="D522" s="241">
        <v>1</v>
      </c>
      <c r="E522" s="235"/>
      <c r="F522" s="186">
        <f>E522*$D522</f>
        <v>0</v>
      </c>
    </row>
    <row r="523" spans="1:6">
      <c r="A523" s="242"/>
      <c r="B523" s="239"/>
      <c r="C523" s="240"/>
      <c r="D523" s="241"/>
      <c r="E523" s="235"/>
      <c r="F523" s="235"/>
    </row>
    <row r="524" spans="1:6">
      <c r="A524" s="243" t="s">
        <v>27</v>
      </c>
      <c r="B524" s="239" t="s">
        <v>202</v>
      </c>
      <c r="C524" s="240" t="s">
        <v>43</v>
      </c>
      <c r="D524" s="241">
        <v>1</v>
      </c>
      <c r="E524" s="235"/>
      <c r="F524" s="186">
        <f>E524*$D524</f>
        <v>0</v>
      </c>
    </row>
    <row r="525" spans="1:6">
      <c r="A525" s="242"/>
      <c r="B525" s="239"/>
      <c r="C525" s="240"/>
      <c r="D525" s="241"/>
      <c r="E525" s="235"/>
      <c r="F525" s="235"/>
    </row>
    <row r="526" spans="1:6" s="260" customFormat="1">
      <c r="A526" s="257" t="s">
        <v>28</v>
      </c>
      <c r="B526" s="239" t="s">
        <v>312</v>
      </c>
      <c r="C526" s="240"/>
      <c r="D526" s="241"/>
      <c r="E526" s="258"/>
      <c r="F526" s="259"/>
    </row>
    <row r="527" spans="1:6" s="260" customFormat="1">
      <c r="A527" s="261"/>
      <c r="B527" s="262" t="s">
        <v>313</v>
      </c>
      <c r="C527" s="240" t="s">
        <v>41</v>
      </c>
      <c r="D527" s="241">
        <v>1</v>
      </c>
      <c r="E527" s="258"/>
      <c r="F527" s="186">
        <f>E527*$D527</f>
        <v>0</v>
      </c>
    </row>
    <row r="528" spans="1:6" s="260" customFormat="1">
      <c r="A528" s="261"/>
      <c r="B528" s="239"/>
      <c r="C528" s="240"/>
      <c r="D528" s="241"/>
      <c r="E528" s="258"/>
      <c r="F528" s="259"/>
    </row>
    <row r="529" spans="1:6" s="260" customFormat="1">
      <c r="A529" s="257" t="s">
        <v>29</v>
      </c>
      <c r="B529" s="239" t="s">
        <v>314</v>
      </c>
      <c r="C529" s="240"/>
      <c r="D529" s="241"/>
      <c r="E529" s="258"/>
      <c r="F529" s="259"/>
    </row>
    <row r="530" spans="1:6" s="260" customFormat="1">
      <c r="A530" s="261"/>
      <c r="B530" s="239" t="s">
        <v>315</v>
      </c>
      <c r="C530" s="240" t="s">
        <v>41</v>
      </c>
      <c r="D530" s="241">
        <v>1</v>
      </c>
      <c r="E530" s="258"/>
      <c r="F530" s="186">
        <f t="shared" ref="F530:F532" si="0">E530*$D530</f>
        <v>0</v>
      </c>
    </row>
    <row r="531" spans="1:6" s="260" customFormat="1">
      <c r="A531" s="261"/>
      <c r="B531" s="239" t="s">
        <v>316</v>
      </c>
      <c r="C531" s="240" t="s">
        <v>41</v>
      </c>
      <c r="D531" s="241">
        <v>3</v>
      </c>
      <c r="E531" s="258"/>
      <c r="F531" s="186">
        <f t="shared" si="0"/>
        <v>0</v>
      </c>
    </row>
    <row r="532" spans="1:6" s="260" customFormat="1">
      <c r="A532" s="261"/>
      <c r="B532" s="239" t="s">
        <v>317</v>
      </c>
      <c r="C532" s="240" t="s">
        <v>41</v>
      </c>
      <c r="D532" s="241">
        <v>1</v>
      </c>
      <c r="E532" s="258"/>
      <c r="F532" s="186">
        <f t="shared" si="0"/>
        <v>0</v>
      </c>
    </row>
    <row r="533" spans="1:6" s="260" customFormat="1">
      <c r="A533" s="261"/>
      <c r="B533" s="239"/>
      <c r="C533" s="240"/>
      <c r="D533" s="241"/>
      <c r="E533" s="258"/>
      <c r="F533" s="259"/>
    </row>
    <row r="534" spans="1:6" s="260" customFormat="1">
      <c r="A534" s="257" t="s">
        <v>31</v>
      </c>
      <c r="B534" s="239" t="s">
        <v>318</v>
      </c>
      <c r="C534" s="240"/>
      <c r="D534" s="241"/>
      <c r="E534" s="258"/>
      <c r="F534" s="259"/>
    </row>
    <row r="535" spans="1:6" s="260" customFormat="1">
      <c r="A535" s="261"/>
      <c r="B535" s="239" t="s">
        <v>319</v>
      </c>
      <c r="C535" s="240" t="s">
        <v>41</v>
      </c>
      <c r="D535" s="241">
        <v>4</v>
      </c>
      <c r="E535" s="258"/>
      <c r="F535" s="186">
        <f>E535*$D535</f>
        <v>0</v>
      </c>
    </row>
    <row r="536" spans="1:6" s="260" customFormat="1">
      <c r="A536" s="257"/>
      <c r="B536" s="239"/>
      <c r="C536" s="240"/>
      <c r="D536" s="241"/>
      <c r="E536" s="258"/>
      <c r="F536" s="259"/>
    </row>
    <row r="537" spans="1:6" s="260" customFormat="1">
      <c r="A537" s="257" t="s">
        <v>32</v>
      </c>
      <c r="B537" s="239" t="s">
        <v>320</v>
      </c>
      <c r="C537" s="240"/>
      <c r="D537" s="241"/>
      <c r="E537" s="258"/>
      <c r="F537" s="259"/>
    </row>
    <row r="538" spans="1:6" s="260" customFormat="1">
      <c r="A538" s="261"/>
      <c r="B538" s="239" t="s">
        <v>321</v>
      </c>
      <c r="C538" s="240" t="s">
        <v>41</v>
      </c>
      <c r="D538" s="241">
        <v>4</v>
      </c>
      <c r="E538" s="258"/>
      <c r="F538" s="186">
        <f>E538*$D538</f>
        <v>0</v>
      </c>
    </row>
    <row r="539" spans="1:6" s="260" customFormat="1">
      <c r="A539" s="261"/>
      <c r="B539" s="239"/>
      <c r="C539" s="240"/>
      <c r="D539" s="241"/>
      <c r="E539" s="258"/>
      <c r="F539" s="259"/>
    </row>
    <row r="540" spans="1:6" s="260" customFormat="1">
      <c r="A540" s="257" t="s">
        <v>33</v>
      </c>
      <c r="B540" s="239" t="s">
        <v>322</v>
      </c>
      <c r="C540" s="240" t="s">
        <v>41</v>
      </c>
      <c r="D540" s="241">
        <v>100</v>
      </c>
      <c r="E540" s="258"/>
      <c r="F540" s="186">
        <f>E540*$D540</f>
        <v>0</v>
      </c>
    </row>
    <row r="541" spans="1:6" s="260" customFormat="1">
      <c r="A541" s="261"/>
      <c r="B541" s="239"/>
      <c r="C541" s="240"/>
      <c r="D541" s="241"/>
      <c r="E541" s="258"/>
      <c r="F541" s="259"/>
    </row>
    <row r="542" spans="1:6" s="260" customFormat="1">
      <c r="A542" s="257" t="s">
        <v>34</v>
      </c>
      <c r="B542" s="239" t="s">
        <v>323</v>
      </c>
      <c r="C542" s="240" t="s">
        <v>43</v>
      </c>
      <c r="D542" s="241">
        <v>1</v>
      </c>
      <c r="E542" s="258"/>
      <c r="F542" s="186">
        <f>E542*$D542</f>
        <v>0</v>
      </c>
    </row>
    <row r="543" spans="1:6" s="260" customFormat="1">
      <c r="A543" s="257"/>
      <c r="B543" s="239"/>
      <c r="C543" s="240"/>
      <c r="D543" s="241"/>
      <c r="E543" s="258"/>
      <c r="F543" s="259"/>
    </row>
    <row r="544" spans="1:6" s="260" customFormat="1">
      <c r="A544" s="257" t="s">
        <v>35</v>
      </c>
      <c r="B544" s="239" t="s">
        <v>202</v>
      </c>
      <c r="C544" s="240" t="s">
        <v>43</v>
      </c>
      <c r="D544" s="241">
        <v>1</v>
      </c>
      <c r="E544" s="258"/>
      <c r="F544" s="186">
        <f>E544*$D544</f>
        <v>0</v>
      </c>
    </row>
    <row r="545" spans="1:6" s="260" customFormat="1">
      <c r="A545" s="257"/>
      <c r="B545" s="239"/>
      <c r="C545" s="240"/>
      <c r="D545" s="241"/>
      <c r="E545" s="258"/>
      <c r="F545" s="259"/>
    </row>
    <row r="546" spans="1:6" s="129" customFormat="1" ht="13.5" thickBot="1">
      <c r="A546" s="250"/>
      <c r="B546" s="251" t="s">
        <v>332</v>
      </c>
      <c r="C546" s="252"/>
      <c r="D546" s="253"/>
      <c r="E546" s="254"/>
      <c r="F546" s="254">
        <f>SUM(F522:F544)</f>
        <v>0</v>
      </c>
    </row>
    <row r="547" spans="1:6" ht="13.5" thickTop="1">
      <c r="A547" s="242"/>
      <c r="B547" s="239"/>
      <c r="C547" s="240"/>
      <c r="D547" s="241"/>
      <c r="E547" s="235"/>
      <c r="F547" s="263"/>
    </row>
    <row r="548" spans="1:6">
      <c r="A548" s="242"/>
      <c r="B548" s="239"/>
      <c r="C548" s="240"/>
      <c r="D548" s="241"/>
      <c r="E548" s="235"/>
      <c r="F548" s="255"/>
    </row>
    <row r="549" spans="1:6" ht="14.25">
      <c r="A549" s="80"/>
      <c r="B549" s="87" t="s">
        <v>326</v>
      </c>
      <c r="C549" s="81"/>
      <c r="D549" s="81"/>
      <c r="E549" s="96"/>
      <c r="F549" s="111"/>
    </row>
    <row r="550" spans="1:6">
      <c r="A550" s="83"/>
      <c r="B550" s="84" t="s">
        <v>203</v>
      </c>
      <c r="C550" s="85"/>
      <c r="D550" s="85"/>
      <c r="E550" s="96"/>
      <c r="F550" s="98"/>
    </row>
    <row r="551" spans="1:6">
      <c r="A551" s="79" t="s">
        <v>26</v>
      </c>
      <c r="B551" s="84" t="s">
        <v>204</v>
      </c>
      <c r="C551" s="85"/>
      <c r="D551" s="85"/>
      <c r="E551" s="96"/>
      <c r="F551" s="98"/>
    </row>
    <row r="552" spans="1:6">
      <c r="A552" s="83"/>
      <c r="B552" s="84" t="s">
        <v>205</v>
      </c>
      <c r="C552" s="85" t="s">
        <v>206</v>
      </c>
      <c r="D552" s="85">
        <v>250</v>
      </c>
      <c r="E552" s="96"/>
      <c r="F552" s="186">
        <f>E552*$D552</f>
        <v>0</v>
      </c>
    </row>
    <row r="553" spans="1:6">
      <c r="A553" s="83"/>
      <c r="B553" s="84"/>
      <c r="C553" s="85"/>
      <c r="D553" s="85"/>
      <c r="E553" s="96"/>
      <c r="F553" s="98"/>
    </row>
    <row r="554" spans="1:6">
      <c r="A554" s="243" t="s">
        <v>27</v>
      </c>
      <c r="B554" s="239" t="s">
        <v>207</v>
      </c>
      <c r="C554" s="240"/>
      <c r="D554" s="240"/>
      <c r="E554" s="264"/>
      <c r="F554" s="235"/>
    </row>
    <row r="555" spans="1:6">
      <c r="A555" s="242"/>
      <c r="B555" s="239" t="s">
        <v>208</v>
      </c>
      <c r="C555" s="240" t="s">
        <v>206</v>
      </c>
      <c r="D555" s="240">
        <v>200</v>
      </c>
      <c r="E555" s="264"/>
      <c r="F555" s="186">
        <f>E555*$D555</f>
        <v>0</v>
      </c>
    </row>
    <row r="556" spans="1:6">
      <c r="A556" s="83"/>
      <c r="B556" s="84"/>
      <c r="C556" s="85"/>
      <c r="D556" s="85"/>
      <c r="E556" s="96"/>
      <c r="F556" s="98"/>
    </row>
    <row r="557" spans="1:6">
      <c r="A557" s="79" t="s">
        <v>28</v>
      </c>
      <c r="B557" s="84" t="s">
        <v>209</v>
      </c>
      <c r="C557" s="85"/>
      <c r="D557" s="85"/>
      <c r="E557" s="96"/>
      <c r="F557" s="98"/>
    </row>
    <row r="558" spans="1:6">
      <c r="A558" s="83"/>
      <c r="B558" s="84" t="s">
        <v>210</v>
      </c>
      <c r="C558" s="85" t="s">
        <v>206</v>
      </c>
      <c r="D558" s="85">
        <v>450</v>
      </c>
      <c r="E558" s="96"/>
      <c r="F558" s="186">
        <f t="shared" ref="F558:F560" si="1">E558*$D558</f>
        <v>0</v>
      </c>
    </row>
    <row r="559" spans="1:6">
      <c r="A559" s="242"/>
      <c r="B559" s="239" t="s">
        <v>211</v>
      </c>
      <c r="C559" s="240" t="s">
        <v>206</v>
      </c>
      <c r="D559" s="241">
        <v>250</v>
      </c>
      <c r="E559" s="235"/>
      <c r="F559" s="186">
        <f t="shared" si="1"/>
        <v>0</v>
      </c>
    </row>
    <row r="560" spans="1:6">
      <c r="A560" s="242"/>
      <c r="B560" s="239" t="s">
        <v>212</v>
      </c>
      <c r="C560" s="240" t="s">
        <v>206</v>
      </c>
      <c r="D560" s="241">
        <v>400</v>
      </c>
      <c r="E560" s="235"/>
      <c r="F560" s="186">
        <f t="shared" si="1"/>
        <v>0</v>
      </c>
    </row>
    <row r="561" spans="1:6">
      <c r="A561" s="83"/>
      <c r="B561" s="84"/>
      <c r="C561" s="85"/>
      <c r="D561" s="85"/>
      <c r="E561" s="96"/>
      <c r="F561" s="98"/>
    </row>
    <row r="562" spans="1:6">
      <c r="A562" s="79" t="s">
        <v>29</v>
      </c>
      <c r="B562" s="84" t="s">
        <v>213</v>
      </c>
      <c r="C562" s="85"/>
      <c r="D562" s="85"/>
      <c r="E562" s="96"/>
      <c r="F562" s="98"/>
    </row>
    <row r="563" spans="1:6">
      <c r="A563" s="83"/>
      <c r="B563" s="84" t="s">
        <v>214</v>
      </c>
      <c r="C563" s="85" t="s">
        <v>206</v>
      </c>
      <c r="D563" s="85">
        <v>1000</v>
      </c>
      <c r="E563" s="96"/>
      <c r="F563" s="186">
        <f>E563*$D563</f>
        <v>0</v>
      </c>
    </row>
    <row r="564" spans="1:6">
      <c r="A564" s="83"/>
      <c r="B564" s="84"/>
      <c r="C564" s="85"/>
      <c r="D564" s="85"/>
      <c r="E564" s="96"/>
      <c r="F564" s="98"/>
    </row>
    <row r="565" spans="1:6">
      <c r="A565" s="79" t="s">
        <v>31</v>
      </c>
      <c r="B565" s="84" t="s">
        <v>215</v>
      </c>
      <c r="C565" s="85" t="s">
        <v>206</v>
      </c>
      <c r="D565" s="85">
        <v>80</v>
      </c>
      <c r="E565" s="96"/>
      <c r="F565" s="186">
        <f>E565*$D565</f>
        <v>0</v>
      </c>
    </row>
    <row r="566" spans="1:6">
      <c r="A566" s="242"/>
      <c r="B566" s="239"/>
      <c r="C566" s="240"/>
      <c r="D566" s="241"/>
      <c r="E566" s="235"/>
      <c r="F566" s="235"/>
    </row>
    <row r="567" spans="1:6">
      <c r="A567" s="243" t="s">
        <v>32</v>
      </c>
      <c r="B567" s="239" t="s">
        <v>216</v>
      </c>
      <c r="C567" s="240"/>
      <c r="D567" s="241"/>
      <c r="E567" s="235"/>
      <c r="F567" s="235"/>
    </row>
    <row r="568" spans="1:6">
      <c r="A568" s="242"/>
      <c r="B568" s="239" t="s">
        <v>217</v>
      </c>
      <c r="C568" s="240" t="s">
        <v>206</v>
      </c>
      <c r="D568" s="241">
        <v>1000</v>
      </c>
      <c r="E568" s="235"/>
      <c r="F568" s="186">
        <f>E568*$D568</f>
        <v>0</v>
      </c>
    </row>
    <row r="569" spans="1:6">
      <c r="A569" s="83"/>
      <c r="B569" s="84"/>
      <c r="C569" s="85"/>
      <c r="D569" s="85"/>
      <c r="E569" s="96"/>
      <c r="F569" s="98"/>
    </row>
    <row r="570" spans="1:6" ht="25.5">
      <c r="A570" s="79" t="s">
        <v>33</v>
      </c>
      <c r="B570" s="84" t="s">
        <v>218</v>
      </c>
      <c r="C570" s="85"/>
      <c r="D570" s="85"/>
      <c r="E570" s="96"/>
      <c r="F570" s="98"/>
    </row>
    <row r="571" spans="1:6">
      <c r="A571" s="83"/>
      <c r="B571" s="84" t="s">
        <v>219</v>
      </c>
      <c r="C571" s="85" t="s">
        <v>41</v>
      </c>
      <c r="D571" s="85">
        <v>2</v>
      </c>
      <c r="E571" s="96"/>
      <c r="F571" s="186">
        <f>E571*$D571</f>
        <v>0</v>
      </c>
    </row>
    <row r="572" spans="1:6">
      <c r="A572" s="83"/>
      <c r="B572" s="84"/>
      <c r="C572" s="85"/>
      <c r="D572" s="85"/>
      <c r="E572" s="96"/>
      <c r="F572" s="98"/>
    </row>
    <row r="573" spans="1:6">
      <c r="A573" s="243" t="s">
        <v>34</v>
      </c>
      <c r="B573" s="239" t="s">
        <v>220</v>
      </c>
      <c r="C573" s="240"/>
      <c r="D573" s="241"/>
      <c r="E573" s="235"/>
      <c r="F573" s="235"/>
    </row>
    <row r="574" spans="1:6">
      <c r="A574" s="243"/>
      <c r="B574" s="239" t="s">
        <v>221</v>
      </c>
      <c r="C574" s="240"/>
      <c r="D574" s="241"/>
      <c r="E574" s="235"/>
      <c r="F574" s="235"/>
    </row>
    <row r="575" spans="1:6">
      <c r="A575" s="243"/>
      <c r="B575" s="239" t="s">
        <v>222</v>
      </c>
      <c r="C575" s="240"/>
      <c r="D575" s="241"/>
      <c r="E575" s="235"/>
      <c r="F575" s="235"/>
    </row>
    <row r="576" spans="1:6">
      <c r="A576" s="243"/>
      <c r="B576" s="239" t="s">
        <v>223</v>
      </c>
      <c r="C576" s="240"/>
      <c r="D576" s="241"/>
      <c r="E576" s="235"/>
      <c r="F576" s="235"/>
    </row>
    <row r="577" spans="1:6">
      <c r="A577" s="243"/>
      <c r="B577" s="239" t="s">
        <v>224</v>
      </c>
      <c r="C577" s="240" t="s">
        <v>41</v>
      </c>
      <c r="D577" s="85">
        <v>5</v>
      </c>
      <c r="E577" s="96"/>
      <c r="F577" s="186">
        <f>E577*$D577</f>
        <v>0</v>
      </c>
    </row>
    <row r="578" spans="1:6">
      <c r="A578" s="243"/>
      <c r="B578" s="239"/>
      <c r="C578" s="240"/>
      <c r="D578" s="85"/>
      <c r="E578" s="96"/>
      <c r="F578" s="98"/>
    </row>
    <row r="579" spans="1:6">
      <c r="A579" s="243" t="s">
        <v>35</v>
      </c>
      <c r="B579" s="239" t="s">
        <v>225</v>
      </c>
      <c r="C579" s="240"/>
      <c r="D579" s="240"/>
      <c r="E579" s="235"/>
      <c r="F579" s="265"/>
    </row>
    <row r="580" spans="1:6">
      <c r="A580" s="243"/>
      <c r="B580" s="239" t="s">
        <v>226</v>
      </c>
      <c r="C580" s="240"/>
      <c r="D580" s="240"/>
      <c r="E580" s="235"/>
      <c r="F580" s="265"/>
    </row>
    <row r="581" spans="1:6">
      <c r="A581" s="243"/>
      <c r="B581" s="239" t="s">
        <v>227</v>
      </c>
      <c r="C581" s="240"/>
      <c r="D581" s="240"/>
      <c r="E581" s="235"/>
      <c r="F581" s="265"/>
    </row>
    <row r="582" spans="1:6">
      <c r="A582" s="243"/>
      <c r="B582" s="239" t="s">
        <v>228</v>
      </c>
      <c r="C582" s="240"/>
      <c r="D582" s="240"/>
      <c r="E582" s="235"/>
      <c r="F582" s="265"/>
    </row>
    <row r="583" spans="1:6">
      <c r="A583" s="243"/>
      <c r="B583" s="239" t="s">
        <v>229</v>
      </c>
      <c r="C583" s="240" t="s">
        <v>42</v>
      </c>
      <c r="D583" s="240">
        <v>8</v>
      </c>
      <c r="E583" s="235"/>
      <c r="F583" s="186">
        <f>E583*$D583</f>
        <v>0</v>
      </c>
    </row>
    <row r="584" spans="1:6">
      <c r="A584" s="83"/>
      <c r="B584" s="84"/>
      <c r="C584" s="85"/>
      <c r="D584" s="85"/>
      <c r="E584" s="96"/>
      <c r="F584" s="98"/>
    </row>
    <row r="585" spans="1:6">
      <c r="A585" s="83" t="s">
        <v>63</v>
      </c>
      <c r="B585" s="84" t="s">
        <v>230</v>
      </c>
      <c r="C585" s="85"/>
      <c r="D585" s="85"/>
      <c r="E585" s="96"/>
      <c r="F585" s="98"/>
    </row>
    <row r="586" spans="1:6">
      <c r="A586" s="83"/>
      <c r="B586" s="84" t="s">
        <v>231</v>
      </c>
      <c r="C586" s="85" t="s">
        <v>41</v>
      </c>
      <c r="D586" s="85">
        <v>30</v>
      </c>
      <c r="E586" s="235"/>
      <c r="F586" s="186">
        <f>E586*$D586</f>
        <v>0</v>
      </c>
    </row>
    <row r="587" spans="1:6">
      <c r="A587" s="83"/>
      <c r="B587" s="84"/>
      <c r="C587" s="85"/>
      <c r="D587" s="85"/>
      <c r="E587" s="96"/>
      <c r="F587" s="98"/>
    </row>
    <row r="588" spans="1:6" ht="13.5" thickBot="1">
      <c r="A588" s="99"/>
      <c r="B588" s="130" t="s">
        <v>334</v>
      </c>
      <c r="C588" s="100"/>
      <c r="D588" s="100"/>
      <c r="E588" s="101"/>
      <c r="F588" s="115">
        <f>SUM(F552:F587)</f>
        <v>0</v>
      </c>
    </row>
    <row r="589" spans="1:6" ht="13.5" thickTop="1">
      <c r="A589" s="83"/>
      <c r="B589" s="84"/>
      <c r="C589" s="85"/>
      <c r="D589" s="85"/>
      <c r="E589" s="96"/>
      <c r="F589" s="112"/>
    </row>
    <row r="590" spans="1:6" ht="15">
      <c r="A590" s="266"/>
      <c r="B590" s="256"/>
      <c r="C590" s="267"/>
      <c r="D590" s="89"/>
      <c r="E590" s="235"/>
      <c r="F590" s="255"/>
    </row>
    <row r="591" spans="1:6" ht="15">
      <c r="A591" s="90"/>
      <c r="B591" s="126" t="s">
        <v>327</v>
      </c>
      <c r="C591" s="89"/>
      <c r="D591" s="89"/>
      <c r="E591" s="96"/>
      <c r="F591" s="113"/>
    </row>
    <row r="592" spans="1:6" ht="15">
      <c r="A592" s="90"/>
      <c r="B592" s="91"/>
      <c r="C592" s="89"/>
      <c r="D592" s="89"/>
      <c r="E592" s="96"/>
      <c r="F592" s="113"/>
    </row>
    <row r="593" spans="1:6" ht="14.25">
      <c r="A593" s="92"/>
      <c r="B593" s="93" t="s">
        <v>271</v>
      </c>
      <c r="C593" s="94"/>
      <c r="D593" s="94"/>
      <c r="E593" s="97"/>
      <c r="F593" s="114"/>
    </row>
    <row r="594" spans="1:6" ht="14.25">
      <c r="A594" s="92"/>
      <c r="B594" s="93"/>
      <c r="C594" s="94"/>
      <c r="D594" s="94"/>
      <c r="E594" s="97"/>
      <c r="F594" s="114"/>
    </row>
    <row r="595" spans="1:6">
      <c r="A595" s="242" t="s">
        <v>26</v>
      </c>
      <c r="B595" s="239" t="s">
        <v>232</v>
      </c>
      <c r="C595" s="240"/>
      <c r="D595" s="241"/>
      <c r="E595" s="235"/>
      <c r="F595" s="235"/>
    </row>
    <row r="596" spans="1:6">
      <c r="A596" s="242"/>
      <c r="B596" s="239" t="s">
        <v>233</v>
      </c>
      <c r="C596" s="240" t="s">
        <v>41</v>
      </c>
      <c r="D596" s="241">
        <v>1</v>
      </c>
      <c r="E596" s="96"/>
      <c r="F596" s="186">
        <f>E596*$D596</f>
        <v>0</v>
      </c>
    </row>
    <row r="597" spans="1:6">
      <c r="A597" s="242"/>
      <c r="B597" s="239"/>
      <c r="C597" s="240"/>
      <c r="D597" s="241"/>
      <c r="E597" s="235"/>
      <c r="F597" s="235"/>
    </row>
    <row r="598" spans="1:6">
      <c r="A598" s="242" t="s">
        <v>27</v>
      </c>
      <c r="B598" s="239" t="s">
        <v>234</v>
      </c>
      <c r="C598" s="240"/>
      <c r="D598" s="241"/>
      <c r="E598" s="235"/>
      <c r="F598" s="235"/>
    </row>
    <row r="599" spans="1:6">
      <c r="A599" s="242"/>
      <c r="B599" s="239" t="s">
        <v>235</v>
      </c>
      <c r="C599" s="240"/>
      <c r="D599" s="241"/>
      <c r="E599" s="235"/>
      <c r="F599" s="235"/>
    </row>
    <row r="600" spans="1:6">
      <c r="A600" s="242"/>
      <c r="B600" s="239" t="s">
        <v>236</v>
      </c>
      <c r="C600" s="240" t="s">
        <v>41</v>
      </c>
      <c r="D600" s="241">
        <v>2</v>
      </c>
      <c r="E600" s="96"/>
      <c r="F600" s="186">
        <f>E600*$D600</f>
        <v>0</v>
      </c>
    </row>
    <row r="601" spans="1:6">
      <c r="A601" s="242"/>
      <c r="B601" s="239"/>
      <c r="C601" s="240"/>
      <c r="D601" s="241"/>
      <c r="E601" s="235"/>
      <c r="F601" s="235"/>
    </row>
    <row r="602" spans="1:6">
      <c r="A602" s="242" t="s">
        <v>28</v>
      </c>
      <c r="B602" s="239" t="s">
        <v>237</v>
      </c>
      <c r="C602" s="240"/>
      <c r="D602" s="241"/>
      <c r="E602" s="235"/>
      <c r="F602" s="235"/>
    </row>
    <row r="603" spans="1:6">
      <c r="A603" s="242"/>
      <c r="B603" s="239" t="s">
        <v>238</v>
      </c>
      <c r="C603" s="240" t="s">
        <v>41</v>
      </c>
      <c r="D603" s="241">
        <v>2</v>
      </c>
      <c r="E603" s="96"/>
      <c r="F603" s="186">
        <f>E603*$D603</f>
        <v>0</v>
      </c>
    </row>
    <row r="604" spans="1:6">
      <c r="A604" s="242"/>
      <c r="B604" s="239"/>
      <c r="C604" s="240"/>
      <c r="D604" s="241"/>
      <c r="E604" s="235"/>
      <c r="F604" s="235"/>
    </row>
    <row r="605" spans="1:6">
      <c r="A605" s="242" t="s">
        <v>29</v>
      </c>
      <c r="B605" s="239" t="s">
        <v>239</v>
      </c>
      <c r="C605" s="240"/>
      <c r="D605" s="241"/>
      <c r="E605" s="235"/>
      <c r="F605" s="235"/>
    </row>
    <row r="606" spans="1:6">
      <c r="A606" s="242"/>
      <c r="B606" s="239" t="s">
        <v>240</v>
      </c>
      <c r="C606" s="240" t="s">
        <v>41</v>
      </c>
      <c r="D606" s="241">
        <v>3</v>
      </c>
      <c r="E606" s="96"/>
      <c r="F606" s="186">
        <f>E606*$D606</f>
        <v>0</v>
      </c>
    </row>
    <row r="607" spans="1:6">
      <c r="A607" s="242"/>
      <c r="B607" s="239"/>
      <c r="C607" s="240"/>
      <c r="D607" s="241"/>
      <c r="E607" s="96"/>
      <c r="F607" s="98"/>
    </row>
    <row r="608" spans="1:6">
      <c r="A608" s="242" t="s">
        <v>31</v>
      </c>
      <c r="B608" s="239" t="s">
        <v>241</v>
      </c>
      <c r="C608" s="240" t="s">
        <v>41</v>
      </c>
      <c r="D608" s="241">
        <v>1</v>
      </c>
      <c r="E608" s="96"/>
      <c r="F608" s="186">
        <f>E608*$D608</f>
        <v>0</v>
      </c>
    </row>
    <row r="609" spans="1:6">
      <c r="A609" s="242"/>
      <c r="B609" s="239"/>
      <c r="C609" s="240"/>
      <c r="D609" s="241"/>
      <c r="E609" s="235"/>
      <c r="F609" s="235"/>
    </row>
    <row r="610" spans="1:6">
      <c r="A610" s="242" t="s">
        <v>32</v>
      </c>
      <c r="B610" s="239" t="s">
        <v>242</v>
      </c>
      <c r="C610" s="240"/>
      <c r="D610" s="241"/>
      <c r="E610" s="235"/>
      <c r="F610" s="235"/>
    </row>
    <row r="611" spans="1:6">
      <c r="A611" s="242"/>
      <c r="B611" s="239" t="s">
        <v>243</v>
      </c>
      <c r="C611" s="240" t="s">
        <v>41</v>
      </c>
      <c r="D611" s="241">
        <v>1</v>
      </c>
      <c r="E611" s="96"/>
      <c r="F611" s="186">
        <f>E611*$D611</f>
        <v>0</v>
      </c>
    </row>
    <row r="612" spans="1:6">
      <c r="A612" s="242"/>
      <c r="B612" s="239"/>
      <c r="C612" s="240"/>
      <c r="D612" s="241"/>
      <c r="E612" s="235"/>
      <c r="F612" s="235"/>
    </row>
    <row r="613" spans="1:6">
      <c r="A613" s="242" t="s">
        <v>33</v>
      </c>
      <c r="B613" s="239" t="s">
        <v>244</v>
      </c>
      <c r="C613" s="240"/>
      <c r="D613" s="241"/>
      <c r="E613" s="235"/>
      <c r="F613" s="235"/>
    </row>
    <row r="614" spans="1:6">
      <c r="A614" s="242"/>
      <c r="B614" s="239" t="s">
        <v>245</v>
      </c>
      <c r="C614" s="240" t="s">
        <v>41</v>
      </c>
      <c r="D614" s="241">
        <v>1</v>
      </c>
      <c r="E614" s="96"/>
      <c r="F614" s="186">
        <f>E614*$D614</f>
        <v>0</v>
      </c>
    </row>
    <row r="615" spans="1:6">
      <c r="A615" s="242"/>
      <c r="B615" s="239"/>
      <c r="C615" s="240"/>
      <c r="D615" s="241"/>
      <c r="E615" s="235"/>
      <c r="F615" s="235"/>
    </row>
    <row r="616" spans="1:6">
      <c r="A616" s="242" t="s">
        <v>34</v>
      </c>
      <c r="B616" s="239" t="s">
        <v>246</v>
      </c>
      <c r="C616" s="240" t="s">
        <v>43</v>
      </c>
      <c r="D616" s="241">
        <v>1</v>
      </c>
      <c r="E616" s="235"/>
      <c r="F616" s="186">
        <f>E616*$D616</f>
        <v>0</v>
      </c>
    </row>
    <row r="617" spans="1:6">
      <c r="A617" s="242"/>
      <c r="B617" s="239" t="s">
        <v>247</v>
      </c>
      <c r="C617" s="240"/>
      <c r="D617" s="241"/>
      <c r="E617" s="235"/>
      <c r="F617" s="235"/>
    </row>
    <row r="618" spans="1:6">
      <c r="A618" s="242"/>
      <c r="B618" s="239"/>
      <c r="C618" s="240"/>
      <c r="D618" s="241"/>
      <c r="E618" s="235"/>
      <c r="F618" s="235"/>
    </row>
    <row r="619" spans="1:6">
      <c r="A619" s="242" t="s">
        <v>35</v>
      </c>
      <c r="B619" s="239" t="s">
        <v>248</v>
      </c>
      <c r="C619" s="240" t="s">
        <v>43</v>
      </c>
      <c r="D619" s="241">
        <v>1</v>
      </c>
      <c r="E619" s="235"/>
      <c r="F619" s="186">
        <f>E619*$D619</f>
        <v>0</v>
      </c>
    </row>
    <row r="620" spans="1:6">
      <c r="A620" s="242"/>
      <c r="B620" s="239" t="s">
        <v>249</v>
      </c>
      <c r="C620" s="240"/>
      <c r="D620" s="241"/>
      <c r="E620" s="235"/>
      <c r="F620" s="235"/>
    </row>
    <row r="621" spans="1:6">
      <c r="A621" s="242"/>
      <c r="B621" s="239"/>
      <c r="C621" s="240"/>
      <c r="D621" s="241"/>
      <c r="E621" s="235"/>
      <c r="F621" s="235"/>
    </row>
    <row r="622" spans="1:6">
      <c r="A622" s="242" t="s">
        <v>63</v>
      </c>
      <c r="B622" s="239" t="s">
        <v>250</v>
      </c>
      <c r="C622" s="240" t="s">
        <v>43</v>
      </c>
      <c r="D622" s="241">
        <v>1</v>
      </c>
      <c r="E622" s="235"/>
      <c r="F622" s="186">
        <f>E622*$D622</f>
        <v>0</v>
      </c>
    </row>
    <row r="623" spans="1:6">
      <c r="A623" s="242"/>
      <c r="B623" s="239" t="s">
        <v>251</v>
      </c>
      <c r="C623" s="240"/>
      <c r="D623" s="241"/>
      <c r="E623" s="235"/>
      <c r="F623" s="235"/>
    </row>
    <row r="624" spans="1:6">
      <c r="A624" s="242"/>
      <c r="B624" s="239"/>
      <c r="C624" s="240"/>
      <c r="D624" s="241"/>
      <c r="E624" s="235"/>
      <c r="F624" s="235"/>
    </row>
    <row r="625" spans="1:6">
      <c r="A625" s="242" t="s">
        <v>44</v>
      </c>
      <c r="B625" s="239" t="s">
        <v>252</v>
      </c>
      <c r="C625" s="240" t="s">
        <v>43</v>
      </c>
      <c r="D625" s="241">
        <v>1</v>
      </c>
      <c r="E625" s="96"/>
      <c r="F625" s="186">
        <f>E625*$D625</f>
        <v>0</v>
      </c>
    </row>
    <row r="626" spans="1:6">
      <c r="A626" s="83"/>
      <c r="B626" s="95"/>
      <c r="C626" s="85"/>
      <c r="D626" s="85"/>
      <c r="E626" s="98"/>
      <c r="F626" s="98"/>
    </row>
    <row r="627" spans="1:6" ht="25.5">
      <c r="A627" s="268" t="s">
        <v>254</v>
      </c>
      <c r="B627" s="269" t="s">
        <v>734</v>
      </c>
      <c r="C627" s="240" t="s">
        <v>43</v>
      </c>
      <c r="D627" s="241">
        <v>1</v>
      </c>
      <c r="E627" s="96"/>
      <c r="F627" s="186">
        <f>E627*$D627</f>
        <v>0</v>
      </c>
    </row>
    <row r="628" spans="1:6">
      <c r="A628" s="268"/>
      <c r="B628" s="269"/>
      <c r="C628" s="240"/>
      <c r="D628" s="241"/>
      <c r="E628" s="96"/>
      <c r="F628" s="98"/>
    </row>
    <row r="629" spans="1:6" s="129" customFormat="1" ht="13.5" thickBot="1">
      <c r="A629" s="250"/>
      <c r="B629" s="270" t="s">
        <v>330</v>
      </c>
      <c r="C629" s="252"/>
      <c r="D629" s="253"/>
      <c r="E629" s="128"/>
      <c r="F629" s="115">
        <f>SUM(F594:F628)</f>
        <v>0</v>
      </c>
    </row>
    <row r="630" spans="1:6" ht="13.5" thickTop="1">
      <c r="A630" s="268"/>
      <c r="B630" s="269"/>
      <c r="C630" s="240"/>
      <c r="D630" s="241"/>
      <c r="E630" s="96"/>
      <c r="F630" s="112"/>
    </row>
    <row r="631" spans="1:6">
      <c r="A631" s="268"/>
      <c r="B631" s="269"/>
      <c r="C631" s="240"/>
      <c r="D631" s="241"/>
      <c r="E631" s="96"/>
      <c r="F631" s="112"/>
    </row>
    <row r="632" spans="1:6">
      <c r="A632" s="268"/>
      <c r="B632" s="269"/>
      <c r="C632" s="240"/>
      <c r="D632" s="241"/>
      <c r="E632" s="96"/>
      <c r="F632" s="112"/>
    </row>
    <row r="633" spans="1:6" s="94" customFormat="1" ht="14.25">
      <c r="A633" s="80"/>
      <c r="B633" s="127" t="s">
        <v>325</v>
      </c>
      <c r="C633" s="81"/>
      <c r="D633" s="81"/>
      <c r="E633" s="82"/>
      <c r="F633" s="122"/>
    </row>
    <row r="634" spans="1:6" s="124" customFormat="1">
      <c r="A634" s="83"/>
      <c r="B634" s="84" t="s">
        <v>203</v>
      </c>
      <c r="C634" s="85"/>
      <c r="D634" s="85"/>
      <c r="E634" s="82"/>
      <c r="F634" s="123"/>
    </row>
    <row r="635" spans="1:6" s="124" customFormat="1">
      <c r="A635" s="83"/>
      <c r="B635" s="84" t="s">
        <v>342</v>
      </c>
      <c r="C635" s="85"/>
      <c r="D635" s="85"/>
      <c r="E635" s="82"/>
      <c r="F635" s="123"/>
    </row>
    <row r="636" spans="1:6" s="124" customFormat="1">
      <c r="A636" s="83"/>
      <c r="B636" s="84"/>
      <c r="C636" s="85"/>
      <c r="D636" s="85"/>
      <c r="E636" s="82"/>
      <c r="F636" s="123"/>
    </row>
    <row r="637" spans="1:6" s="260" customFormat="1">
      <c r="A637" s="257" t="s">
        <v>26</v>
      </c>
      <c r="B637" s="239" t="s">
        <v>207</v>
      </c>
      <c r="C637" s="240"/>
      <c r="D637" s="240"/>
      <c r="E637" s="271"/>
      <c r="F637" s="259"/>
    </row>
    <row r="638" spans="1:6" s="272" customFormat="1">
      <c r="A638" s="261"/>
      <c r="B638" s="239" t="s">
        <v>208</v>
      </c>
      <c r="C638" s="240" t="s">
        <v>206</v>
      </c>
      <c r="D638" s="240">
        <v>1200</v>
      </c>
      <c r="E638" s="271"/>
      <c r="F638" s="186">
        <f>E638*$D638</f>
        <v>0</v>
      </c>
    </row>
    <row r="639" spans="1:6" s="124" customFormat="1">
      <c r="A639" s="83"/>
      <c r="B639" s="84"/>
      <c r="C639" s="85"/>
      <c r="D639" s="85"/>
      <c r="E639" s="82"/>
      <c r="F639" s="123"/>
    </row>
    <row r="640" spans="1:6" s="124" customFormat="1">
      <c r="A640" s="79" t="s">
        <v>27</v>
      </c>
      <c r="B640" s="84" t="s">
        <v>213</v>
      </c>
      <c r="C640" s="85"/>
      <c r="D640" s="85"/>
      <c r="E640" s="82"/>
      <c r="F640" s="123"/>
    </row>
    <row r="641" spans="1:6" s="124" customFormat="1">
      <c r="A641" s="83"/>
      <c r="B641" s="84" t="s">
        <v>277</v>
      </c>
      <c r="C641" s="85" t="s">
        <v>206</v>
      </c>
      <c r="D641" s="85">
        <v>1000</v>
      </c>
      <c r="E641" s="82"/>
      <c r="F641" s="186">
        <f t="shared" ref="F641:F642" si="2">E641*$D641</f>
        <v>0</v>
      </c>
    </row>
    <row r="642" spans="1:6" s="124" customFormat="1">
      <c r="A642" s="83"/>
      <c r="B642" s="84" t="s">
        <v>278</v>
      </c>
      <c r="C642" s="85" t="s">
        <v>206</v>
      </c>
      <c r="D642" s="85">
        <v>165</v>
      </c>
      <c r="E642" s="82"/>
      <c r="F642" s="186">
        <f t="shared" si="2"/>
        <v>0</v>
      </c>
    </row>
    <row r="643" spans="1:6" s="260" customFormat="1">
      <c r="A643" s="261"/>
      <c r="B643" s="239"/>
      <c r="C643" s="240"/>
      <c r="D643" s="241"/>
      <c r="E643" s="258"/>
      <c r="F643" s="259"/>
    </row>
    <row r="644" spans="1:6" s="260" customFormat="1">
      <c r="A644" s="257" t="s">
        <v>28</v>
      </c>
      <c r="B644" s="239" t="s">
        <v>279</v>
      </c>
      <c r="C644" s="240"/>
      <c r="D644" s="241"/>
      <c r="E644" s="258"/>
      <c r="F644" s="259"/>
    </row>
    <row r="645" spans="1:6" s="260" customFormat="1">
      <c r="A645" s="261"/>
      <c r="B645" s="239" t="s">
        <v>280</v>
      </c>
      <c r="C645" s="240" t="s">
        <v>206</v>
      </c>
      <c r="D645" s="241">
        <v>75</v>
      </c>
      <c r="E645" s="258"/>
      <c r="F645" s="186">
        <f t="shared" ref="F645:F646" si="3">E645*$D645</f>
        <v>0</v>
      </c>
    </row>
    <row r="646" spans="1:6" s="260" customFormat="1">
      <c r="A646" s="261"/>
      <c r="B646" s="239" t="s">
        <v>281</v>
      </c>
      <c r="C646" s="240" t="s">
        <v>206</v>
      </c>
      <c r="D646" s="241">
        <v>75</v>
      </c>
      <c r="E646" s="258"/>
      <c r="F646" s="186">
        <f t="shared" si="3"/>
        <v>0</v>
      </c>
    </row>
    <row r="647" spans="1:6" s="124" customFormat="1">
      <c r="A647" s="83"/>
      <c r="B647" s="84"/>
      <c r="C647" s="85"/>
      <c r="D647" s="85"/>
      <c r="E647" s="82"/>
      <c r="F647" s="123"/>
    </row>
    <row r="648" spans="1:6" s="124" customFormat="1">
      <c r="A648" s="79" t="s">
        <v>29</v>
      </c>
      <c r="B648" s="84" t="s">
        <v>282</v>
      </c>
      <c r="C648" s="85"/>
      <c r="D648" s="85"/>
      <c r="E648" s="82"/>
      <c r="F648" s="123"/>
    </row>
    <row r="649" spans="1:6" s="124" customFormat="1">
      <c r="A649" s="79"/>
      <c r="B649" s="84" t="s">
        <v>283</v>
      </c>
      <c r="C649" s="85"/>
      <c r="D649" s="85"/>
      <c r="E649" s="82"/>
      <c r="F649" s="123"/>
    </row>
    <row r="650" spans="1:6" s="124" customFormat="1">
      <c r="A650" s="83"/>
      <c r="B650" s="84" t="s">
        <v>284</v>
      </c>
      <c r="C650" s="85" t="s">
        <v>206</v>
      </c>
      <c r="D650" s="85">
        <v>50</v>
      </c>
      <c r="E650" s="82"/>
      <c r="F650" s="186">
        <f t="shared" ref="F650:F651" si="4">E650*$D650</f>
        <v>0</v>
      </c>
    </row>
    <row r="651" spans="1:6" s="124" customFormat="1">
      <c r="A651" s="83"/>
      <c r="B651" s="84" t="s">
        <v>285</v>
      </c>
      <c r="C651" s="85" t="s">
        <v>206</v>
      </c>
      <c r="D651" s="85">
        <v>90</v>
      </c>
      <c r="E651" s="82"/>
      <c r="F651" s="186">
        <f t="shared" si="4"/>
        <v>0</v>
      </c>
    </row>
    <row r="652" spans="1:6" s="124" customFormat="1">
      <c r="A652" s="83"/>
      <c r="B652" s="84"/>
      <c r="C652" s="85"/>
      <c r="D652" s="85"/>
      <c r="E652" s="82"/>
      <c r="F652" s="123"/>
    </row>
    <row r="653" spans="1:6" s="124" customFormat="1">
      <c r="A653" s="79" t="s">
        <v>31</v>
      </c>
      <c r="B653" s="84" t="s">
        <v>286</v>
      </c>
      <c r="C653" s="85"/>
      <c r="D653" s="85"/>
      <c r="E653" s="82"/>
      <c r="F653" s="123"/>
    </row>
    <row r="654" spans="1:6" s="124" customFormat="1">
      <c r="A654" s="83"/>
      <c r="B654" s="84" t="s">
        <v>287</v>
      </c>
      <c r="C654" s="85" t="s">
        <v>206</v>
      </c>
      <c r="D654" s="85">
        <v>180</v>
      </c>
      <c r="E654" s="82"/>
      <c r="F654" s="186">
        <f t="shared" ref="F654:F655" si="5">E654*$D654</f>
        <v>0</v>
      </c>
    </row>
    <row r="655" spans="1:6" s="124" customFormat="1">
      <c r="A655" s="83"/>
      <c r="B655" s="84" t="s">
        <v>288</v>
      </c>
      <c r="C655" s="85" t="s">
        <v>206</v>
      </c>
      <c r="D655" s="85">
        <v>200</v>
      </c>
      <c r="E655" s="82"/>
      <c r="F655" s="186">
        <f t="shared" si="5"/>
        <v>0</v>
      </c>
    </row>
    <row r="656" spans="1:6" s="124" customFormat="1">
      <c r="A656" s="83"/>
      <c r="B656" s="84"/>
      <c r="C656" s="85"/>
      <c r="D656" s="85"/>
      <c r="E656" s="82"/>
      <c r="F656" s="123"/>
    </row>
    <row r="657" spans="1:6" s="260" customFormat="1">
      <c r="A657" s="257" t="s">
        <v>32</v>
      </c>
      <c r="B657" s="239" t="s">
        <v>216</v>
      </c>
      <c r="C657" s="240"/>
      <c r="D657" s="241"/>
      <c r="E657" s="258"/>
      <c r="F657" s="259"/>
    </row>
    <row r="658" spans="1:6" s="260" customFormat="1">
      <c r="A658" s="261"/>
      <c r="B658" s="239" t="s">
        <v>217</v>
      </c>
      <c r="C658" s="240" t="s">
        <v>206</v>
      </c>
      <c r="D658" s="241">
        <v>500</v>
      </c>
      <c r="E658" s="258"/>
      <c r="F658" s="186">
        <f t="shared" ref="F658:F660" si="6">E658*$D658</f>
        <v>0</v>
      </c>
    </row>
    <row r="659" spans="1:6" s="260" customFormat="1">
      <c r="A659" s="261"/>
      <c r="B659" s="239" t="s">
        <v>289</v>
      </c>
      <c r="C659" s="240" t="s">
        <v>206</v>
      </c>
      <c r="D659" s="241">
        <v>100</v>
      </c>
      <c r="E659" s="258"/>
      <c r="F659" s="186">
        <f t="shared" si="6"/>
        <v>0</v>
      </c>
    </row>
    <row r="660" spans="1:6" s="260" customFormat="1">
      <c r="A660" s="261"/>
      <c r="B660" s="239" t="s">
        <v>290</v>
      </c>
      <c r="C660" s="240" t="s">
        <v>206</v>
      </c>
      <c r="D660" s="241">
        <v>60</v>
      </c>
      <c r="E660" s="258"/>
      <c r="F660" s="186">
        <f t="shared" si="6"/>
        <v>0</v>
      </c>
    </row>
    <row r="661" spans="1:6" s="124" customFormat="1">
      <c r="A661" s="83"/>
      <c r="B661" s="84"/>
      <c r="C661" s="85"/>
      <c r="D661" s="85"/>
      <c r="E661" s="82"/>
      <c r="F661" s="123"/>
    </row>
    <row r="662" spans="1:6" s="124" customFormat="1">
      <c r="A662" s="79" t="s">
        <v>33</v>
      </c>
      <c r="B662" s="84" t="s">
        <v>291</v>
      </c>
      <c r="C662" s="85"/>
      <c r="D662" s="85"/>
      <c r="E662" s="82"/>
      <c r="F662" s="123"/>
    </row>
    <row r="663" spans="1:6" s="124" customFormat="1">
      <c r="A663" s="83"/>
      <c r="B663" s="84" t="s">
        <v>292</v>
      </c>
      <c r="C663" s="85" t="s">
        <v>206</v>
      </c>
      <c r="D663" s="85">
        <v>90</v>
      </c>
      <c r="E663" s="82"/>
      <c r="F663" s="186">
        <f>E663*$D663</f>
        <v>0</v>
      </c>
    </row>
    <row r="664" spans="1:6" s="124" customFormat="1">
      <c r="A664" s="79"/>
      <c r="B664" s="84"/>
      <c r="C664" s="85"/>
      <c r="D664" s="85"/>
      <c r="E664" s="82"/>
      <c r="F664" s="123"/>
    </row>
    <row r="665" spans="1:6" s="124" customFormat="1">
      <c r="A665" s="79" t="s">
        <v>34</v>
      </c>
      <c r="B665" s="84" t="s">
        <v>293</v>
      </c>
      <c r="C665" s="85" t="s">
        <v>41</v>
      </c>
      <c r="D665" s="85">
        <v>65</v>
      </c>
      <c r="E665" s="82"/>
      <c r="F665" s="186">
        <f>E665*$D665</f>
        <v>0</v>
      </c>
    </row>
    <row r="666" spans="1:6" s="124" customFormat="1">
      <c r="A666" s="79"/>
      <c r="B666" s="84"/>
      <c r="C666" s="85"/>
      <c r="D666" s="85"/>
      <c r="E666" s="82"/>
      <c r="F666" s="123"/>
    </row>
    <row r="667" spans="1:6" s="124" customFormat="1">
      <c r="A667" s="79" t="s">
        <v>35</v>
      </c>
      <c r="B667" s="84" t="s">
        <v>294</v>
      </c>
      <c r="C667" s="85" t="s">
        <v>41</v>
      </c>
      <c r="D667" s="85">
        <v>3</v>
      </c>
      <c r="E667" s="82"/>
      <c r="F667" s="186">
        <f>E667*$D667</f>
        <v>0</v>
      </c>
    </row>
    <row r="668" spans="1:6" s="124" customFormat="1">
      <c r="A668" s="83"/>
      <c r="B668" s="84"/>
      <c r="C668" s="85"/>
      <c r="D668" s="85"/>
      <c r="E668" s="82"/>
      <c r="F668" s="123"/>
    </row>
    <row r="669" spans="1:6" s="124" customFormat="1" ht="25.5">
      <c r="A669" s="79" t="s">
        <v>63</v>
      </c>
      <c r="B669" s="84" t="s">
        <v>295</v>
      </c>
      <c r="C669" s="85"/>
      <c r="D669" s="85"/>
      <c r="E669" s="82"/>
      <c r="F669" s="123"/>
    </row>
    <row r="670" spans="1:6" s="124" customFormat="1">
      <c r="A670" s="83"/>
      <c r="B670" s="84" t="s">
        <v>296</v>
      </c>
      <c r="C670" s="85" t="s">
        <v>43</v>
      </c>
      <c r="D670" s="85">
        <v>8</v>
      </c>
      <c r="E670" s="82"/>
      <c r="F670" s="186">
        <f>E670*$D670</f>
        <v>0</v>
      </c>
    </row>
    <row r="671" spans="1:6" s="124" customFormat="1">
      <c r="A671" s="83"/>
      <c r="B671" s="84"/>
      <c r="C671" s="85"/>
      <c r="D671" s="85"/>
      <c r="E671" s="82"/>
      <c r="F671" s="123"/>
    </row>
    <row r="672" spans="1:6" s="124" customFormat="1" ht="25.5">
      <c r="A672" s="79" t="s">
        <v>44</v>
      </c>
      <c r="B672" s="84" t="s">
        <v>297</v>
      </c>
      <c r="C672" s="85"/>
      <c r="D672" s="85"/>
      <c r="E672" s="82"/>
      <c r="F672" s="123"/>
    </row>
    <row r="673" spans="1:6" s="124" customFormat="1">
      <c r="A673" s="83"/>
      <c r="B673" s="84" t="s">
        <v>298</v>
      </c>
      <c r="C673" s="85" t="s">
        <v>41</v>
      </c>
      <c r="D673" s="85">
        <v>3</v>
      </c>
      <c r="E673" s="82"/>
      <c r="F673" s="186">
        <f t="shared" ref="F673:F676" si="7">E673*$D673</f>
        <v>0</v>
      </c>
    </row>
    <row r="674" spans="1:6" s="124" customFormat="1">
      <c r="A674" s="83"/>
      <c r="B674" s="84" t="s">
        <v>299</v>
      </c>
      <c r="C674" s="85" t="s">
        <v>41</v>
      </c>
      <c r="D674" s="85">
        <v>1</v>
      </c>
      <c r="E674" s="82"/>
      <c r="F674" s="186">
        <f t="shared" si="7"/>
        <v>0</v>
      </c>
    </row>
    <row r="675" spans="1:6" s="260" customFormat="1">
      <c r="A675" s="261"/>
      <c r="B675" s="239" t="s">
        <v>300</v>
      </c>
      <c r="C675" s="240" t="s">
        <v>41</v>
      </c>
      <c r="D675" s="241">
        <v>1</v>
      </c>
      <c r="E675" s="258"/>
      <c r="F675" s="186">
        <f t="shared" si="7"/>
        <v>0</v>
      </c>
    </row>
    <row r="676" spans="1:6" s="260" customFormat="1">
      <c r="A676" s="261"/>
      <c r="B676" s="239" t="s">
        <v>301</v>
      </c>
      <c r="C676" s="240" t="s">
        <v>41</v>
      </c>
      <c r="D676" s="241">
        <v>1</v>
      </c>
      <c r="E676" s="258"/>
      <c r="F676" s="186">
        <f t="shared" si="7"/>
        <v>0</v>
      </c>
    </row>
    <row r="677" spans="1:6" s="124" customFormat="1">
      <c r="A677" s="83"/>
      <c r="B677" s="84"/>
      <c r="C677" s="85"/>
      <c r="D677" s="85"/>
      <c r="E677" s="82"/>
      <c r="F677" s="123"/>
    </row>
    <row r="678" spans="1:6" s="124" customFormat="1" ht="25.5">
      <c r="A678" s="79" t="s">
        <v>254</v>
      </c>
      <c r="B678" s="84" t="s">
        <v>302</v>
      </c>
      <c r="C678" s="85"/>
      <c r="D678" s="85"/>
      <c r="E678" s="82"/>
      <c r="F678" s="123"/>
    </row>
    <row r="679" spans="1:6" s="124" customFormat="1">
      <c r="A679" s="83"/>
      <c r="B679" s="84" t="s">
        <v>303</v>
      </c>
      <c r="C679" s="85" t="s">
        <v>41</v>
      </c>
      <c r="D679" s="85">
        <v>12</v>
      </c>
      <c r="E679" s="82"/>
      <c r="F679" s="186">
        <f>E679*$D679</f>
        <v>0</v>
      </c>
    </row>
    <row r="680" spans="1:6" s="124" customFormat="1">
      <c r="A680" s="83"/>
      <c r="B680" s="84"/>
      <c r="C680" s="85"/>
      <c r="D680" s="85"/>
      <c r="E680" s="82"/>
      <c r="F680" s="123"/>
    </row>
    <row r="681" spans="1:6" s="124" customFormat="1" ht="25.5">
      <c r="A681" s="79" t="s">
        <v>255</v>
      </c>
      <c r="B681" s="84" t="s">
        <v>304</v>
      </c>
      <c r="C681" s="85"/>
      <c r="D681" s="85"/>
      <c r="E681" s="82"/>
      <c r="F681" s="123"/>
    </row>
    <row r="682" spans="1:6" s="260" customFormat="1">
      <c r="A682" s="261"/>
      <c r="B682" s="239" t="s">
        <v>305</v>
      </c>
      <c r="C682" s="240" t="s">
        <v>41</v>
      </c>
      <c r="D682" s="241">
        <v>4</v>
      </c>
      <c r="E682" s="258"/>
      <c r="F682" s="186">
        <f t="shared" ref="F682:F686" si="8">E682*$D682</f>
        <v>0</v>
      </c>
    </row>
    <row r="683" spans="1:6" s="260" customFormat="1">
      <c r="A683" s="261"/>
      <c r="B683" s="239" t="s">
        <v>306</v>
      </c>
      <c r="C683" s="240" t="s">
        <v>41</v>
      </c>
      <c r="D683" s="241">
        <v>3</v>
      </c>
      <c r="E683" s="258"/>
      <c r="F683" s="186">
        <f t="shared" si="8"/>
        <v>0</v>
      </c>
    </row>
    <row r="684" spans="1:6" s="260" customFormat="1">
      <c r="A684" s="261"/>
      <c r="B684" s="239" t="s">
        <v>307</v>
      </c>
      <c r="C684" s="240" t="s">
        <v>41</v>
      </c>
      <c r="D684" s="241">
        <v>2</v>
      </c>
      <c r="E684" s="258"/>
      <c r="F684" s="186">
        <f t="shared" si="8"/>
        <v>0</v>
      </c>
    </row>
    <row r="685" spans="1:6" s="260" customFormat="1">
      <c r="A685" s="261"/>
      <c r="B685" s="239" t="s">
        <v>308</v>
      </c>
      <c r="C685" s="240" t="s">
        <v>41</v>
      </c>
      <c r="D685" s="241">
        <v>6</v>
      </c>
      <c r="E685" s="258"/>
      <c r="F685" s="186">
        <f t="shared" si="8"/>
        <v>0</v>
      </c>
    </row>
    <row r="686" spans="1:6" s="260" customFormat="1">
      <c r="A686" s="261"/>
      <c r="B686" s="239" t="s">
        <v>309</v>
      </c>
      <c r="C686" s="240" t="s">
        <v>41</v>
      </c>
      <c r="D686" s="241">
        <v>16</v>
      </c>
      <c r="E686" s="258"/>
      <c r="F686" s="186">
        <f t="shared" si="8"/>
        <v>0</v>
      </c>
    </row>
    <row r="687" spans="1:6" s="124" customFormat="1">
      <c r="A687" s="83"/>
      <c r="B687" s="84"/>
      <c r="C687" s="85"/>
      <c r="D687" s="85"/>
      <c r="E687" s="82"/>
      <c r="F687" s="123"/>
    </row>
    <row r="688" spans="1:6" s="260" customFormat="1">
      <c r="A688" s="257" t="s">
        <v>256</v>
      </c>
      <c r="B688" s="239" t="s">
        <v>310</v>
      </c>
      <c r="C688" s="240"/>
      <c r="D688" s="240"/>
      <c r="E688" s="271"/>
      <c r="F688" s="259"/>
    </row>
    <row r="689" spans="1:6" s="260" customFormat="1">
      <c r="A689" s="257"/>
      <c r="B689" s="239" t="s">
        <v>311</v>
      </c>
      <c r="C689" s="240" t="s">
        <v>41</v>
      </c>
      <c r="D689" s="240">
        <v>14</v>
      </c>
      <c r="E689" s="271"/>
      <c r="F689" s="186">
        <f>E689*$D689</f>
        <v>0</v>
      </c>
    </row>
    <row r="690" spans="1:6" s="260" customFormat="1">
      <c r="A690" s="257"/>
      <c r="B690" s="239"/>
      <c r="C690" s="240"/>
      <c r="D690" s="240"/>
      <c r="E690" s="271"/>
      <c r="F690" s="259"/>
    </row>
    <row r="691" spans="1:6" s="124" customFormat="1">
      <c r="A691" s="83" t="s">
        <v>257</v>
      </c>
      <c r="B691" s="84" t="s">
        <v>230</v>
      </c>
      <c r="C691" s="85"/>
      <c r="D691" s="85"/>
      <c r="E691" s="82"/>
      <c r="F691" s="123"/>
    </row>
    <row r="692" spans="1:6" s="124" customFormat="1">
      <c r="A692" s="83"/>
      <c r="B692" s="84" t="s">
        <v>231</v>
      </c>
      <c r="C692" s="85" t="s">
        <v>41</v>
      </c>
      <c r="D692" s="85">
        <v>5</v>
      </c>
      <c r="E692" s="82"/>
      <c r="F692" s="186">
        <f>E692*$D692</f>
        <v>0</v>
      </c>
    </row>
    <row r="693" spans="1:6" s="124" customFormat="1">
      <c r="A693" s="83"/>
      <c r="B693" s="84"/>
      <c r="C693" s="85"/>
      <c r="D693" s="85"/>
      <c r="E693" s="82"/>
      <c r="F693" s="123"/>
    </row>
    <row r="694" spans="1:6" s="129" customFormat="1" ht="13.5" thickBot="1">
      <c r="A694" s="250"/>
      <c r="B694" s="275" t="s">
        <v>331</v>
      </c>
      <c r="C694" s="252"/>
      <c r="D694" s="253"/>
      <c r="E694" s="128"/>
      <c r="F694" s="115">
        <f>SUM(F637:F693)</f>
        <v>0</v>
      </c>
    </row>
    <row r="695" spans="1:6" s="129" customFormat="1" ht="13.5" thickTop="1">
      <c r="A695" s="266"/>
      <c r="B695" s="280"/>
      <c r="C695" s="267"/>
      <c r="D695" s="281"/>
      <c r="E695" s="282"/>
      <c r="F695" s="112"/>
    </row>
    <row r="696" spans="1:6" s="129" customFormat="1">
      <c r="A696" s="266"/>
      <c r="B696" s="280"/>
      <c r="C696" s="267"/>
      <c r="D696" s="281"/>
      <c r="E696" s="282"/>
      <c r="F696" s="112"/>
    </row>
    <row r="697" spans="1:6">
      <c r="A697" s="108"/>
      <c r="B697" s="37" t="s">
        <v>351</v>
      </c>
      <c r="C697" s="109"/>
      <c r="D697" s="109"/>
      <c r="E697" s="110"/>
      <c r="F697" s="110"/>
    </row>
    <row r="698" spans="1:6">
      <c r="A698" s="108"/>
      <c r="B698" s="109"/>
      <c r="C698" s="109"/>
      <c r="D698" s="109"/>
      <c r="E698" s="110"/>
      <c r="F698" s="110"/>
    </row>
    <row r="699" spans="1:6">
      <c r="A699" s="108"/>
      <c r="B699" s="41"/>
      <c r="C699" s="109"/>
      <c r="D699" s="109"/>
      <c r="E699" s="110"/>
      <c r="F699" s="110"/>
    </row>
    <row r="700" spans="1:6">
      <c r="A700" s="42" t="s">
        <v>26</v>
      </c>
      <c r="B700" s="51" t="s">
        <v>338</v>
      </c>
      <c r="C700" s="46" t="s">
        <v>339</v>
      </c>
      <c r="D700" s="140">
        <v>0.1</v>
      </c>
      <c r="E700" s="71"/>
      <c r="F700" s="72">
        <f>+(F694+F629+F588+F546+F513)*D700</f>
        <v>0</v>
      </c>
    </row>
    <row r="701" spans="1:6">
      <c r="A701" s="42"/>
      <c r="B701" s="51"/>
      <c r="C701" s="46"/>
      <c r="D701" s="46"/>
      <c r="E701" s="71"/>
      <c r="F701" s="71"/>
    </row>
    <row r="702" spans="1:6" ht="13.5" thickBot="1">
      <c r="A702" s="141"/>
      <c r="B702" s="142" t="s">
        <v>340</v>
      </c>
      <c r="C702" s="143"/>
      <c r="D702" s="144"/>
      <c r="E702" s="145"/>
      <c r="F702" s="146">
        <f>SUM(F699:F701)</f>
        <v>0</v>
      </c>
    </row>
    <row r="703" spans="1:6" s="88" customFormat="1" ht="13.5" thickTop="1">
      <c r="A703" s="86"/>
      <c r="B703" s="87"/>
      <c r="E703" s="82"/>
      <c r="F703" s="125"/>
    </row>
    <row r="704" spans="1:6" ht="21" thickBot="1">
      <c r="A704" s="116"/>
      <c r="B704" s="117" t="s">
        <v>329</v>
      </c>
      <c r="C704" s="118"/>
      <c r="D704" s="119"/>
      <c r="E704" s="120"/>
      <c r="F704" s="121">
        <f>+F694+F629+F588+F546+F513+F702</f>
        <v>0</v>
      </c>
    </row>
    <row r="705" spans="1:6" ht="13.5" thickTop="1">
      <c r="A705" s="268"/>
      <c r="B705" s="269"/>
      <c r="C705" s="240"/>
      <c r="D705" s="241"/>
      <c r="E705" s="96"/>
      <c r="F705" s="112"/>
    </row>
    <row r="708" spans="1:6" ht="18">
      <c r="A708" s="172" t="s">
        <v>380</v>
      </c>
      <c r="B708" s="173" t="s">
        <v>372</v>
      </c>
      <c r="C708" s="174"/>
      <c r="D708" s="175"/>
      <c r="E708" s="176"/>
      <c r="F708" s="176"/>
    </row>
    <row r="709" spans="1:6">
      <c r="A709" s="245"/>
      <c r="B709" s="246"/>
      <c r="C709" s="247"/>
      <c r="D709" s="248"/>
      <c r="E709" s="97"/>
      <c r="F709" s="298"/>
    </row>
    <row r="710" spans="1:6" ht="89.25">
      <c r="A710" s="245" t="s">
        <v>26</v>
      </c>
      <c r="B710" s="246" t="s">
        <v>383</v>
      </c>
      <c r="C710" s="247"/>
      <c r="D710" s="248"/>
      <c r="E710" s="249"/>
      <c r="F710" s="249"/>
    </row>
    <row r="711" spans="1:6" ht="51">
      <c r="A711" s="245"/>
      <c r="B711" s="246" t="s">
        <v>384</v>
      </c>
      <c r="C711" s="247"/>
      <c r="D711" s="248"/>
      <c r="E711" s="97"/>
      <c r="F711" s="298"/>
    </row>
    <row r="712" spans="1:6">
      <c r="A712" s="245"/>
      <c r="B712" s="246" t="s">
        <v>385</v>
      </c>
      <c r="C712" s="247"/>
      <c r="D712" s="248"/>
      <c r="E712" s="249"/>
      <c r="F712" s="249"/>
    </row>
    <row r="713" spans="1:6" ht="51">
      <c r="A713" s="245"/>
      <c r="B713" s="246" t="s">
        <v>386</v>
      </c>
      <c r="C713" s="247"/>
      <c r="D713" s="248"/>
      <c r="E713" s="97"/>
      <c r="F713" s="298"/>
    </row>
    <row r="714" spans="1:6" ht="38.25">
      <c r="A714" s="245"/>
      <c r="B714" s="246" t="s">
        <v>387</v>
      </c>
      <c r="C714" s="247" t="s">
        <v>43</v>
      </c>
      <c r="D714" s="248">
        <v>1</v>
      </c>
      <c r="E714" s="249"/>
      <c r="F714" s="186">
        <f>E714*$D714</f>
        <v>0</v>
      </c>
    </row>
    <row r="715" spans="1:6">
      <c r="A715" s="245"/>
      <c r="B715" s="246"/>
      <c r="C715" s="247"/>
      <c r="D715" s="248"/>
      <c r="E715" s="97"/>
      <c r="F715" s="298"/>
    </row>
    <row r="716" spans="1:6">
      <c r="A716" s="245"/>
      <c r="B716" s="246"/>
      <c r="C716" s="247"/>
      <c r="D716" s="248"/>
      <c r="E716" s="97"/>
      <c r="F716" s="298"/>
    </row>
    <row r="717" spans="1:6">
      <c r="A717" s="245" t="s">
        <v>27</v>
      </c>
      <c r="B717" s="246" t="s">
        <v>388</v>
      </c>
      <c r="C717" s="247"/>
      <c r="D717" s="248"/>
      <c r="E717" s="249"/>
      <c r="F717" s="249"/>
    </row>
    <row r="718" spans="1:6" ht="357">
      <c r="A718" s="245"/>
      <c r="B718" s="246" t="s">
        <v>389</v>
      </c>
    </row>
    <row r="719" spans="1:6" ht="25.5">
      <c r="A719" s="245"/>
      <c r="B719" s="246" t="s">
        <v>390</v>
      </c>
      <c r="C719" s="247" t="s">
        <v>43</v>
      </c>
      <c r="D719" s="248">
        <v>16</v>
      </c>
      <c r="E719" s="97"/>
      <c r="F719" s="186">
        <f>E719*$D719</f>
        <v>0</v>
      </c>
    </row>
    <row r="720" spans="1:6">
      <c r="A720" s="245"/>
      <c r="B720" s="246"/>
      <c r="C720" s="247"/>
      <c r="D720" s="248"/>
      <c r="E720" s="97"/>
      <c r="F720" s="186"/>
    </row>
    <row r="721" spans="1:6">
      <c r="A721" s="245"/>
      <c r="B721" s="299" t="s">
        <v>391</v>
      </c>
      <c r="C721" s="247"/>
      <c r="D721" s="248"/>
      <c r="E721" s="97"/>
      <c r="F721" s="186"/>
    </row>
    <row r="722" spans="1:6" ht="38.25">
      <c r="A722" s="245"/>
      <c r="B722" s="300" t="s">
        <v>392</v>
      </c>
      <c r="C722" s="247"/>
      <c r="D722" s="248"/>
      <c r="E722" s="97"/>
      <c r="F722" s="186"/>
    </row>
    <row r="723" spans="1:6">
      <c r="A723" s="245"/>
      <c r="B723" s="246"/>
      <c r="C723" s="247"/>
      <c r="D723" s="248"/>
      <c r="E723" s="97"/>
      <c r="F723" s="186"/>
    </row>
    <row r="724" spans="1:6">
      <c r="A724" s="245"/>
      <c r="B724" s="246"/>
      <c r="C724" s="247"/>
      <c r="D724" s="248"/>
      <c r="E724" s="249"/>
      <c r="F724" s="249"/>
    </row>
    <row r="725" spans="1:6" ht="102">
      <c r="A725" s="245" t="s">
        <v>28</v>
      </c>
      <c r="B725" s="246" t="s">
        <v>393</v>
      </c>
      <c r="C725" s="59"/>
      <c r="D725" s="59"/>
      <c r="E725" s="59"/>
      <c r="F725" s="59"/>
    </row>
    <row r="726" spans="1:6" ht="199.5" customHeight="1">
      <c r="A726" s="245"/>
      <c r="B726" s="246" t="s">
        <v>394</v>
      </c>
      <c r="C726" s="247" t="s">
        <v>43</v>
      </c>
      <c r="D726" s="248">
        <v>4</v>
      </c>
      <c r="E726" s="97"/>
      <c r="F726" s="298">
        <f>D726*E726</f>
        <v>0</v>
      </c>
    </row>
    <row r="727" spans="1:6">
      <c r="A727" s="245"/>
      <c r="B727" s="246"/>
      <c r="C727" s="247"/>
      <c r="D727" s="248"/>
      <c r="E727" s="97"/>
      <c r="F727" s="298"/>
    </row>
    <row r="728" spans="1:6">
      <c r="A728" s="245"/>
      <c r="B728" s="246"/>
      <c r="C728" s="247"/>
      <c r="D728" s="248"/>
      <c r="E728" s="97"/>
      <c r="F728" s="298"/>
    </row>
    <row r="729" spans="1:6" ht="127.5">
      <c r="A729" s="245" t="s">
        <v>29</v>
      </c>
      <c r="B729" s="246" t="s">
        <v>395</v>
      </c>
      <c r="C729" s="247" t="s">
        <v>43</v>
      </c>
      <c r="D729" s="248">
        <v>1</v>
      </c>
      <c r="E729" s="249"/>
      <c r="F729" s="186">
        <f>E729*$D729</f>
        <v>0</v>
      </c>
    </row>
    <row r="730" spans="1:6">
      <c r="A730" s="245"/>
      <c r="B730" s="246"/>
      <c r="C730" s="247"/>
      <c r="D730" s="248"/>
      <c r="E730" s="97"/>
      <c r="F730" s="298"/>
    </row>
    <row r="731" spans="1:6" ht="38.25">
      <c r="A731" s="245" t="s">
        <v>31</v>
      </c>
      <c r="B731" s="246" t="s">
        <v>396</v>
      </c>
      <c r="C731" s="247" t="s">
        <v>397</v>
      </c>
      <c r="D731" s="248">
        <v>284</v>
      </c>
      <c r="E731" s="249"/>
      <c r="F731" s="186">
        <f>E731*$D731</f>
        <v>0</v>
      </c>
    </row>
    <row r="732" spans="1:6">
      <c r="A732" s="245"/>
      <c r="B732" s="246"/>
      <c r="C732" s="247"/>
      <c r="D732" s="248"/>
      <c r="E732" s="97"/>
      <c r="F732" s="298"/>
    </row>
    <row r="733" spans="1:6" ht="89.25">
      <c r="A733" s="245" t="s">
        <v>32</v>
      </c>
      <c r="B733" s="246" t="s">
        <v>398</v>
      </c>
      <c r="C733" s="247" t="s">
        <v>43</v>
      </c>
      <c r="D733" s="248">
        <v>8</v>
      </c>
      <c r="E733" s="249"/>
      <c r="F733" s="186">
        <f>E733*$D733</f>
        <v>0</v>
      </c>
    </row>
    <row r="734" spans="1:6">
      <c r="A734" s="245"/>
      <c r="B734" s="246"/>
      <c r="C734" s="247"/>
      <c r="D734" s="248"/>
      <c r="E734" s="97"/>
      <c r="F734" s="298"/>
    </row>
    <row r="735" spans="1:6" ht="51">
      <c r="A735" s="245" t="s">
        <v>33</v>
      </c>
      <c r="B735" s="246" t="s">
        <v>399</v>
      </c>
      <c r="C735" s="247" t="s">
        <v>400</v>
      </c>
      <c r="D735" s="248">
        <v>16</v>
      </c>
      <c r="E735" s="249"/>
      <c r="F735" s="186">
        <f>E735*$D735</f>
        <v>0</v>
      </c>
    </row>
    <row r="736" spans="1:6">
      <c r="A736" s="245"/>
      <c r="B736" s="246"/>
      <c r="C736" s="247"/>
      <c r="D736" s="248"/>
      <c r="E736" s="97"/>
      <c r="F736" s="298"/>
    </row>
    <row r="737" spans="1:8" ht="13.5" thickBot="1">
      <c r="A737" s="301"/>
      <c r="B737" s="302" t="s">
        <v>401</v>
      </c>
      <c r="C737" s="303"/>
      <c r="D737" s="304"/>
      <c r="E737" s="305"/>
      <c r="F737" s="305">
        <f>SUM(F709:F736)</f>
        <v>0</v>
      </c>
    </row>
    <row r="738" spans="1:8" ht="13.5" thickTop="1">
      <c r="A738" s="192"/>
      <c r="B738" s="306"/>
      <c r="C738" s="247"/>
      <c r="D738" s="248"/>
      <c r="E738" s="97"/>
      <c r="F738" s="112"/>
    </row>
    <row r="739" spans="1:8">
      <c r="A739" s="192"/>
      <c r="B739" s="306"/>
      <c r="C739" s="247"/>
      <c r="D739" s="248"/>
      <c r="E739" s="97"/>
      <c r="F739" s="112"/>
    </row>
    <row r="741" spans="1:8" ht="18">
      <c r="A741" s="172" t="s">
        <v>381</v>
      </c>
      <c r="B741" s="173" t="s">
        <v>374</v>
      </c>
      <c r="C741" s="174"/>
      <c r="D741" s="175"/>
      <c r="E741" s="176"/>
      <c r="F741" s="176"/>
    </row>
    <row r="742" spans="1:8">
      <c r="A742" s="307"/>
      <c r="B742" s="308"/>
      <c r="C742" s="309"/>
      <c r="D742" s="310"/>
      <c r="E742" s="311"/>
      <c r="F742" s="311"/>
    </row>
    <row r="743" spans="1:8">
      <c r="A743" s="312"/>
      <c r="B743" s="313" t="s">
        <v>402</v>
      </c>
      <c r="C743" s="314"/>
      <c r="D743" s="314"/>
      <c r="E743" s="97"/>
      <c r="F743" s="112"/>
    </row>
    <row r="744" spans="1:8">
      <c r="A744" s="315"/>
      <c r="B744" s="316"/>
      <c r="C744" s="317"/>
      <c r="D744" s="318"/>
      <c r="E744" s="319"/>
      <c r="F744" s="319"/>
    </row>
    <row r="745" spans="1:8" ht="25.5">
      <c r="A745" s="320" t="s">
        <v>26</v>
      </c>
      <c r="B745" s="321" t="s">
        <v>403</v>
      </c>
      <c r="C745" s="322" t="s">
        <v>43</v>
      </c>
      <c r="D745" s="322">
        <v>4</v>
      </c>
      <c r="E745" s="323"/>
      <c r="F745" s="186">
        <f>E745*$D745</f>
        <v>0</v>
      </c>
      <c r="G745" s="324"/>
      <c r="H745" s="324"/>
    </row>
    <row r="746" spans="1:8" ht="25.5">
      <c r="A746" s="320"/>
      <c r="B746" s="325" t="s">
        <v>404</v>
      </c>
      <c r="C746" s="322"/>
      <c r="D746" s="323"/>
      <c r="E746" s="326"/>
      <c r="F746" s="327"/>
      <c r="G746" s="324"/>
      <c r="H746" s="324"/>
    </row>
    <row r="747" spans="1:8">
      <c r="A747" s="320"/>
      <c r="B747" s="325" t="s">
        <v>405</v>
      </c>
      <c r="C747" s="322"/>
      <c r="D747" s="323"/>
      <c r="E747" s="326"/>
      <c r="F747" s="327"/>
      <c r="G747" s="324"/>
      <c r="H747" s="324"/>
    </row>
    <row r="748" spans="1:8">
      <c r="A748" s="320"/>
      <c r="B748" s="325" t="s">
        <v>406</v>
      </c>
      <c r="C748" s="322"/>
      <c r="D748" s="323"/>
      <c r="E748" s="326"/>
      <c r="F748" s="327"/>
      <c r="G748" s="324"/>
      <c r="H748" s="324"/>
    </row>
    <row r="749" spans="1:8" ht="25.5">
      <c r="A749" s="320"/>
      <c r="B749" s="325" t="s">
        <v>407</v>
      </c>
      <c r="C749" s="322"/>
      <c r="D749" s="323"/>
      <c r="E749" s="326"/>
      <c r="F749" s="327"/>
      <c r="G749" s="324"/>
      <c r="H749" s="324"/>
    </row>
    <row r="750" spans="1:8" ht="25.5">
      <c r="A750" s="320"/>
      <c r="B750" s="325" t="s">
        <v>408</v>
      </c>
      <c r="C750" s="322"/>
      <c r="D750" s="323"/>
      <c r="E750" s="326"/>
      <c r="F750" s="327"/>
      <c r="G750" s="324"/>
      <c r="H750" s="324"/>
    </row>
    <row r="751" spans="1:8">
      <c r="A751" s="320"/>
      <c r="B751" s="325" t="s">
        <v>409</v>
      </c>
      <c r="C751" s="322"/>
      <c r="D751" s="323"/>
      <c r="E751" s="326"/>
      <c r="F751" s="327"/>
      <c r="G751" s="324"/>
      <c r="H751" s="324"/>
    </row>
    <row r="752" spans="1:8" ht="25.5">
      <c r="A752" s="320"/>
      <c r="B752" s="325" t="s">
        <v>410</v>
      </c>
      <c r="C752" s="322"/>
      <c r="D752" s="323"/>
      <c r="E752" s="326"/>
      <c r="F752" s="327"/>
      <c r="G752" s="324"/>
      <c r="H752" s="324"/>
    </row>
    <row r="753" spans="1:8">
      <c r="A753" s="320"/>
      <c r="B753" s="325" t="s">
        <v>411</v>
      </c>
      <c r="C753" s="322"/>
      <c r="D753" s="323"/>
      <c r="E753" s="326"/>
      <c r="F753" s="327"/>
      <c r="G753" s="324"/>
      <c r="H753" s="324"/>
    </row>
    <row r="754" spans="1:8">
      <c r="A754" s="320"/>
      <c r="B754" s="325" t="s">
        <v>412</v>
      </c>
      <c r="C754" s="322"/>
      <c r="D754" s="323"/>
      <c r="E754" s="326"/>
      <c r="F754" s="327"/>
      <c r="G754" s="324"/>
      <c r="H754" s="324"/>
    </row>
    <row r="755" spans="1:8">
      <c r="A755" s="320"/>
      <c r="B755" s="325" t="s">
        <v>413</v>
      </c>
      <c r="C755" s="322"/>
      <c r="D755" s="323"/>
      <c r="E755" s="326"/>
      <c r="F755" s="327"/>
      <c r="G755" s="324"/>
      <c r="H755" s="324"/>
    </row>
    <row r="756" spans="1:8">
      <c r="A756" s="320"/>
      <c r="B756" s="325" t="s">
        <v>414</v>
      </c>
      <c r="C756" s="322"/>
      <c r="D756" s="323"/>
      <c r="E756" s="326"/>
      <c r="F756" s="327"/>
      <c r="G756" s="324"/>
      <c r="H756" s="324"/>
    </row>
    <row r="757" spans="1:8">
      <c r="A757" s="320"/>
      <c r="B757" s="325" t="s">
        <v>415</v>
      </c>
      <c r="C757" s="322"/>
      <c r="D757" s="323"/>
      <c r="E757" s="326"/>
      <c r="F757" s="327"/>
      <c r="G757" s="324"/>
      <c r="H757" s="324"/>
    </row>
    <row r="758" spans="1:8">
      <c r="A758" s="320"/>
      <c r="B758" s="325" t="s">
        <v>416</v>
      </c>
      <c r="C758" s="322"/>
      <c r="D758" s="323"/>
      <c r="E758" s="326"/>
      <c r="F758" s="327"/>
      <c r="G758" s="324"/>
      <c r="H758" s="324"/>
    </row>
    <row r="759" spans="1:8">
      <c r="A759" s="320"/>
      <c r="B759" s="325" t="s">
        <v>417</v>
      </c>
      <c r="C759" s="322"/>
      <c r="D759" s="323"/>
      <c r="E759" s="326"/>
      <c r="F759" s="327"/>
      <c r="G759" s="324"/>
      <c r="H759" s="324"/>
    </row>
    <row r="760" spans="1:8">
      <c r="A760" s="320"/>
      <c r="B760" s="325" t="s">
        <v>418</v>
      </c>
      <c r="C760" s="322"/>
      <c r="D760" s="323"/>
      <c r="E760" s="326"/>
      <c r="F760" s="327"/>
      <c r="G760" s="324"/>
      <c r="H760" s="324"/>
    </row>
    <row r="761" spans="1:8">
      <c r="A761" s="320"/>
      <c r="B761" s="325" t="s">
        <v>419</v>
      </c>
      <c r="C761" s="322"/>
      <c r="D761" s="323"/>
      <c r="E761" s="326"/>
      <c r="F761" s="327"/>
      <c r="G761" s="324"/>
      <c r="H761" s="324"/>
    </row>
    <row r="762" spans="1:8">
      <c r="A762" s="320"/>
      <c r="B762" s="325" t="s">
        <v>420</v>
      </c>
      <c r="C762" s="322"/>
      <c r="D762" s="323"/>
      <c r="E762" s="326"/>
      <c r="F762" s="327"/>
      <c r="G762" s="324"/>
      <c r="H762" s="324"/>
    </row>
    <row r="763" spans="1:8" ht="38.25">
      <c r="A763" s="320"/>
      <c r="B763" s="325" t="s">
        <v>421</v>
      </c>
      <c r="C763" s="322"/>
      <c r="D763" s="323"/>
      <c r="E763" s="326"/>
      <c r="F763" s="327"/>
      <c r="G763" s="324"/>
      <c r="H763" s="324"/>
    </row>
    <row r="764" spans="1:8">
      <c r="A764" s="320"/>
      <c r="B764" s="325" t="s">
        <v>422</v>
      </c>
      <c r="C764" s="322"/>
      <c r="D764" s="323"/>
      <c r="E764" s="326"/>
      <c r="F764" s="327"/>
      <c r="G764" s="324"/>
      <c r="H764" s="324"/>
    </row>
    <row r="765" spans="1:8">
      <c r="A765" s="320"/>
      <c r="B765" s="325"/>
      <c r="C765" s="322"/>
      <c r="D765" s="323"/>
      <c r="E765" s="326"/>
      <c r="F765" s="327"/>
      <c r="G765" s="324"/>
      <c r="H765" s="324"/>
    </row>
    <row r="766" spans="1:8">
      <c r="A766" s="320"/>
      <c r="B766" s="328" t="s">
        <v>423</v>
      </c>
      <c r="C766" s="322"/>
      <c r="D766" s="323"/>
      <c r="E766" s="326"/>
      <c r="F766" s="327"/>
      <c r="G766" s="324"/>
      <c r="H766" s="324"/>
    </row>
    <row r="767" spans="1:8" ht="89.25">
      <c r="A767" s="320"/>
      <c r="B767" s="329" t="s">
        <v>424</v>
      </c>
      <c r="C767" s="322"/>
      <c r="D767" s="323"/>
      <c r="E767" s="326"/>
      <c r="F767" s="327"/>
      <c r="G767" s="324"/>
      <c r="H767" s="324"/>
    </row>
    <row r="768" spans="1:8">
      <c r="A768" s="320"/>
      <c r="B768" s="328"/>
      <c r="C768" s="322"/>
      <c r="D768" s="323"/>
      <c r="E768" s="326"/>
      <c r="F768" s="327"/>
      <c r="G768" s="324"/>
      <c r="H768" s="324"/>
    </row>
    <row r="769" spans="1:8">
      <c r="A769" s="320"/>
      <c r="B769" s="328"/>
      <c r="C769" s="322"/>
      <c r="D769" s="323"/>
      <c r="E769" s="326"/>
      <c r="F769" s="327"/>
      <c r="G769" s="324"/>
      <c r="H769" s="324"/>
    </row>
    <row r="770" spans="1:8">
      <c r="A770" s="320" t="s">
        <v>27</v>
      </c>
      <c r="B770" s="321" t="s">
        <v>425</v>
      </c>
      <c r="C770" s="322" t="s">
        <v>43</v>
      </c>
      <c r="D770" s="322">
        <v>8</v>
      </c>
      <c r="E770" s="323"/>
      <c r="F770" s="186">
        <f>E770*$D770</f>
        <v>0</v>
      </c>
      <c r="G770" s="324"/>
      <c r="H770" s="324"/>
    </row>
    <row r="771" spans="1:8" ht="25.5">
      <c r="A771" s="320"/>
      <c r="B771" s="330" t="s">
        <v>426</v>
      </c>
      <c r="C771" s="322"/>
      <c r="D771" s="323"/>
      <c r="E771" s="331"/>
      <c r="F771" s="332"/>
      <c r="G771" s="324"/>
      <c r="H771" s="324"/>
    </row>
    <row r="772" spans="1:8">
      <c r="A772" s="320"/>
      <c r="B772" s="325" t="s">
        <v>427</v>
      </c>
      <c r="C772" s="322"/>
      <c r="D772" s="323"/>
      <c r="E772" s="326"/>
      <c r="F772" s="332"/>
      <c r="G772" s="324"/>
      <c r="H772" s="324"/>
    </row>
    <row r="773" spans="1:8">
      <c r="A773" s="320"/>
      <c r="B773" s="325" t="s">
        <v>428</v>
      </c>
      <c r="C773" s="322"/>
      <c r="D773" s="323"/>
      <c r="E773" s="326"/>
      <c r="F773" s="332"/>
      <c r="G773" s="324"/>
      <c r="H773" s="324"/>
    </row>
    <row r="774" spans="1:8">
      <c r="A774" s="320"/>
      <c r="B774" s="325" t="s">
        <v>429</v>
      </c>
      <c r="C774" s="322"/>
      <c r="D774" s="323"/>
      <c r="E774" s="326"/>
      <c r="F774" s="332"/>
      <c r="G774" s="324"/>
      <c r="H774" s="324"/>
    </row>
    <row r="775" spans="1:8">
      <c r="A775" s="320"/>
      <c r="B775" s="325" t="s">
        <v>430</v>
      </c>
      <c r="C775" s="322"/>
      <c r="D775" s="323"/>
      <c r="E775" s="326"/>
      <c r="F775" s="332"/>
      <c r="G775" s="324"/>
      <c r="H775" s="324"/>
    </row>
    <row r="776" spans="1:8">
      <c r="A776" s="320"/>
      <c r="B776" s="325" t="s">
        <v>417</v>
      </c>
      <c r="C776" s="322"/>
      <c r="D776" s="323"/>
      <c r="E776" s="326"/>
      <c r="F776" s="332"/>
      <c r="G776" s="324"/>
      <c r="H776" s="324"/>
    </row>
    <row r="777" spans="1:8" ht="25.5">
      <c r="A777" s="320"/>
      <c r="B777" s="325" t="s">
        <v>431</v>
      </c>
      <c r="C777" s="322"/>
      <c r="D777" s="323"/>
      <c r="E777" s="326"/>
      <c r="F777" s="332"/>
      <c r="G777" s="324"/>
      <c r="H777" s="324"/>
    </row>
    <row r="778" spans="1:8">
      <c r="A778" s="320"/>
      <c r="B778" s="325" t="s">
        <v>432</v>
      </c>
      <c r="C778" s="322"/>
      <c r="D778" s="323"/>
      <c r="E778" s="326"/>
      <c r="F778" s="332"/>
      <c r="G778" s="324"/>
      <c r="H778" s="324"/>
    </row>
    <row r="779" spans="1:8">
      <c r="A779" s="320"/>
      <c r="B779" s="325" t="s">
        <v>433</v>
      </c>
      <c r="C779" s="322"/>
      <c r="D779" s="323"/>
      <c r="E779" s="326"/>
      <c r="F779" s="332"/>
      <c r="G779" s="324"/>
      <c r="H779" s="324"/>
    </row>
    <row r="780" spans="1:8">
      <c r="A780" s="320"/>
      <c r="B780" s="325" t="s">
        <v>434</v>
      </c>
      <c r="C780" s="322"/>
      <c r="D780" s="323"/>
      <c r="E780" s="326"/>
      <c r="F780" s="332"/>
      <c r="G780" s="324"/>
      <c r="H780" s="324"/>
    </row>
    <row r="781" spans="1:8" ht="25.5">
      <c r="A781" s="320"/>
      <c r="B781" s="325" t="s">
        <v>435</v>
      </c>
      <c r="C781" s="322"/>
      <c r="D781" s="323"/>
      <c r="E781" s="326"/>
      <c r="F781" s="332"/>
      <c r="G781" s="324"/>
      <c r="H781" s="324"/>
    </row>
    <row r="782" spans="1:8">
      <c r="A782" s="320"/>
      <c r="B782" s="325" t="s">
        <v>436</v>
      </c>
      <c r="C782" s="322"/>
      <c r="D782" s="323"/>
      <c r="E782" s="326"/>
      <c r="F782" s="332"/>
      <c r="G782" s="324"/>
      <c r="H782" s="324"/>
    </row>
    <row r="783" spans="1:8">
      <c r="A783" s="320"/>
      <c r="B783" s="325" t="s">
        <v>437</v>
      </c>
      <c r="C783" s="322"/>
      <c r="D783" s="323"/>
      <c r="E783" s="326"/>
      <c r="F783" s="332"/>
      <c r="G783" s="324"/>
      <c r="H783" s="324"/>
    </row>
    <row r="784" spans="1:8">
      <c r="A784" s="320"/>
      <c r="B784" s="325" t="s">
        <v>438</v>
      </c>
      <c r="C784" s="322"/>
      <c r="D784" s="323"/>
      <c r="E784" s="326"/>
      <c r="F784" s="332"/>
      <c r="G784" s="324"/>
      <c r="H784" s="324"/>
    </row>
    <row r="785" spans="1:8">
      <c r="A785" s="320"/>
      <c r="B785" s="325" t="s">
        <v>439</v>
      </c>
      <c r="C785" s="322"/>
      <c r="D785" s="323"/>
      <c r="E785" s="326"/>
      <c r="F785" s="332"/>
      <c r="G785" s="324"/>
      <c r="H785" s="324"/>
    </row>
    <row r="786" spans="1:8" ht="51">
      <c r="A786" s="320"/>
      <c r="B786" s="325" t="s">
        <v>440</v>
      </c>
      <c r="C786" s="322"/>
      <c r="D786" s="323"/>
      <c r="E786" s="326"/>
      <c r="F786" s="332"/>
      <c r="G786" s="324"/>
      <c r="H786" s="324"/>
    </row>
    <row r="787" spans="1:8">
      <c r="A787" s="320"/>
      <c r="B787" s="328"/>
      <c r="C787" s="322"/>
      <c r="D787" s="323"/>
      <c r="E787" s="326"/>
      <c r="F787" s="332"/>
      <c r="G787" s="324"/>
      <c r="H787" s="324"/>
    </row>
    <row r="788" spans="1:8">
      <c r="A788" s="320"/>
      <c r="B788" s="328" t="s">
        <v>441</v>
      </c>
      <c r="C788" s="322"/>
      <c r="D788" s="323"/>
      <c r="E788" s="326"/>
      <c r="F788" s="332"/>
      <c r="G788" s="324"/>
      <c r="H788" s="324"/>
    </row>
    <row r="789" spans="1:8">
      <c r="A789" s="320"/>
      <c r="B789" s="328"/>
      <c r="C789" s="322"/>
      <c r="D789" s="323"/>
      <c r="E789" s="326"/>
      <c r="F789" s="332"/>
      <c r="G789" s="324"/>
      <c r="H789" s="324"/>
    </row>
    <row r="790" spans="1:8">
      <c r="A790" s="320" t="s">
        <v>28</v>
      </c>
      <c r="B790" s="321" t="s">
        <v>442</v>
      </c>
      <c r="C790" s="59" t="s">
        <v>43</v>
      </c>
      <c r="D790" s="322">
        <v>1</v>
      </c>
      <c r="E790" s="323"/>
      <c r="F790" s="186">
        <f>E790*$D790</f>
        <v>0</v>
      </c>
      <c r="G790" s="324"/>
      <c r="H790" s="324"/>
    </row>
    <row r="791" spans="1:8" ht="25.5">
      <c r="A791" s="320"/>
      <c r="B791" s="333" t="s">
        <v>443</v>
      </c>
      <c r="C791" s="322"/>
      <c r="D791" s="323"/>
      <c r="E791" s="326"/>
      <c r="F791" s="327"/>
      <c r="G791" s="324"/>
      <c r="H791" s="324"/>
    </row>
    <row r="792" spans="1:8" ht="25.5">
      <c r="A792" s="320"/>
      <c r="B792" s="333" t="s">
        <v>444</v>
      </c>
      <c r="C792" s="322"/>
      <c r="D792" s="323"/>
      <c r="E792" s="326"/>
      <c r="F792" s="327"/>
      <c r="G792" s="324"/>
      <c r="H792" s="324"/>
    </row>
    <row r="793" spans="1:8">
      <c r="A793" s="320"/>
      <c r="B793" s="333" t="s">
        <v>445</v>
      </c>
      <c r="C793" s="322"/>
      <c r="D793" s="323"/>
      <c r="E793" s="326"/>
      <c r="F793" s="327"/>
      <c r="G793" s="324"/>
      <c r="H793" s="324"/>
    </row>
    <row r="794" spans="1:8">
      <c r="A794" s="320"/>
      <c r="B794" s="333" t="s">
        <v>446</v>
      </c>
      <c r="C794" s="322"/>
      <c r="D794" s="323"/>
      <c r="E794" s="326"/>
      <c r="F794" s="327"/>
      <c r="G794" s="324"/>
      <c r="H794" s="324"/>
    </row>
    <row r="795" spans="1:8">
      <c r="A795" s="320"/>
      <c r="B795" s="333" t="s">
        <v>447</v>
      </c>
      <c r="C795" s="322"/>
      <c r="D795" s="323"/>
      <c r="E795" s="326"/>
      <c r="F795" s="327"/>
      <c r="G795" s="324"/>
      <c r="H795" s="324"/>
    </row>
    <row r="796" spans="1:8" ht="25.5">
      <c r="A796" s="320"/>
      <c r="B796" s="333" t="s">
        <v>448</v>
      </c>
      <c r="C796" s="322"/>
      <c r="D796" s="323"/>
      <c r="E796" s="326"/>
      <c r="F796" s="327"/>
      <c r="G796" s="324"/>
      <c r="H796" s="324"/>
    </row>
    <row r="797" spans="1:8">
      <c r="A797" s="320"/>
      <c r="B797" s="333" t="s">
        <v>449</v>
      </c>
      <c r="C797" s="322"/>
      <c r="D797" s="323"/>
      <c r="E797" s="326"/>
      <c r="F797" s="327"/>
      <c r="G797" s="324"/>
      <c r="H797" s="324"/>
    </row>
    <row r="798" spans="1:8">
      <c r="A798" s="320"/>
      <c r="B798" s="333" t="s">
        <v>450</v>
      </c>
      <c r="C798" s="322"/>
      <c r="D798" s="323"/>
      <c r="E798" s="326"/>
      <c r="F798" s="327"/>
      <c r="G798" s="324"/>
      <c r="H798" s="324"/>
    </row>
    <row r="799" spans="1:8" ht="25.5">
      <c r="A799" s="320"/>
      <c r="B799" s="333" t="s">
        <v>451</v>
      </c>
      <c r="C799" s="322"/>
      <c r="D799" s="323"/>
      <c r="E799" s="326"/>
      <c r="F799" s="327"/>
      <c r="G799" s="324"/>
      <c r="H799" s="324"/>
    </row>
    <row r="800" spans="1:8" ht="38.25">
      <c r="A800" s="320"/>
      <c r="B800" s="333" t="s">
        <v>452</v>
      </c>
      <c r="C800" s="322"/>
      <c r="D800" s="323"/>
      <c r="E800" s="326"/>
      <c r="F800" s="327"/>
      <c r="G800" s="324"/>
      <c r="H800" s="324"/>
    </row>
    <row r="801" spans="1:8">
      <c r="A801" s="320"/>
      <c r="B801" s="333"/>
      <c r="C801" s="322"/>
      <c r="D801" s="323"/>
      <c r="E801" s="326"/>
      <c r="F801" s="327"/>
      <c r="G801" s="324"/>
      <c r="H801" s="324"/>
    </row>
    <row r="802" spans="1:8">
      <c r="A802" s="320"/>
      <c r="B802" s="328" t="s">
        <v>453</v>
      </c>
      <c r="C802" s="322"/>
      <c r="D802" s="323"/>
      <c r="E802" s="326"/>
      <c r="F802" s="327"/>
      <c r="G802" s="324"/>
      <c r="H802" s="324"/>
    </row>
    <row r="803" spans="1:8">
      <c r="A803" s="320"/>
      <c r="B803" s="328"/>
      <c r="C803" s="322"/>
      <c r="D803" s="323"/>
      <c r="E803" s="326"/>
      <c r="F803" s="327"/>
      <c r="G803" s="324"/>
      <c r="H803" s="324"/>
    </row>
    <row r="804" spans="1:8">
      <c r="A804" s="320" t="s">
        <v>29</v>
      </c>
      <c r="B804" s="321" t="s">
        <v>454</v>
      </c>
      <c r="C804" s="322" t="s">
        <v>43</v>
      </c>
      <c r="D804" s="322">
        <v>1</v>
      </c>
      <c r="E804" s="323"/>
      <c r="F804" s="186">
        <f>E804*$D804</f>
        <v>0</v>
      </c>
      <c r="G804" s="324"/>
      <c r="H804" s="324"/>
    </row>
    <row r="805" spans="1:8" ht="191.25">
      <c r="A805" s="320"/>
      <c r="B805" s="325" t="s">
        <v>455</v>
      </c>
      <c r="C805" s="322"/>
      <c r="D805" s="323"/>
      <c r="E805" s="326"/>
      <c r="F805" s="327"/>
      <c r="G805" s="324"/>
      <c r="H805" s="324"/>
    </row>
    <row r="806" spans="1:8" ht="63.75">
      <c r="A806" s="320"/>
      <c r="B806" s="325" t="s">
        <v>456</v>
      </c>
      <c r="C806" s="322"/>
      <c r="D806" s="323"/>
      <c r="E806" s="326"/>
      <c r="F806" s="327"/>
      <c r="G806" s="324"/>
      <c r="H806" s="324"/>
    </row>
    <row r="807" spans="1:8">
      <c r="A807" s="320"/>
      <c r="B807" s="328"/>
      <c r="C807" s="322"/>
      <c r="D807" s="323"/>
      <c r="E807" s="326"/>
      <c r="F807" s="327"/>
      <c r="G807" s="324"/>
      <c r="H807" s="324"/>
    </row>
    <row r="808" spans="1:8">
      <c r="A808" s="320"/>
      <c r="B808" s="328" t="s">
        <v>457</v>
      </c>
      <c r="C808" s="322"/>
      <c r="D808" s="323"/>
      <c r="E808" s="326"/>
      <c r="F808" s="327"/>
      <c r="G808" s="324"/>
      <c r="H808" s="324"/>
    </row>
    <row r="809" spans="1:8">
      <c r="A809" s="320"/>
      <c r="B809" s="328"/>
      <c r="C809" s="322"/>
      <c r="D809" s="323"/>
      <c r="E809" s="326"/>
      <c r="F809" s="327"/>
      <c r="G809" s="324"/>
      <c r="H809" s="324"/>
    </row>
    <row r="810" spans="1:8">
      <c r="A810" s="320" t="s">
        <v>31</v>
      </c>
      <c r="B810" s="321" t="s">
        <v>458</v>
      </c>
      <c r="C810" s="322" t="s">
        <v>43</v>
      </c>
      <c r="D810" s="322">
        <v>1</v>
      </c>
      <c r="E810" s="323"/>
      <c r="F810" s="186">
        <f>E810*$D810</f>
        <v>0</v>
      </c>
      <c r="G810" s="324"/>
      <c r="H810" s="324"/>
    </row>
    <row r="811" spans="1:8" ht="25.5">
      <c r="A811" s="320"/>
      <c r="B811" s="325" t="s">
        <v>459</v>
      </c>
      <c r="C811" s="322"/>
      <c r="D811" s="323"/>
      <c r="E811" s="326"/>
      <c r="F811" s="332"/>
      <c r="G811" s="324"/>
      <c r="H811" s="324"/>
    </row>
    <row r="812" spans="1:8">
      <c r="A812" s="320"/>
      <c r="B812" s="325" t="s">
        <v>460</v>
      </c>
      <c r="C812" s="322"/>
      <c r="D812" s="323"/>
      <c r="E812" s="326"/>
      <c r="F812" s="332"/>
      <c r="G812" s="324"/>
      <c r="H812" s="324"/>
    </row>
    <row r="813" spans="1:8">
      <c r="A813" s="320"/>
      <c r="B813" s="325" t="s">
        <v>461</v>
      </c>
      <c r="C813" s="322"/>
      <c r="D813" s="323"/>
      <c r="E813" s="326"/>
      <c r="F813" s="332"/>
      <c r="G813" s="324"/>
      <c r="H813" s="324"/>
    </row>
    <row r="814" spans="1:8">
      <c r="A814" s="320"/>
      <c r="B814" s="325" t="s">
        <v>462</v>
      </c>
      <c r="C814" s="322"/>
      <c r="D814" s="323"/>
      <c r="E814" s="326"/>
      <c r="F814" s="332"/>
      <c r="G814" s="324"/>
      <c r="H814" s="324"/>
    </row>
    <row r="815" spans="1:8">
      <c r="A815" s="320"/>
      <c r="B815" s="328" t="s">
        <v>463</v>
      </c>
      <c r="C815" s="322"/>
      <c r="D815" s="323"/>
      <c r="E815" s="326"/>
      <c r="F815" s="332"/>
      <c r="G815" s="324"/>
      <c r="H815" s="324"/>
    </row>
    <row r="816" spans="1:8">
      <c r="A816" s="320"/>
      <c r="B816" s="325" t="s">
        <v>464</v>
      </c>
      <c r="C816" s="322"/>
      <c r="D816" s="323"/>
      <c r="E816" s="326"/>
      <c r="F816" s="332"/>
      <c r="G816" s="324"/>
      <c r="H816" s="324"/>
    </row>
    <row r="817" spans="1:8">
      <c r="A817" s="320"/>
      <c r="B817" s="325" t="s">
        <v>465</v>
      </c>
      <c r="C817" s="322"/>
      <c r="D817" s="323"/>
      <c r="E817" s="326"/>
      <c r="F817" s="332"/>
      <c r="G817" s="324"/>
      <c r="H817" s="324"/>
    </row>
    <row r="818" spans="1:8">
      <c r="A818" s="320"/>
      <c r="B818" s="325" t="s">
        <v>466</v>
      </c>
      <c r="C818" s="322"/>
      <c r="D818" s="323"/>
      <c r="E818" s="326"/>
      <c r="F818" s="332"/>
      <c r="G818" s="324"/>
      <c r="H818" s="324"/>
    </row>
    <row r="819" spans="1:8" ht="25.5">
      <c r="A819" s="320"/>
      <c r="B819" s="325" t="s">
        <v>467</v>
      </c>
      <c r="C819" s="322"/>
      <c r="D819" s="323"/>
      <c r="E819" s="326"/>
      <c r="F819" s="332"/>
      <c r="G819" s="324"/>
      <c r="H819" s="324"/>
    </row>
    <row r="820" spans="1:8">
      <c r="A820" s="320"/>
      <c r="B820" s="325" t="s">
        <v>468</v>
      </c>
      <c r="C820" s="322"/>
      <c r="D820" s="323"/>
      <c r="E820" s="326"/>
      <c r="F820" s="332"/>
      <c r="G820" s="324"/>
      <c r="H820" s="324"/>
    </row>
    <row r="821" spans="1:8">
      <c r="A821" s="320"/>
      <c r="B821" s="325" t="s">
        <v>469</v>
      </c>
      <c r="C821" s="322"/>
      <c r="D821" s="323"/>
      <c r="E821" s="326"/>
      <c r="F821" s="332"/>
      <c r="G821" s="324"/>
      <c r="H821" s="324"/>
    </row>
    <row r="822" spans="1:8">
      <c r="A822" s="320"/>
      <c r="B822" s="325" t="s">
        <v>470</v>
      </c>
      <c r="C822" s="322"/>
      <c r="D822" s="323"/>
      <c r="E822" s="326"/>
      <c r="F822" s="332"/>
      <c r="G822" s="324"/>
      <c r="H822" s="324"/>
    </row>
    <row r="823" spans="1:8">
      <c r="A823" s="320"/>
      <c r="B823" s="325" t="s">
        <v>471</v>
      </c>
      <c r="C823" s="322"/>
      <c r="D823" s="323"/>
      <c r="E823" s="326"/>
      <c r="F823" s="332"/>
      <c r="G823" s="324"/>
      <c r="H823" s="324"/>
    </row>
    <row r="824" spans="1:8" ht="51">
      <c r="A824" s="320"/>
      <c r="B824" s="325" t="s">
        <v>472</v>
      </c>
      <c r="C824" s="322"/>
      <c r="D824" s="323"/>
      <c r="E824" s="326"/>
      <c r="F824" s="332"/>
      <c r="G824" s="324"/>
      <c r="H824" s="324"/>
    </row>
    <row r="825" spans="1:8" ht="63.75">
      <c r="A825" s="320"/>
      <c r="B825" s="325" t="s">
        <v>473</v>
      </c>
      <c r="C825" s="322"/>
      <c r="D825" s="323"/>
      <c r="E825" s="326"/>
      <c r="F825" s="332"/>
      <c r="G825" s="324"/>
      <c r="H825" s="324"/>
    </row>
    <row r="826" spans="1:8" ht="25.5">
      <c r="A826" s="320"/>
      <c r="B826" s="325" t="s">
        <v>474</v>
      </c>
      <c r="C826" s="322"/>
      <c r="D826" s="323"/>
      <c r="E826" s="326"/>
      <c r="F826" s="332"/>
      <c r="G826" s="324"/>
      <c r="H826" s="324"/>
    </row>
    <row r="827" spans="1:8" ht="63.75">
      <c r="A827" s="320"/>
      <c r="B827" s="325" t="s">
        <v>475</v>
      </c>
      <c r="C827" s="322"/>
      <c r="D827" s="323"/>
      <c r="E827" s="326"/>
      <c r="F827" s="332"/>
      <c r="G827" s="324"/>
      <c r="H827" s="324"/>
    </row>
    <row r="828" spans="1:8">
      <c r="A828" s="320"/>
      <c r="B828" s="325"/>
      <c r="C828" s="322"/>
      <c r="D828" s="323"/>
      <c r="E828" s="326"/>
      <c r="F828" s="332"/>
      <c r="G828" s="324"/>
      <c r="H828" s="324"/>
    </row>
    <row r="829" spans="1:8">
      <c r="A829" s="320"/>
      <c r="B829" s="328" t="s">
        <v>476</v>
      </c>
      <c r="C829" s="322"/>
      <c r="D829" s="323"/>
      <c r="E829" s="326"/>
      <c r="F829" s="332"/>
      <c r="G829" s="324"/>
      <c r="H829" s="324"/>
    </row>
    <row r="830" spans="1:8">
      <c r="A830" s="320"/>
      <c r="B830" s="328"/>
      <c r="C830" s="322"/>
      <c r="D830" s="323"/>
      <c r="E830" s="326"/>
      <c r="F830" s="332"/>
      <c r="G830" s="324"/>
      <c r="H830" s="324"/>
    </row>
    <row r="831" spans="1:8" ht="63.75">
      <c r="A831" s="320"/>
      <c r="B831" s="329" t="s">
        <v>736</v>
      </c>
      <c r="C831" s="322"/>
      <c r="D831" s="323"/>
      <c r="E831" s="326"/>
      <c r="F831" s="327"/>
      <c r="G831" s="324"/>
      <c r="H831" s="324"/>
    </row>
    <row r="832" spans="1:8">
      <c r="A832" s="320"/>
      <c r="B832" s="328"/>
      <c r="C832" s="322"/>
      <c r="D832" s="323"/>
      <c r="E832" s="326"/>
      <c r="F832" s="332"/>
      <c r="G832" s="324"/>
      <c r="H832" s="324"/>
    </row>
    <row r="833" spans="1:8">
      <c r="A833" s="334" t="s">
        <v>32</v>
      </c>
      <c r="B833" s="335" t="s">
        <v>477</v>
      </c>
      <c r="C833" s="322" t="s">
        <v>43</v>
      </c>
      <c r="D833" s="322">
        <v>1</v>
      </c>
      <c r="E833" s="323"/>
      <c r="F833" s="186">
        <f>E833*$D833</f>
        <v>0</v>
      </c>
      <c r="G833" s="324"/>
      <c r="H833" s="324"/>
    </row>
    <row r="834" spans="1:8" ht="38.25">
      <c r="A834" s="334"/>
      <c r="B834" s="325" t="s">
        <v>478</v>
      </c>
      <c r="C834" s="322"/>
      <c r="D834" s="323"/>
      <c r="E834" s="326"/>
      <c r="F834" s="336"/>
      <c r="G834" s="324"/>
      <c r="H834" s="324"/>
    </row>
    <row r="835" spans="1:8">
      <c r="A835" s="334"/>
      <c r="B835" s="325" t="s">
        <v>479</v>
      </c>
      <c r="C835" s="322"/>
      <c r="D835" s="323"/>
      <c r="E835" s="326"/>
      <c r="F835" s="336"/>
      <c r="G835" s="324"/>
      <c r="H835" s="324"/>
    </row>
    <row r="836" spans="1:8" ht="25.5">
      <c r="A836" s="334"/>
      <c r="B836" s="325" t="s">
        <v>480</v>
      </c>
      <c r="C836" s="322"/>
      <c r="D836" s="323"/>
      <c r="E836" s="326"/>
      <c r="F836" s="336"/>
      <c r="G836" s="324"/>
      <c r="H836" s="324"/>
    </row>
    <row r="837" spans="1:8" ht="25.5">
      <c r="A837" s="334"/>
      <c r="B837" s="325" t="s">
        <v>481</v>
      </c>
      <c r="C837" s="322"/>
      <c r="D837" s="323"/>
      <c r="E837" s="326"/>
      <c r="F837" s="336"/>
      <c r="G837" s="324"/>
      <c r="H837" s="324"/>
    </row>
    <row r="838" spans="1:8">
      <c r="A838" s="334"/>
      <c r="B838" s="325" t="s">
        <v>482</v>
      </c>
      <c r="C838" s="322"/>
      <c r="D838" s="323"/>
      <c r="E838" s="326"/>
      <c r="F838" s="336"/>
      <c r="G838" s="324"/>
      <c r="H838" s="324"/>
    </row>
    <row r="839" spans="1:8" ht="25.5">
      <c r="A839" s="334"/>
      <c r="B839" s="325" t="s">
        <v>483</v>
      </c>
      <c r="C839" s="322"/>
      <c r="D839" s="323"/>
      <c r="E839" s="326"/>
      <c r="F839" s="336"/>
      <c r="G839" s="324"/>
      <c r="H839" s="324"/>
    </row>
    <row r="840" spans="1:8">
      <c r="A840" s="334"/>
      <c r="B840" s="325" t="s">
        <v>484</v>
      </c>
      <c r="C840" s="322"/>
      <c r="D840" s="323"/>
      <c r="E840" s="326"/>
      <c r="F840" s="336"/>
      <c r="G840" s="324"/>
      <c r="H840" s="324"/>
    </row>
    <row r="841" spans="1:8">
      <c r="A841" s="334"/>
      <c r="B841" s="328"/>
      <c r="C841" s="322"/>
      <c r="D841" s="323"/>
      <c r="E841" s="326"/>
      <c r="F841" s="336"/>
      <c r="G841" s="324"/>
      <c r="H841" s="324"/>
    </row>
    <row r="842" spans="1:8">
      <c r="A842" s="334"/>
      <c r="B842" s="328" t="s">
        <v>485</v>
      </c>
      <c r="C842" s="322"/>
      <c r="D842" s="323"/>
      <c r="E842" s="326"/>
      <c r="F842" s="336"/>
      <c r="G842" s="324"/>
      <c r="H842" s="324"/>
    </row>
    <row r="843" spans="1:8">
      <c r="A843" s="334"/>
      <c r="B843" s="328"/>
      <c r="C843" s="322"/>
      <c r="D843" s="323"/>
      <c r="E843" s="326"/>
      <c r="F843" s="336"/>
      <c r="G843" s="324"/>
      <c r="H843" s="324"/>
    </row>
    <row r="844" spans="1:8">
      <c r="A844" s="334" t="s">
        <v>33</v>
      </c>
      <c r="B844" s="335" t="s">
        <v>486</v>
      </c>
      <c r="C844" s="322" t="s">
        <v>43</v>
      </c>
      <c r="D844" s="322">
        <v>1</v>
      </c>
      <c r="E844" s="323"/>
      <c r="F844" s="186">
        <f>E844*$D844</f>
        <v>0</v>
      </c>
      <c r="G844" s="324"/>
      <c r="H844" s="324"/>
    </row>
    <row r="845" spans="1:8">
      <c r="A845" s="334"/>
      <c r="B845" s="325" t="s">
        <v>487</v>
      </c>
      <c r="C845" s="322"/>
      <c r="D845" s="323"/>
      <c r="E845" s="326"/>
      <c r="F845" s="323"/>
      <c r="G845" s="324"/>
      <c r="H845" s="324"/>
    </row>
    <row r="846" spans="1:8">
      <c r="A846" s="334"/>
      <c r="B846" s="325" t="s">
        <v>488</v>
      </c>
      <c r="C846" s="322"/>
      <c r="D846" s="323"/>
      <c r="E846" s="326"/>
      <c r="F846" s="323"/>
      <c r="G846" s="324"/>
      <c r="H846" s="324"/>
    </row>
    <row r="847" spans="1:8">
      <c r="A847" s="334"/>
      <c r="B847" s="325" t="s">
        <v>489</v>
      </c>
      <c r="C847" s="322"/>
      <c r="D847" s="323"/>
      <c r="E847" s="326"/>
      <c r="F847" s="323"/>
      <c r="G847" s="324"/>
      <c r="H847" s="324"/>
    </row>
    <row r="848" spans="1:8" ht="25.5">
      <c r="A848" s="334"/>
      <c r="B848" s="325" t="s">
        <v>490</v>
      </c>
      <c r="C848" s="322"/>
      <c r="D848" s="323"/>
      <c r="E848" s="326"/>
      <c r="F848" s="323"/>
      <c r="G848" s="324"/>
      <c r="H848" s="324"/>
    </row>
    <row r="849" spans="1:8">
      <c r="A849" s="334"/>
      <c r="B849" s="325" t="s">
        <v>491</v>
      </c>
      <c r="C849" s="322"/>
      <c r="D849" s="323"/>
      <c r="E849" s="326"/>
      <c r="F849" s="323"/>
      <c r="G849" s="324"/>
      <c r="H849" s="324"/>
    </row>
    <row r="850" spans="1:8">
      <c r="A850" s="334"/>
      <c r="B850" s="325" t="s">
        <v>492</v>
      </c>
      <c r="C850" s="322"/>
      <c r="D850" s="323"/>
      <c r="E850" s="326"/>
      <c r="F850" s="323"/>
      <c r="G850" s="324"/>
      <c r="H850" s="324"/>
    </row>
    <row r="851" spans="1:8">
      <c r="A851" s="334"/>
      <c r="B851" s="325" t="s">
        <v>493</v>
      </c>
      <c r="C851" s="322"/>
      <c r="D851" s="323"/>
      <c r="E851" s="326"/>
      <c r="F851" s="323"/>
      <c r="G851" s="324"/>
      <c r="H851" s="324"/>
    </row>
    <row r="852" spans="1:8">
      <c r="A852" s="334"/>
      <c r="B852" s="325" t="s">
        <v>494</v>
      </c>
      <c r="C852" s="322"/>
      <c r="D852" s="323"/>
      <c r="E852" s="326"/>
      <c r="F852" s="323"/>
      <c r="G852" s="324"/>
      <c r="H852" s="324"/>
    </row>
    <row r="853" spans="1:8">
      <c r="A853" s="334"/>
      <c r="B853" s="325" t="s">
        <v>495</v>
      </c>
      <c r="C853" s="322"/>
      <c r="D853" s="323"/>
      <c r="E853" s="326"/>
      <c r="F853" s="323"/>
      <c r="G853" s="324"/>
      <c r="H853" s="324"/>
    </row>
    <row r="854" spans="1:8">
      <c r="A854" s="334"/>
      <c r="B854" s="325" t="s">
        <v>496</v>
      </c>
      <c r="C854" s="322"/>
      <c r="D854" s="323"/>
      <c r="E854" s="326"/>
      <c r="F854" s="323"/>
      <c r="G854" s="324"/>
      <c r="H854" s="324"/>
    </row>
    <row r="855" spans="1:8">
      <c r="A855" s="334"/>
      <c r="B855" s="325"/>
      <c r="C855" s="322"/>
      <c r="D855" s="323"/>
      <c r="E855" s="326"/>
      <c r="F855" s="323"/>
      <c r="G855" s="324"/>
      <c r="H855" s="324"/>
    </row>
    <row r="856" spans="1:8">
      <c r="A856" s="334"/>
      <c r="B856" s="328" t="s">
        <v>497</v>
      </c>
      <c r="C856" s="322"/>
      <c r="D856" s="323"/>
      <c r="E856" s="326"/>
      <c r="F856" s="323"/>
      <c r="G856" s="324"/>
      <c r="H856" s="324"/>
    </row>
    <row r="857" spans="1:8">
      <c r="A857" s="334"/>
      <c r="C857" s="322"/>
      <c r="D857" s="323"/>
      <c r="E857" s="326"/>
      <c r="F857" s="323"/>
      <c r="G857" s="324"/>
      <c r="H857" s="324"/>
    </row>
    <row r="858" spans="1:8">
      <c r="A858" s="334" t="s">
        <v>34</v>
      </c>
      <c r="B858" s="335" t="s">
        <v>498</v>
      </c>
      <c r="C858" s="59" t="s">
        <v>43</v>
      </c>
      <c r="D858" s="337">
        <v>1</v>
      </c>
      <c r="E858" s="338"/>
      <c r="F858" s="186">
        <f>E858*$D858</f>
        <v>0</v>
      </c>
      <c r="G858" s="324"/>
      <c r="H858" s="324"/>
    </row>
    <row r="859" spans="1:8">
      <c r="A859" s="334"/>
      <c r="B859" s="325" t="s">
        <v>499</v>
      </c>
      <c r="C859" s="322"/>
      <c r="D859" s="323"/>
      <c r="E859" s="326"/>
      <c r="F859" s="336"/>
      <c r="G859" s="324"/>
      <c r="H859" s="324"/>
    </row>
    <row r="860" spans="1:8">
      <c r="A860" s="334"/>
      <c r="B860" s="325" t="s">
        <v>500</v>
      </c>
      <c r="C860" s="322"/>
      <c r="D860" s="323"/>
      <c r="E860" s="326"/>
      <c r="F860" s="336"/>
      <c r="G860" s="324"/>
      <c r="H860" s="324"/>
    </row>
    <row r="861" spans="1:8" ht="25.5">
      <c r="A861" s="334"/>
      <c r="B861" s="325" t="s">
        <v>501</v>
      </c>
      <c r="C861" s="322"/>
      <c r="D861" s="323"/>
      <c r="E861" s="326"/>
      <c r="F861" s="336"/>
      <c r="G861" s="324"/>
      <c r="H861" s="324"/>
    </row>
    <row r="862" spans="1:8">
      <c r="A862" s="334"/>
      <c r="B862" s="325" t="s">
        <v>502</v>
      </c>
      <c r="C862" s="322"/>
      <c r="D862" s="323"/>
      <c r="E862" s="326"/>
      <c r="F862" s="336"/>
      <c r="G862" s="324"/>
      <c r="H862" s="324"/>
    </row>
    <row r="863" spans="1:8">
      <c r="A863" s="334"/>
      <c r="B863" s="325" t="s">
        <v>503</v>
      </c>
      <c r="C863" s="322"/>
      <c r="D863" s="323"/>
      <c r="E863" s="326"/>
      <c r="F863" s="336"/>
      <c r="G863" s="324"/>
      <c r="H863" s="324"/>
    </row>
    <row r="864" spans="1:8">
      <c r="A864" s="334"/>
      <c r="B864" s="325" t="s">
        <v>504</v>
      </c>
      <c r="C864" s="322"/>
      <c r="D864" s="323"/>
      <c r="E864" s="326"/>
      <c r="F864" s="336"/>
      <c r="G864" s="324"/>
      <c r="H864" s="324"/>
    </row>
    <row r="865" spans="1:8">
      <c r="A865" s="334"/>
      <c r="B865" s="325" t="s">
        <v>505</v>
      </c>
      <c r="C865" s="322"/>
      <c r="D865" s="323"/>
      <c r="E865" s="326"/>
      <c r="F865" s="336"/>
      <c r="G865" s="324"/>
      <c r="H865" s="324"/>
    </row>
    <row r="866" spans="1:8">
      <c r="A866" s="334"/>
      <c r="B866" s="325" t="s">
        <v>506</v>
      </c>
      <c r="C866" s="322"/>
      <c r="D866" s="323"/>
      <c r="E866" s="326"/>
      <c r="F866" s="336"/>
      <c r="G866" s="324"/>
      <c r="H866" s="324"/>
    </row>
    <row r="867" spans="1:8">
      <c r="A867" s="334"/>
      <c r="B867" s="325" t="s">
        <v>507</v>
      </c>
      <c r="C867" s="322"/>
      <c r="D867" s="323"/>
      <c r="E867" s="326"/>
      <c r="F867" s="336"/>
      <c r="G867" s="324"/>
      <c r="H867" s="324"/>
    </row>
    <row r="868" spans="1:8">
      <c r="A868" s="334"/>
      <c r="B868" s="325"/>
      <c r="C868" s="322"/>
      <c r="D868" s="323"/>
      <c r="E868" s="326"/>
      <c r="F868" s="336"/>
      <c r="G868" s="324"/>
      <c r="H868" s="324"/>
    </row>
    <row r="869" spans="1:8">
      <c r="A869" s="334"/>
      <c r="B869" s="328" t="s">
        <v>508</v>
      </c>
      <c r="C869" s="322"/>
      <c r="D869" s="323"/>
      <c r="E869" s="326"/>
      <c r="F869" s="336"/>
      <c r="G869" s="324"/>
      <c r="H869" s="324"/>
    </row>
    <row r="870" spans="1:8">
      <c r="A870" s="334"/>
      <c r="B870" s="328"/>
      <c r="C870" s="322"/>
      <c r="D870" s="323"/>
      <c r="E870" s="326"/>
      <c r="F870" s="336"/>
      <c r="G870" s="324"/>
      <c r="H870" s="324"/>
    </row>
    <row r="871" spans="1:8">
      <c r="A871" s="334" t="s">
        <v>35</v>
      </c>
      <c r="B871" s="335" t="s">
        <v>509</v>
      </c>
      <c r="C871" s="218" t="s">
        <v>43</v>
      </c>
      <c r="D871" s="322">
        <v>2</v>
      </c>
      <c r="E871" s="323"/>
      <c r="F871" s="186">
        <f>E871*$D871</f>
        <v>0</v>
      </c>
      <c r="G871" s="324"/>
      <c r="H871" s="324"/>
    </row>
    <row r="872" spans="1:8" ht="25.5">
      <c r="A872" s="334"/>
      <c r="B872" s="325" t="s">
        <v>510</v>
      </c>
      <c r="C872" s="322"/>
      <c r="D872" s="323"/>
      <c r="E872" s="326"/>
      <c r="F872" s="323"/>
      <c r="G872" s="324"/>
      <c r="H872" s="324"/>
    </row>
    <row r="873" spans="1:8" ht="38.25">
      <c r="A873" s="334"/>
      <c r="B873" s="325" t="s">
        <v>511</v>
      </c>
      <c r="C873" s="322"/>
      <c r="D873" s="323"/>
      <c r="E873" s="326"/>
      <c r="F873" s="323"/>
      <c r="G873" s="324"/>
      <c r="H873" s="324"/>
    </row>
    <row r="874" spans="1:8">
      <c r="A874" s="334"/>
      <c r="B874" s="325" t="s">
        <v>512</v>
      </c>
      <c r="C874" s="322"/>
      <c r="D874" s="323"/>
      <c r="E874" s="326"/>
      <c r="F874" s="323"/>
      <c r="G874" s="324"/>
      <c r="H874" s="324"/>
    </row>
    <row r="875" spans="1:8">
      <c r="A875" s="334"/>
      <c r="B875" s="325" t="s">
        <v>513</v>
      </c>
      <c r="C875" s="322"/>
      <c r="D875" s="323"/>
      <c r="E875" s="326"/>
      <c r="F875" s="323"/>
      <c r="G875" s="324"/>
      <c r="H875" s="324"/>
    </row>
    <row r="876" spans="1:8">
      <c r="A876" s="334"/>
      <c r="B876" s="325" t="s">
        <v>514</v>
      </c>
      <c r="C876" s="322"/>
      <c r="D876" s="323"/>
      <c r="E876" s="326"/>
      <c r="F876" s="323"/>
      <c r="G876" s="324"/>
      <c r="H876" s="324"/>
    </row>
    <row r="877" spans="1:8" ht="25.5">
      <c r="A877" s="334"/>
      <c r="B877" s="325" t="s">
        <v>515</v>
      </c>
      <c r="C877" s="322"/>
      <c r="D877" s="323"/>
      <c r="E877" s="326"/>
      <c r="F877" s="323"/>
      <c r="G877" s="324"/>
      <c r="H877" s="324"/>
    </row>
    <row r="878" spans="1:8">
      <c r="A878" s="334"/>
      <c r="B878" s="325" t="s">
        <v>516</v>
      </c>
      <c r="C878" s="322"/>
      <c r="D878" s="323"/>
      <c r="E878" s="326"/>
      <c r="F878" s="323"/>
      <c r="G878" s="324"/>
      <c r="H878" s="324"/>
    </row>
    <row r="879" spans="1:8">
      <c r="A879" s="334"/>
      <c r="B879" s="325" t="s">
        <v>517</v>
      </c>
      <c r="C879" s="322"/>
      <c r="D879" s="323"/>
      <c r="E879" s="326"/>
      <c r="F879" s="323"/>
      <c r="G879" s="324"/>
      <c r="H879" s="324"/>
    </row>
    <row r="880" spans="1:8">
      <c r="A880" s="334"/>
      <c r="B880" s="325" t="s">
        <v>518</v>
      </c>
      <c r="C880" s="322"/>
      <c r="D880" s="323"/>
      <c r="E880" s="326"/>
      <c r="F880" s="323"/>
      <c r="G880" s="324"/>
      <c r="H880" s="324"/>
    </row>
    <row r="881" spans="1:8">
      <c r="A881" s="334"/>
      <c r="B881" s="325" t="s">
        <v>519</v>
      </c>
      <c r="C881" s="322"/>
      <c r="D881" s="323"/>
      <c r="E881" s="326"/>
      <c r="F881" s="323"/>
      <c r="G881" s="324"/>
      <c r="H881" s="324"/>
    </row>
    <row r="882" spans="1:8">
      <c r="A882" s="334"/>
      <c r="B882" s="325" t="s">
        <v>520</v>
      </c>
      <c r="C882" s="322"/>
      <c r="D882" s="323"/>
      <c r="E882" s="326"/>
      <c r="F882" s="323"/>
      <c r="G882" s="324"/>
      <c r="H882" s="324"/>
    </row>
    <row r="883" spans="1:8">
      <c r="A883" s="334"/>
      <c r="B883" s="325"/>
      <c r="C883" s="322"/>
      <c r="D883" s="323"/>
      <c r="E883" s="326"/>
      <c r="F883" s="323"/>
      <c r="G883" s="324"/>
      <c r="H883" s="324"/>
    </row>
    <row r="884" spans="1:8">
      <c r="A884" s="334"/>
      <c r="B884" s="328" t="s">
        <v>521</v>
      </c>
      <c r="C884" s="322"/>
      <c r="D884" s="323"/>
      <c r="E884" s="326"/>
      <c r="F884" s="323"/>
      <c r="G884" s="324"/>
      <c r="H884" s="324"/>
    </row>
    <row r="885" spans="1:8">
      <c r="A885" s="334"/>
      <c r="C885" s="322"/>
      <c r="D885" s="323"/>
      <c r="E885" s="326"/>
      <c r="F885" s="323"/>
      <c r="G885" s="324"/>
      <c r="H885" s="324"/>
    </row>
    <row r="886" spans="1:8">
      <c r="A886" s="334" t="s">
        <v>63</v>
      </c>
      <c r="B886" s="339" t="s">
        <v>522</v>
      </c>
      <c r="C886" s="59" t="s">
        <v>43</v>
      </c>
      <c r="D886" s="337">
        <v>7</v>
      </c>
      <c r="E886" s="338"/>
      <c r="F886" s="186">
        <f>E886*$D886</f>
        <v>0</v>
      </c>
      <c r="G886" s="324"/>
      <c r="H886" s="324"/>
    </row>
    <row r="887" spans="1:8" ht="38.25">
      <c r="A887" s="320"/>
      <c r="B887" s="325" t="s">
        <v>523</v>
      </c>
      <c r="C887" s="59"/>
      <c r="D887" s="322"/>
      <c r="E887" s="323"/>
      <c r="F887" s="332"/>
      <c r="G887" s="324"/>
      <c r="H887" s="324"/>
    </row>
    <row r="888" spans="1:8">
      <c r="A888" s="320"/>
      <c r="B888" s="328"/>
      <c r="C888" s="59"/>
      <c r="D888" s="322"/>
      <c r="E888" s="323"/>
      <c r="F888" s="332"/>
      <c r="G888" s="324"/>
      <c r="H888" s="324"/>
    </row>
    <row r="889" spans="1:8">
      <c r="A889" s="320" t="s">
        <v>44</v>
      </c>
      <c r="B889" s="321" t="s">
        <v>524</v>
      </c>
      <c r="C889" s="59" t="s">
        <v>43</v>
      </c>
      <c r="D889" s="340">
        <v>4</v>
      </c>
      <c r="E889" s="336"/>
      <c r="F889" s="186">
        <f>E889*$D889</f>
        <v>0</v>
      </c>
      <c r="G889" s="324"/>
      <c r="H889" s="324"/>
    </row>
    <row r="890" spans="1:8" ht="38.25">
      <c r="A890" s="320"/>
      <c r="B890" s="325" t="s">
        <v>525</v>
      </c>
      <c r="C890" s="59"/>
      <c r="D890" s="322"/>
      <c r="E890" s="323"/>
      <c r="F890" s="327"/>
      <c r="G890" s="324"/>
      <c r="H890" s="324"/>
    </row>
    <row r="891" spans="1:8">
      <c r="A891" s="320"/>
      <c r="B891" s="328"/>
      <c r="C891" s="59"/>
      <c r="D891" s="322"/>
      <c r="E891" s="323"/>
      <c r="F891" s="327"/>
      <c r="G891" s="324"/>
      <c r="H891" s="324"/>
    </row>
    <row r="892" spans="1:8">
      <c r="A892" s="334" t="s">
        <v>254</v>
      </c>
      <c r="B892" s="339" t="s">
        <v>526</v>
      </c>
      <c r="C892" s="59" t="s">
        <v>43</v>
      </c>
      <c r="D892" s="337">
        <v>10</v>
      </c>
      <c r="E892" s="338"/>
      <c r="F892" s="186">
        <f>E892*$D892</f>
        <v>0</v>
      </c>
      <c r="G892" s="324"/>
      <c r="H892" s="324"/>
    </row>
    <row r="893" spans="1:8">
      <c r="A893" s="320"/>
      <c r="B893" s="341" t="s">
        <v>527</v>
      </c>
      <c r="C893" s="59"/>
      <c r="D893" s="322"/>
      <c r="E893" s="323"/>
      <c r="F893" s="332"/>
      <c r="G893" s="324"/>
      <c r="H893" s="324"/>
    </row>
    <row r="894" spans="1:8">
      <c r="A894" s="320"/>
      <c r="B894" s="342"/>
      <c r="C894" s="59"/>
      <c r="D894" s="322"/>
      <c r="E894" s="323"/>
      <c r="F894" s="332"/>
      <c r="G894" s="324"/>
      <c r="H894" s="324"/>
    </row>
    <row r="895" spans="1:8">
      <c r="A895" s="320" t="s">
        <v>255</v>
      </c>
      <c r="B895" s="339" t="s">
        <v>528</v>
      </c>
      <c r="C895" s="59" t="s">
        <v>43</v>
      </c>
      <c r="D895" s="337">
        <v>14</v>
      </c>
      <c r="E895" s="338"/>
      <c r="F895" s="186">
        <f>E895*$D895</f>
        <v>0</v>
      </c>
      <c r="G895" s="324"/>
      <c r="H895" s="324"/>
    </row>
    <row r="896" spans="1:8">
      <c r="A896" s="320"/>
      <c r="B896" s="341" t="s">
        <v>529</v>
      </c>
      <c r="C896" s="322"/>
      <c r="D896" s="323"/>
      <c r="E896" s="326"/>
      <c r="F896" s="327"/>
      <c r="G896" s="324"/>
      <c r="H896" s="324"/>
    </row>
    <row r="897" spans="1:8">
      <c r="A897" s="320"/>
      <c r="B897" s="342"/>
      <c r="C897" s="322"/>
      <c r="D897" s="323"/>
      <c r="E897" s="326"/>
      <c r="F897" s="327"/>
      <c r="G897" s="324"/>
      <c r="H897" s="324"/>
    </row>
    <row r="898" spans="1:8">
      <c r="A898" s="334" t="s">
        <v>256</v>
      </c>
      <c r="B898" s="339" t="s">
        <v>530</v>
      </c>
      <c r="C898" s="337" t="s">
        <v>40</v>
      </c>
      <c r="D898" s="337">
        <v>1200</v>
      </c>
      <c r="E898" s="338"/>
      <c r="F898" s="186">
        <f>E898*$D898</f>
        <v>0</v>
      </c>
      <c r="G898" s="324"/>
      <c r="H898" s="324"/>
    </row>
    <row r="899" spans="1:8" ht="25.5" customHeight="1">
      <c r="A899" s="320"/>
      <c r="B899" s="325" t="s">
        <v>695</v>
      </c>
      <c r="C899" s="322"/>
      <c r="D899" s="323"/>
      <c r="E899" s="326"/>
      <c r="F899" s="332"/>
      <c r="G899" s="324"/>
      <c r="H899" s="324"/>
    </row>
    <row r="900" spans="1:8">
      <c r="A900" s="320"/>
      <c r="B900" s="328"/>
      <c r="C900" s="322"/>
      <c r="D900" s="323"/>
      <c r="E900" s="326"/>
      <c r="F900" s="332"/>
      <c r="G900" s="324"/>
      <c r="H900" s="324"/>
    </row>
    <row r="901" spans="1:8">
      <c r="A901" s="320" t="s">
        <v>257</v>
      </c>
      <c r="B901" s="339" t="s">
        <v>531</v>
      </c>
      <c r="C901" s="59" t="s">
        <v>40</v>
      </c>
      <c r="D901" s="337">
        <v>650</v>
      </c>
      <c r="E901" s="338"/>
      <c r="F901" s="186">
        <f>E901*$D901</f>
        <v>0</v>
      </c>
      <c r="G901" s="324"/>
      <c r="H901" s="324"/>
    </row>
    <row r="902" spans="1:8" ht="25.5">
      <c r="A902" s="320"/>
      <c r="B902" s="325" t="s">
        <v>532</v>
      </c>
      <c r="C902" s="322"/>
      <c r="D902" s="323"/>
      <c r="E902" s="326"/>
      <c r="F902" s="327"/>
      <c r="G902" s="324"/>
      <c r="H902" s="324"/>
    </row>
    <row r="903" spans="1:8">
      <c r="A903" s="320"/>
      <c r="B903" s="328"/>
      <c r="C903" s="322"/>
      <c r="D903" s="323"/>
      <c r="E903" s="326"/>
      <c r="F903" s="327"/>
      <c r="G903" s="324"/>
      <c r="H903" s="324"/>
    </row>
    <row r="904" spans="1:8">
      <c r="A904" s="320" t="s">
        <v>258</v>
      </c>
      <c r="B904" s="339" t="s">
        <v>534</v>
      </c>
      <c r="C904" s="59" t="s">
        <v>40</v>
      </c>
      <c r="D904" s="337">
        <v>550</v>
      </c>
      <c r="E904" s="338"/>
      <c r="F904" s="186">
        <f>E904*$D904</f>
        <v>0</v>
      </c>
      <c r="G904" s="324"/>
      <c r="H904" s="324"/>
    </row>
    <row r="905" spans="1:8">
      <c r="A905" s="320"/>
      <c r="B905" s="341" t="s">
        <v>535</v>
      </c>
      <c r="C905" s="337"/>
      <c r="D905" s="338"/>
      <c r="E905" s="343"/>
      <c r="F905" s="344"/>
      <c r="G905" s="324"/>
      <c r="H905" s="324"/>
    </row>
    <row r="906" spans="1:8">
      <c r="A906" s="320"/>
      <c r="B906" s="342"/>
      <c r="C906" s="337"/>
      <c r="D906" s="338"/>
      <c r="E906" s="343"/>
      <c r="F906" s="344"/>
      <c r="G906" s="324"/>
      <c r="H906" s="324"/>
    </row>
    <row r="907" spans="1:8">
      <c r="A907" s="320" t="s">
        <v>259</v>
      </c>
      <c r="B907" s="339" t="s">
        <v>536</v>
      </c>
      <c r="C907" s="337" t="s">
        <v>43</v>
      </c>
      <c r="D907" s="337">
        <v>20</v>
      </c>
      <c r="E907" s="338"/>
      <c r="F907" s="186">
        <f>E907*$D907</f>
        <v>0</v>
      </c>
      <c r="G907" s="324"/>
      <c r="H907" s="324"/>
    </row>
    <row r="908" spans="1:8" ht="66.75" customHeight="1">
      <c r="A908" s="320"/>
      <c r="B908" s="325" t="s">
        <v>693</v>
      </c>
      <c r="C908" s="322"/>
      <c r="D908" s="323"/>
      <c r="E908" s="326"/>
      <c r="F908" s="332"/>
      <c r="G908" s="324"/>
      <c r="H908" s="324"/>
    </row>
    <row r="909" spans="1:8">
      <c r="A909" s="320"/>
      <c r="B909" s="328"/>
      <c r="C909" s="322"/>
      <c r="D909" s="323"/>
      <c r="E909" s="326"/>
      <c r="F909" s="332"/>
      <c r="G909" s="324"/>
      <c r="H909" s="324"/>
    </row>
    <row r="910" spans="1:8">
      <c r="A910" s="320" t="s">
        <v>260</v>
      </c>
      <c r="B910" s="339" t="s">
        <v>538</v>
      </c>
      <c r="C910" s="59" t="s">
        <v>40</v>
      </c>
      <c r="D910" s="337">
        <v>38</v>
      </c>
      <c r="E910" s="338"/>
      <c r="F910" s="186">
        <f>E910*$D910</f>
        <v>0</v>
      </c>
      <c r="G910" s="324"/>
      <c r="H910" s="324"/>
    </row>
    <row r="911" spans="1:8" ht="51">
      <c r="A911" s="320"/>
      <c r="B911" s="325" t="s">
        <v>539</v>
      </c>
      <c r="C911" s="322"/>
      <c r="D911" s="323"/>
      <c r="E911" s="326"/>
      <c r="F911" s="327"/>
      <c r="G911" s="324"/>
      <c r="H911" s="324"/>
    </row>
    <row r="912" spans="1:8">
      <c r="A912" s="320"/>
      <c r="B912" s="328"/>
      <c r="C912" s="322"/>
      <c r="D912" s="323"/>
      <c r="E912" s="326"/>
      <c r="F912" s="327"/>
      <c r="G912" s="324"/>
      <c r="H912" s="324"/>
    </row>
    <row r="913" spans="1:8">
      <c r="A913" s="320" t="s">
        <v>261</v>
      </c>
      <c r="B913" s="321" t="s">
        <v>540</v>
      </c>
      <c r="C913" s="340" t="s">
        <v>43</v>
      </c>
      <c r="D913" s="336">
        <v>1</v>
      </c>
      <c r="E913" s="336"/>
      <c r="F913" s="186">
        <f>E913*$D913</f>
        <v>0</v>
      </c>
      <c r="G913" s="324"/>
      <c r="H913" s="324"/>
    </row>
    <row r="914" spans="1:8" ht="76.5">
      <c r="A914" s="320"/>
      <c r="B914" s="325" t="s">
        <v>541</v>
      </c>
      <c r="C914" s="322"/>
      <c r="D914" s="323"/>
      <c r="E914" s="326"/>
      <c r="F914" s="332"/>
      <c r="G914" s="324"/>
      <c r="H914" s="324"/>
    </row>
    <row r="915" spans="1:8">
      <c r="A915" s="320"/>
      <c r="B915" s="328"/>
      <c r="C915" s="322"/>
      <c r="D915" s="323"/>
      <c r="E915" s="326"/>
      <c r="F915" s="332"/>
      <c r="G915" s="324"/>
      <c r="H915" s="324"/>
    </row>
    <row r="916" spans="1:8">
      <c r="A916" s="320" t="s">
        <v>533</v>
      </c>
      <c r="B916" s="321" t="s">
        <v>542</v>
      </c>
      <c r="C916" s="340" t="s">
        <v>43</v>
      </c>
      <c r="D916" s="336">
        <v>1</v>
      </c>
      <c r="E916" s="336"/>
      <c r="F916" s="186">
        <f>E916*$D916</f>
        <v>0</v>
      </c>
      <c r="G916" s="324"/>
      <c r="H916" s="324"/>
    </row>
    <row r="917" spans="1:8" ht="102">
      <c r="A917" s="320"/>
      <c r="B917" s="325" t="s">
        <v>694</v>
      </c>
      <c r="C917" s="322"/>
      <c r="D917" s="323"/>
      <c r="E917" s="326"/>
      <c r="F917" s="327"/>
      <c r="G917" s="324"/>
      <c r="H917" s="324"/>
    </row>
    <row r="918" spans="1:8">
      <c r="A918" s="320"/>
      <c r="B918" s="321"/>
      <c r="C918" s="340"/>
      <c r="D918" s="336"/>
      <c r="E918" s="345"/>
      <c r="F918" s="327"/>
      <c r="G918" s="324"/>
      <c r="H918" s="324"/>
    </row>
    <row r="919" spans="1:8" ht="13.5" thickBot="1">
      <c r="A919" s="301"/>
      <c r="B919" s="302" t="s">
        <v>375</v>
      </c>
      <c r="C919" s="303"/>
      <c r="D919" s="304"/>
      <c r="E919" s="305"/>
      <c r="F919" s="305">
        <f>SUM(F745:F918)</f>
        <v>0</v>
      </c>
    </row>
    <row r="920" spans="1:8" ht="13.5" thickTop="1">
      <c r="A920" s="320"/>
      <c r="B920" s="321"/>
      <c r="C920" s="340"/>
      <c r="D920" s="336"/>
      <c r="E920" s="345"/>
      <c r="F920" s="327"/>
      <c r="G920" s="324"/>
      <c r="H920" s="324"/>
    </row>
    <row r="921" spans="1:8">
      <c r="A921" s="320"/>
      <c r="B921" s="321"/>
      <c r="C921" s="340"/>
      <c r="D921" s="336"/>
      <c r="E921" s="345"/>
      <c r="F921" s="327"/>
      <c r="G921" s="324"/>
      <c r="H921" s="324"/>
    </row>
    <row r="922" spans="1:8">
      <c r="A922" s="312"/>
      <c r="B922" s="313" t="s">
        <v>543</v>
      </c>
      <c r="C922" s="314"/>
      <c r="D922" s="314"/>
      <c r="E922" s="97"/>
      <c r="F922" s="112"/>
    </row>
    <row r="923" spans="1:8">
      <c r="A923" s="312"/>
      <c r="B923" s="313"/>
      <c r="C923" s="314"/>
      <c r="D923" s="314"/>
      <c r="E923" s="97"/>
      <c r="F923" s="112"/>
    </row>
    <row r="924" spans="1:8">
      <c r="A924" s="320" t="s">
        <v>26</v>
      </c>
      <c r="B924" s="342" t="s">
        <v>544</v>
      </c>
      <c r="C924" s="337" t="s">
        <v>43</v>
      </c>
      <c r="D924" s="337">
        <v>1</v>
      </c>
      <c r="E924" s="338"/>
      <c r="F924" s="186">
        <f>E924*$D924</f>
        <v>0</v>
      </c>
      <c r="G924" s="324"/>
      <c r="H924" s="324"/>
    </row>
    <row r="925" spans="1:8">
      <c r="A925" s="320"/>
      <c r="B925" s="341" t="s">
        <v>545</v>
      </c>
      <c r="C925" s="337"/>
      <c r="D925" s="337"/>
      <c r="E925" s="338"/>
      <c r="F925" s="186"/>
      <c r="G925" s="324"/>
      <c r="H925" s="324"/>
    </row>
    <row r="926" spans="1:8" ht="25.5">
      <c r="A926" s="320"/>
      <c r="B926" s="341" t="s">
        <v>546</v>
      </c>
      <c r="C926" s="337"/>
      <c r="D926" s="337"/>
      <c r="E926" s="338"/>
      <c r="F926" s="186"/>
      <c r="G926" s="324"/>
      <c r="H926" s="324"/>
    </row>
    <row r="927" spans="1:8" ht="25.5">
      <c r="A927" s="320"/>
      <c r="B927" s="341" t="s">
        <v>547</v>
      </c>
      <c r="C927" s="337"/>
      <c r="D927" s="337"/>
      <c r="E927" s="338"/>
      <c r="F927" s="186"/>
      <c r="G927" s="324"/>
      <c r="H927" s="324"/>
    </row>
    <row r="928" spans="1:8" ht="25.5">
      <c r="A928" s="320"/>
      <c r="B928" s="341" t="s">
        <v>548</v>
      </c>
      <c r="C928" s="337"/>
      <c r="D928" s="337"/>
      <c r="E928" s="338"/>
      <c r="F928" s="186"/>
      <c r="G928" s="324"/>
      <c r="H928" s="324"/>
    </row>
    <row r="929" spans="1:8">
      <c r="A929" s="320"/>
      <c r="B929" s="341" t="s">
        <v>549</v>
      </c>
      <c r="C929" s="337"/>
      <c r="D929" s="337"/>
      <c r="E929" s="338"/>
      <c r="F929" s="186"/>
      <c r="G929" s="324"/>
      <c r="H929" s="324"/>
    </row>
    <row r="930" spans="1:8">
      <c r="A930" s="320"/>
      <c r="B930" s="341" t="s">
        <v>550</v>
      </c>
      <c r="C930" s="337"/>
      <c r="D930" s="337"/>
      <c r="E930" s="338"/>
      <c r="F930" s="186"/>
      <c r="G930" s="324"/>
      <c r="H930" s="324"/>
    </row>
    <row r="931" spans="1:8">
      <c r="A931" s="320"/>
      <c r="B931" s="341" t="s">
        <v>551</v>
      </c>
      <c r="C931" s="337"/>
      <c r="D931" s="337"/>
      <c r="E931" s="338"/>
      <c r="F931" s="186"/>
      <c r="G931" s="324"/>
      <c r="H931" s="324"/>
    </row>
    <row r="932" spans="1:8">
      <c r="A932" s="320"/>
      <c r="B932" s="341"/>
      <c r="C932" s="337"/>
      <c r="D932" s="337"/>
      <c r="E932" s="338"/>
      <c r="F932" s="186"/>
      <c r="G932" s="324"/>
      <c r="H932" s="324"/>
    </row>
    <row r="933" spans="1:8">
      <c r="A933" s="320"/>
      <c r="B933" s="342" t="s">
        <v>552</v>
      </c>
      <c r="C933" s="337"/>
      <c r="D933" s="337"/>
      <c r="E933" s="338"/>
      <c r="F933" s="186"/>
      <c r="G933" s="324"/>
      <c r="H933" s="324"/>
    </row>
    <row r="934" spans="1:8">
      <c r="A934" s="320"/>
      <c r="B934" s="342"/>
      <c r="C934" s="337"/>
      <c r="D934" s="337"/>
      <c r="E934" s="338"/>
      <c r="F934" s="186"/>
      <c r="G934" s="324"/>
      <c r="H934" s="324"/>
    </row>
    <row r="935" spans="1:8" ht="89.25">
      <c r="A935" s="320"/>
      <c r="B935" s="329" t="s">
        <v>553</v>
      </c>
      <c r="C935" s="322"/>
      <c r="D935" s="323"/>
      <c r="E935" s="326"/>
      <c r="F935" s="327"/>
      <c r="G935" s="324"/>
      <c r="H935" s="324"/>
    </row>
    <row r="936" spans="1:8">
      <c r="A936" s="320"/>
      <c r="B936" s="328"/>
      <c r="C936" s="322"/>
      <c r="D936" s="323"/>
      <c r="E936" s="326"/>
      <c r="F936" s="327"/>
      <c r="G936" s="324"/>
      <c r="H936" s="324"/>
    </row>
    <row r="937" spans="1:8">
      <c r="A937" s="320" t="s">
        <v>27</v>
      </c>
      <c r="B937" s="339" t="s">
        <v>554</v>
      </c>
      <c r="C937" s="59" t="s">
        <v>43</v>
      </c>
      <c r="D937" s="337">
        <v>1</v>
      </c>
      <c r="E937" s="338"/>
      <c r="F937" s="186">
        <f>E937*$D937</f>
        <v>0</v>
      </c>
      <c r="G937" s="324"/>
      <c r="H937" s="324"/>
    </row>
    <row r="938" spans="1:8" ht="25.5">
      <c r="A938" s="320"/>
      <c r="B938" s="325" t="s">
        <v>555</v>
      </c>
      <c r="C938" s="322"/>
      <c r="D938" s="323"/>
      <c r="E938" s="326"/>
      <c r="F938" s="327"/>
      <c r="G938" s="324"/>
      <c r="H938" s="324"/>
    </row>
    <row r="939" spans="1:8" ht="38.25">
      <c r="A939" s="320"/>
      <c r="B939" s="333" t="s">
        <v>556</v>
      </c>
      <c r="C939" s="322"/>
      <c r="D939" s="323"/>
      <c r="E939" s="326"/>
      <c r="F939" s="327"/>
      <c r="G939" s="324"/>
      <c r="H939" s="324"/>
    </row>
    <row r="940" spans="1:8">
      <c r="A940" s="320"/>
      <c r="B940" s="325" t="s">
        <v>557</v>
      </c>
      <c r="C940" s="322"/>
      <c r="D940" s="323"/>
      <c r="E940" s="326"/>
      <c r="F940" s="327"/>
      <c r="G940" s="324"/>
      <c r="H940" s="324"/>
    </row>
    <row r="941" spans="1:8">
      <c r="A941" s="320"/>
      <c r="B941" s="325"/>
      <c r="C941" s="322"/>
      <c r="D941" s="323"/>
      <c r="E941" s="326"/>
      <c r="F941" s="327"/>
      <c r="G941" s="324"/>
      <c r="H941" s="324"/>
    </row>
    <row r="942" spans="1:8">
      <c r="A942" s="320"/>
      <c r="B942" s="328" t="s">
        <v>558</v>
      </c>
      <c r="C942" s="322"/>
      <c r="D942" s="323"/>
      <c r="E942" s="326"/>
      <c r="F942" s="327"/>
      <c r="G942" s="324"/>
      <c r="H942" s="324"/>
    </row>
    <row r="943" spans="1:8">
      <c r="A943" s="320"/>
      <c r="B943" s="339"/>
      <c r="C943" s="337"/>
      <c r="D943" s="337"/>
      <c r="E943" s="338"/>
      <c r="F943" s="186"/>
      <c r="G943" s="324"/>
      <c r="H943" s="324"/>
    </row>
    <row r="944" spans="1:8">
      <c r="A944" s="320" t="s">
        <v>28</v>
      </c>
      <c r="B944" s="339" t="s">
        <v>559</v>
      </c>
      <c r="C944" s="337" t="s">
        <v>43</v>
      </c>
      <c r="D944" s="337">
        <v>1</v>
      </c>
      <c r="E944" s="338"/>
      <c r="F944" s="186">
        <f>E944*$D944</f>
        <v>0</v>
      </c>
      <c r="G944" s="324"/>
      <c r="H944" s="324"/>
    </row>
    <row r="945" spans="1:8" ht="51">
      <c r="A945" s="320"/>
      <c r="B945" s="325" t="s">
        <v>560</v>
      </c>
      <c r="C945" s="322"/>
      <c r="D945" s="323"/>
      <c r="E945" s="326"/>
      <c r="F945" s="327"/>
      <c r="G945" s="324"/>
      <c r="H945" s="324"/>
    </row>
    <row r="946" spans="1:8">
      <c r="A946" s="320"/>
      <c r="B946" s="328"/>
      <c r="C946" s="322"/>
      <c r="D946" s="323"/>
      <c r="E946" s="326"/>
      <c r="F946" s="327"/>
      <c r="G946" s="324"/>
      <c r="H946" s="324"/>
    </row>
    <row r="947" spans="1:8">
      <c r="A947" s="320" t="s">
        <v>29</v>
      </c>
      <c r="B947" s="339" t="s">
        <v>561</v>
      </c>
      <c r="C947" s="337" t="s">
        <v>43</v>
      </c>
      <c r="D947" s="337">
        <v>1</v>
      </c>
      <c r="E947" s="338"/>
      <c r="F947" s="186">
        <f>E947*$D947</f>
        <v>0</v>
      </c>
      <c r="G947" s="324"/>
      <c r="H947" s="324"/>
    </row>
    <row r="948" spans="1:8">
      <c r="A948" s="320"/>
      <c r="B948" s="325" t="s">
        <v>562</v>
      </c>
      <c r="C948" s="322"/>
      <c r="D948" s="323"/>
      <c r="E948" s="326"/>
      <c r="F948" s="327"/>
      <c r="G948" s="324"/>
      <c r="H948" s="324"/>
    </row>
    <row r="949" spans="1:8">
      <c r="A949" s="320"/>
      <c r="B949" s="325" t="s">
        <v>563</v>
      </c>
      <c r="C949" s="322"/>
      <c r="D949" s="323"/>
      <c r="E949" s="326"/>
      <c r="F949" s="327"/>
      <c r="G949" s="324"/>
      <c r="H949" s="324"/>
    </row>
    <row r="950" spans="1:8" ht="25.5">
      <c r="A950" s="320"/>
      <c r="B950" s="325" t="s">
        <v>564</v>
      </c>
      <c r="C950" s="322"/>
      <c r="D950" s="323"/>
      <c r="E950" s="326"/>
      <c r="F950" s="327"/>
      <c r="G950" s="324"/>
      <c r="H950" s="324"/>
    </row>
    <row r="951" spans="1:8">
      <c r="A951" s="320"/>
      <c r="B951" s="325" t="s">
        <v>565</v>
      </c>
      <c r="C951" s="322"/>
      <c r="D951" s="323"/>
      <c r="E951" s="326"/>
      <c r="F951" s="327"/>
      <c r="G951" s="324"/>
      <c r="H951" s="324"/>
    </row>
    <row r="952" spans="1:8" ht="25.5">
      <c r="A952" s="320"/>
      <c r="B952" s="325" t="s">
        <v>566</v>
      </c>
      <c r="C952" s="322"/>
      <c r="D952" s="323"/>
      <c r="E952" s="326"/>
      <c r="F952" s="327"/>
      <c r="G952" s="324"/>
      <c r="H952" s="324"/>
    </row>
    <row r="953" spans="1:8">
      <c r="A953" s="320"/>
      <c r="B953" s="325" t="s">
        <v>567</v>
      </c>
      <c r="C953" s="322"/>
      <c r="D953" s="323"/>
      <c r="E953" s="326"/>
      <c r="F953" s="327"/>
      <c r="G953" s="324"/>
      <c r="H953" s="324"/>
    </row>
    <row r="954" spans="1:8">
      <c r="A954" s="320"/>
      <c r="B954" s="328"/>
      <c r="C954" s="322"/>
      <c r="D954" s="323"/>
      <c r="E954" s="326"/>
      <c r="F954" s="327"/>
      <c r="G954" s="324"/>
      <c r="H954" s="324"/>
    </row>
    <row r="955" spans="1:8">
      <c r="A955" s="320" t="s">
        <v>31</v>
      </c>
      <c r="B955" s="339" t="s">
        <v>568</v>
      </c>
      <c r="C955" s="337" t="s">
        <v>43</v>
      </c>
      <c r="D955" s="337">
        <v>14</v>
      </c>
      <c r="E955" s="338"/>
      <c r="F955" s="186">
        <f>E955*$D955</f>
        <v>0</v>
      </c>
      <c r="G955" s="324"/>
      <c r="H955" s="324"/>
    </row>
    <row r="956" spans="1:8">
      <c r="A956" s="320"/>
      <c r="B956" s="325" t="s">
        <v>569</v>
      </c>
      <c r="C956" s="322"/>
      <c r="D956" s="323"/>
      <c r="E956" s="326"/>
      <c r="F956" s="327"/>
      <c r="G956" s="324"/>
      <c r="H956" s="324"/>
    </row>
    <row r="957" spans="1:8">
      <c r="A957" s="320"/>
      <c r="B957" s="328"/>
      <c r="C957" s="322"/>
      <c r="D957" s="323"/>
      <c r="E957" s="326"/>
      <c r="F957" s="327"/>
      <c r="G957" s="324"/>
      <c r="H957" s="324"/>
    </row>
    <row r="958" spans="1:8">
      <c r="A958" s="320" t="s">
        <v>32</v>
      </c>
      <c r="B958" s="339" t="s">
        <v>570</v>
      </c>
      <c r="C958" s="59" t="s">
        <v>43</v>
      </c>
      <c r="D958" s="337">
        <v>6</v>
      </c>
      <c r="E958" s="338"/>
      <c r="F958" s="186">
        <f>E958*$D958</f>
        <v>0</v>
      </c>
      <c r="G958" s="324"/>
      <c r="H958" s="324"/>
    </row>
    <row r="959" spans="1:8">
      <c r="A959" s="320"/>
      <c r="B959" s="325" t="s">
        <v>571</v>
      </c>
      <c r="C959" s="322"/>
      <c r="D959" s="323"/>
      <c r="E959" s="326"/>
      <c r="F959" s="327"/>
      <c r="G959" s="324"/>
      <c r="H959" s="324"/>
    </row>
    <row r="960" spans="1:8">
      <c r="A960" s="320"/>
      <c r="B960" s="328"/>
      <c r="C960" s="322"/>
      <c r="D960" s="323"/>
      <c r="E960" s="326"/>
      <c r="F960" s="327"/>
      <c r="G960" s="324"/>
      <c r="H960" s="324"/>
    </row>
    <row r="961" spans="1:8">
      <c r="A961" s="320" t="s">
        <v>33</v>
      </c>
      <c r="B961" s="339" t="s">
        <v>531</v>
      </c>
      <c r="C961" s="337" t="s">
        <v>40</v>
      </c>
      <c r="D961" s="337">
        <v>510</v>
      </c>
      <c r="E961" s="338"/>
      <c r="F961" s="186">
        <f>E961*$D961</f>
        <v>0</v>
      </c>
      <c r="G961" s="324"/>
      <c r="H961" s="324"/>
    </row>
    <row r="962" spans="1:8" ht="25.5">
      <c r="A962" s="320"/>
      <c r="B962" s="325" t="s">
        <v>532</v>
      </c>
      <c r="C962" s="322"/>
      <c r="D962" s="323"/>
      <c r="E962" s="326"/>
      <c r="F962" s="327"/>
      <c r="G962" s="324"/>
      <c r="H962" s="324"/>
    </row>
    <row r="963" spans="1:8">
      <c r="A963" s="320"/>
      <c r="B963" s="328"/>
      <c r="C963" s="322"/>
      <c r="D963" s="323"/>
      <c r="E963" s="326"/>
      <c r="F963" s="327"/>
      <c r="G963" s="324"/>
      <c r="H963" s="324"/>
    </row>
    <row r="964" spans="1:8">
      <c r="A964" s="320" t="s">
        <v>34</v>
      </c>
      <c r="B964" s="339" t="s">
        <v>534</v>
      </c>
      <c r="C964" s="337" t="s">
        <v>40</v>
      </c>
      <c r="D964" s="337">
        <v>220</v>
      </c>
      <c r="E964" s="338"/>
      <c r="F964" s="186">
        <f>E964*$D964</f>
        <v>0</v>
      </c>
      <c r="G964" s="324"/>
      <c r="H964" s="324"/>
    </row>
    <row r="965" spans="1:8">
      <c r="A965" s="320"/>
      <c r="B965" s="341" t="s">
        <v>535</v>
      </c>
      <c r="C965" s="337"/>
      <c r="D965" s="338"/>
      <c r="E965" s="326"/>
      <c r="F965" s="327"/>
      <c r="G965" s="324"/>
      <c r="H965" s="324"/>
    </row>
    <row r="966" spans="1:8">
      <c r="A966" s="320"/>
      <c r="B966" s="342"/>
      <c r="C966" s="337"/>
      <c r="D966" s="338"/>
      <c r="E966" s="326"/>
      <c r="F966" s="327"/>
      <c r="G966" s="324"/>
      <c r="H966" s="324"/>
    </row>
    <row r="967" spans="1:8">
      <c r="A967" s="320" t="s">
        <v>35</v>
      </c>
      <c r="B967" s="339" t="s">
        <v>572</v>
      </c>
      <c r="C967" s="337" t="s">
        <v>43</v>
      </c>
      <c r="D967" s="337">
        <v>4</v>
      </c>
      <c r="E967" s="338"/>
      <c r="F967" s="186">
        <f>E967*$D967</f>
        <v>0</v>
      </c>
      <c r="G967" s="324"/>
      <c r="H967" s="324"/>
    </row>
    <row r="968" spans="1:8" ht="25.5">
      <c r="A968" s="320"/>
      <c r="B968" s="325" t="s">
        <v>573</v>
      </c>
      <c r="C968" s="322"/>
      <c r="D968" s="323"/>
      <c r="E968" s="326"/>
      <c r="F968" s="327"/>
      <c r="G968" s="324"/>
      <c r="H968" s="324"/>
    </row>
    <row r="969" spans="1:8">
      <c r="A969" s="320"/>
      <c r="B969" s="328"/>
      <c r="C969" s="322"/>
      <c r="D969" s="323"/>
      <c r="E969" s="326"/>
      <c r="F969" s="327"/>
      <c r="G969" s="324"/>
      <c r="H969" s="324"/>
    </row>
    <row r="970" spans="1:8">
      <c r="A970" s="320" t="s">
        <v>63</v>
      </c>
      <c r="B970" s="339" t="s">
        <v>574</v>
      </c>
      <c r="C970" s="337" t="s">
        <v>43</v>
      </c>
      <c r="D970" s="337">
        <v>4</v>
      </c>
      <c r="E970" s="338"/>
      <c r="F970" s="186">
        <f>E970*$D970</f>
        <v>0</v>
      </c>
      <c r="G970" s="324"/>
      <c r="H970" s="324"/>
    </row>
    <row r="971" spans="1:8" ht="25.5">
      <c r="A971" s="320"/>
      <c r="B971" s="325" t="s">
        <v>575</v>
      </c>
      <c r="C971" s="322"/>
      <c r="D971" s="323"/>
      <c r="E971" s="326"/>
      <c r="F971" s="327"/>
      <c r="G971" s="324"/>
      <c r="H971" s="324"/>
    </row>
    <row r="972" spans="1:8">
      <c r="A972" s="320"/>
      <c r="B972" s="328"/>
      <c r="C972" s="322"/>
      <c r="D972" s="323"/>
      <c r="E972" s="326"/>
      <c r="F972" s="327"/>
      <c r="G972" s="324"/>
      <c r="H972" s="324"/>
    </row>
    <row r="973" spans="1:8">
      <c r="A973" s="320" t="s">
        <v>44</v>
      </c>
      <c r="B973" s="339" t="s">
        <v>576</v>
      </c>
      <c r="C973" s="337" t="s">
        <v>43</v>
      </c>
      <c r="D973" s="337">
        <v>1</v>
      </c>
      <c r="E973" s="338"/>
      <c r="F973" s="186">
        <f>E973*$D973</f>
        <v>0</v>
      </c>
      <c r="G973" s="324"/>
      <c r="H973" s="324"/>
    </row>
    <row r="974" spans="1:8" ht="51">
      <c r="A974" s="320"/>
      <c r="B974" s="325" t="s">
        <v>577</v>
      </c>
      <c r="C974" s="322"/>
      <c r="D974" s="323"/>
      <c r="E974" s="326"/>
      <c r="F974" s="327"/>
      <c r="G974" s="324"/>
      <c r="H974" s="324"/>
    </row>
    <row r="975" spans="1:8">
      <c r="A975" s="320"/>
      <c r="B975" s="328"/>
      <c r="C975" s="322"/>
      <c r="D975" s="323"/>
      <c r="E975" s="326"/>
      <c r="F975" s="327"/>
      <c r="G975" s="324"/>
      <c r="H975" s="324"/>
    </row>
    <row r="976" spans="1:8">
      <c r="A976" s="320" t="s">
        <v>254</v>
      </c>
      <c r="B976" s="339" t="s">
        <v>578</v>
      </c>
      <c r="C976" s="337" t="s">
        <v>43</v>
      </c>
      <c r="D976" s="337">
        <v>1</v>
      </c>
      <c r="E976" s="338"/>
      <c r="F976" s="186">
        <f>E976*$D976</f>
        <v>0</v>
      </c>
      <c r="G976" s="324"/>
      <c r="H976" s="324"/>
    </row>
    <row r="977" spans="1:8" ht="25.5">
      <c r="A977" s="320"/>
      <c r="B977" s="325" t="s">
        <v>579</v>
      </c>
      <c r="C977" s="322"/>
      <c r="D977" s="323"/>
      <c r="E977" s="326"/>
      <c r="F977" s="327"/>
      <c r="G977" s="324"/>
      <c r="H977" s="324"/>
    </row>
    <row r="978" spans="1:8">
      <c r="A978" s="320"/>
      <c r="B978" s="328"/>
      <c r="C978" s="322"/>
      <c r="D978" s="323"/>
      <c r="E978" s="326"/>
      <c r="F978" s="327"/>
      <c r="G978" s="324"/>
      <c r="H978" s="324"/>
    </row>
    <row r="979" spans="1:8" ht="13.5" thickBot="1">
      <c r="A979" s="301"/>
      <c r="B979" s="302" t="s">
        <v>580</v>
      </c>
      <c r="C979" s="303"/>
      <c r="D979" s="304"/>
      <c r="E979" s="305"/>
      <c r="F979" s="305">
        <f>SUM(F924:F978)</f>
        <v>0</v>
      </c>
    </row>
    <row r="980" spans="1:8" ht="13.5" thickTop="1">
      <c r="A980" s="320"/>
      <c r="B980" s="328"/>
      <c r="C980" s="322"/>
      <c r="D980" s="323"/>
      <c r="E980" s="326"/>
      <c r="F980" s="327"/>
      <c r="G980" s="324"/>
      <c r="H980" s="324"/>
    </row>
    <row r="981" spans="1:8">
      <c r="A981" s="320"/>
      <c r="B981" s="328"/>
      <c r="C981" s="322"/>
      <c r="D981" s="323"/>
      <c r="E981" s="326"/>
      <c r="F981" s="327"/>
      <c r="G981" s="324"/>
      <c r="H981" s="324"/>
    </row>
    <row r="982" spans="1:8">
      <c r="A982" s="312"/>
      <c r="B982" s="313" t="s">
        <v>581</v>
      </c>
      <c r="C982" s="314"/>
      <c r="D982" s="314"/>
      <c r="E982" s="97"/>
      <c r="F982" s="112"/>
    </row>
    <row r="983" spans="1:8">
      <c r="A983" s="312"/>
      <c r="B983" s="313"/>
      <c r="C983" s="314"/>
      <c r="D983" s="314"/>
      <c r="E983" s="97"/>
      <c r="F983" s="112"/>
    </row>
    <row r="984" spans="1:8">
      <c r="A984" s="320" t="s">
        <v>26</v>
      </c>
      <c r="B984" s="339" t="s">
        <v>582</v>
      </c>
      <c r="C984" s="337" t="s">
        <v>43</v>
      </c>
      <c r="D984" s="337">
        <v>2</v>
      </c>
      <c r="E984" s="338"/>
      <c r="F984" s="186">
        <f>E984*$D984</f>
        <v>0</v>
      </c>
      <c r="G984" s="324"/>
      <c r="H984" s="324"/>
    </row>
    <row r="985" spans="1:8" ht="25.5">
      <c r="A985" s="320"/>
      <c r="B985" s="325" t="s">
        <v>583</v>
      </c>
      <c r="C985" s="322"/>
      <c r="D985" s="323"/>
      <c r="E985" s="326"/>
      <c r="F985" s="327"/>
      <c r="G985" s="324"/>
      <c r="H985" s="324"/>
    </row>
    <row r="986" spans="1:8">
      <c r="A986" s="320"/>
      <c r="B986" s="325" t="s">
        <v>584</v>
      </c>
      <c r="C986" s="322"/>
      <c r="D986" s="323"/>
      <c r="E986" s="326"/>
      <c r="F986" s="327"/>
      <c r="G986" s="324"/>
      <c r="H986" s="324"/>
    </row>
    <row r="987" spans="1:8">
      <c r="A987" s="320"/>
      <c r="B987" s="325" t="s">
        <v>585</v>
      </c>
      <c r="C987" s="322"/>
      <c r="D987" s="323"/>
      <c r="E987" s="326"/>
      <c r="F987" s="327"/>
      <c r="G987" s="324"/>
      <c r="H987" s="324"/>
    </row>
    <row r="988" spans="1:8">
      <c r="A988" s="320"/>
      <c r="B988" s="325" t="s">
        <v>586</v>
      </c>
      <c r="C988" s="322"/>
      <c r="D988" s="323"/>
      <c r="E988" s="326"/>
      <c r="F988" s="327"/>
      <c r="G988" s="324"/>
      <c r="H988" s="324"/>
    </row>
    <row r="989" spans="1:8">
      <c r="A989" s="320"/>
      <c r="B989" s="325" t="s">
        <v>587</v>
      </c>
      <c r="C989" s="322"/>
      <c r="D989" s="323"/>
      <c r="E989" s="326"/>
      <c r="F989" s="327"/>
      <c r="G989" s="324"/>
      <c r="H989" s="324"/>
    </row>
    <row r="990" spans="1:8">
      <c r="A990" s="320"/>
      <c r="B990" s="325" t="s">
        <v>588</v>
      </c>
      <c r="C990" s="322"/>
      <c r="D990" s="323"/>
      <c r="E990" s="326"/>
      <c r="F990" s="327"/>
      <c r="G990" s="324"/>
      <c r="H990" s="324"/>
    </row>
    <row r="991" spans="1:8">
      <c r="A991" s="320"/>
      <c r="B991" s="325" t="s">
        <v>589</v>
      </c>
      <c r="C991" s="322"/>
      <c r="D991" s="323"/>
      <c r="E991" s="326"/>
      <c r="F991" s="327"/>
      <c r="G991" s="324"/>
      <c r="H991" s="324"/>
    </row>
    <row r="992" spans="1:8">
      <c r="A992" s="320"/>
      <c r="B992" s="325" t="s">
        <v>590</v>
      </c>
      <c r="C992" s="322"/>
      <c r="D992" s="323"/>
      <c r="E992" s="326"/>
      <c r="F992" s="327"/>
      <c r="G992" s="324"/>
      <c r="H992" s="324"/>
    </row>
    <row r="993" spans="1:8">
      <c r="A993" s="320"/>
      <c r="B993" s="325" t="s">
        <v>591</v>
      </c>
      <c r="C993" s="322"/>
      <c r="D993" s="323"/>
      <c r="E993" s="326"/>
      <c r="F993" s="327"/>
      <c r="G993" s="324"/>
      <c r="H993" s="324"/>
    </row>
    <row r="994" spans="1:8">
      <c r="A994" s="320"/>
      <c r="B994" s="325" t="s">
        <v>592</v>
      </c>
      <c r="C994" s="322"/>
      <c r="D994" s="323"/>
      <c r="E994" s="326"/>
      <c r="F994" s="327"/>
      <c r="G994" s="324"/>
      <c r="H994" s="324"/>
    </row>
    <row r="995" spans="1:8">
      <c r="A995" s="320"/>
      <c r="B995" s="325" t="s">
        <v>593</v>
      </c>
      <c r="C995" s="322"/>
      <c r="D995" s="323"/>
      <c r="E995" s="326"/>
      <c r="F995" s="332"/>
      <c r="G995" s="324"/>
      <c r="H995" s="324"/>
    </row>
    <row r="996" spans="1:8">
      <c r="A996" s="320"/>
      <c r="B996" s="325"/>
      <c r="C996" s="322"/>
      <c r="D996" s="323"/>
      <c r="E996" s="326"/>
      <c r="F996" s="327"/>
      <c r="G996" s="324"/>
      <c r="H996" s="324"/>
    </row>
    <row r="997" spans="1:8">
      <c r="A997" s="320"/>
      <c r="B997" s="328" t="s">
        <v>594</v>
      </c>
      <c r="C997" s="322"/>
      <c r="D997" s="323"/>
      <c r="E997" s="326"/>
      <c r="F997" s="327"/>
      <c r="G997" s="324"/>
      <c r="H997" s="324"/>
    </row>
    <row r="998" spans="1:8">
      <c r="A998" s="320"/>
      <c r="B998" s="328"/>
      <c r="C998" s="322"/>
      <c r="D998" s="323"/>
      <c r="E998" s="326"/>
      <c r="F998" s="327"/>
      <c r="G998" s="324"/>
      <c r="H998" s="324"/>
    </row>
    <row r="999" spans="1:8">
      <c r="A999" s="320" t="s">
        <v>27</v>
      </c>
      <c r="B999" s="339" t="s">
        <v>595</v>
      </c>
      <c r="C999" s="337" t="s">
        <v>43</v>
      </c>
      <c r="D999" s="337">
        <v>2</v>
      </c>
      <c r="E999" s="338"/>
      <c r="F999" s="186">
        <f>E999*$D999</f>
        <v>0</v>
      </c>
      <c r="G999" s="324"/>
      <c r="H999" s="324"/>
    </row>
    <row r="1000" spans="1:8" ht="25.5">
      <c r="A1000" s="320"/>
      <c r="B1000" s="325" t="s">
        <v>596</v>
      </c>
      <c r="C1000" s="322"/>
      <c r="D1000" s="323"/>
      <c r="E1000" s="326"/>
      <c r="F1000" s="327"/>
      <c r="G1000" s="324"/>
      <c r="H1000" s="324"/>
    </row>
    <row r="1001" spans="1:8">
      <c r="A1001" s="320"/>
      <c r="B1001" s="325" t="s">
        <v>597</v>
      </c>
      <c r="C1001" s="322"/>
      <c r="D1001" s="323"/>
      <c r="E1001" s="326"/>
      <c r="F1001" s="327"/>
      <c r="G1001" s="324"/>
      <c r="H1001" s="324"/>
    </row>
    <row r="1002" spans="1:8">
      <c r="A1002" s="320"/>
      <c r="B1002" s="325" t="s">
        <v>598</v>
      </c>
      <c r="C1002" s="322"/>
      <c r="D1002" s="323"/>
      <c r="E1002" s="326"/>
      <c r="F1002" s="327"/>
      <c r="G1002" s="324"/>
      <c r="H1002" s="324"/>
    </row>
    <row r="1003" spans="1:8">
      <c r="A1003" s="320"/>
      <c r="B1003" s="325" t="s">
        <v>599</v>
      </c>
      <c r="C1003" s="322"/>
      <c r="D1003" s="323"/>
      <c r="E1003" s="326"/>
      <c r="F1003" s="327"/>
      <c r="G1003" s="324"/>
      <c r="H1003" s="324"/>
    </row>
    <row r="1004" spans="1:8">
      <c r="A1004" s="320"/>
      <c r="B1004" s="325" t="s">
        <v>600</v>
      </c>
      <c r="C1004" s="322"/>
      <c r="D1004" s="323"/>
      <c r="E1004" s="326"/>
      <c r="F1004" s="327"/>
      <c r="G1004" s="324"/>
      <c r="H1004" s="324"/>
    </row>
    <row r="1005" spans="1:8">
      <c r="A1005" s="320"/>
      <c r="B1005" s="325" t="s">
        <v>601</v>
      </c>
      <c r="C1005" s="322"/>
      <c r="D1005" s="323"/>
      <c r="E1005" s="326"/>
      <c r="F1005" s="327"/>
      <c r="G1005" s="324"/>
      <c r="H1005" s="324"/>
    </row>
    <row r="1006" spans="1:8">
      <c r="A1006" s="320"/>
      <c r="B1006" s="325" t="s">
        <v>602</v>
      </c>
      <c r="C1006" s="322"/>
      <c r="D1006" s="323"/>
      <c r="E1006" s="326"/>
      <c r="F1006" s="327"/>
      <c r="G1006" s="324"/>
      <c r="H1006" s="324"/>
    </row>
    <row r="1007" spans="1:8">
      <c r="A1007" s="320"/>
      <c r="B1007" s="325" t="s">
        <v>603</v>
      </c>
      <c r="C1007" s="322"/>
      <c r="D1007" s="323"/>
      <c r="E1007" s="326"/>
      <c r="F1007" s="327"/>
      <c r="G1007" s="324"/>
      <c r="H1007" s="324"/>
    </row>
    <row r="1008" spans="1:8">
      <c r="A1008" s="320"/>
      <c r="B1008" s="325" t="s">
        <v>604</v>
      </c>
      <c r="C1008" s="322"/>
      <c r="D1008" s="323"/>
      <c r="E1008" s="326"/>
      <c r="F1008" s="327"/>
      <c r="G1008" s="324"/>
      <c r="H1008" s="324"/>
    </row>
    <row r="1009" spans="1:8">
      <c r="A1009" s="320"/>
      <c r="B1009" s="325" t="s">
        <v>605</v>
      </c>
      <c r="C1009" s="322"/>
      <c r="D1009" s="323"/>
      <c r="E1009" s="326"/>
      <c r="F1009" s="327"/>
      <c r="G1009" s="324"/>
      <c r="H1009" s="324"/>
    </row>
    <row r="1010" spans="1:8">
      <c r="A1010" s="320"/>
      <c r="B1010" s="325"/>
      <c r="C1010" s="322"/>
      <c r="D1010" s="323"/>
      <c r="E1010" s="326"/>
      <c r="F1010" s="327"/>
      <c r="G1010" s="324"/>
      <c r="H1010" s="324"/>
    </row>
    <row r="1011" spans="1:8">
      <c r="A1011" s="320"/>
      <c r="B1011" s="328" t="s">
        <v>606</v>
      </c>
      <c r="C1011" s="322"/>
      <c r="D1011" s="323"/>
      <c r="E1011" s="326"/>
      <c r="F1011" s="327"/>
      <c r="G1011" s="324"/>
      <c r="H1011" s="324"/>
    </row>
    <row r="1012" spans="1:8">
      <c r="A1012" s="320"/>
      <c r="B1012" s="328"/>
      <c r="C1012" s="322"/>
      <c r="D1012" s="323"/>
      <c r="E1012" s="326"/>
      <c r="F1012" s="327"/>
      <c r="G1012" s="324"/>
      <c r="H1012" s="324"/>
    </row>
    <row r="1013" spans="1:8">
      <c r="A1013" s="320" t="s">
        <v>28</v>
      </c>
      <c r="B1013" s="339" t="s">
        <v>582</v>
      </c>
      <c r="C1013" s="337" t="s">
        <v>43</v>
      </c>
      <c r="D1013" s="337">
        <v>2</v>
      </c>
      <c r="E1013" s="338"/>
      <c r="F1013" s="186">
        <f>E1013*$D1013</f>
        <v>0</v>
      </c>
      <c r="G1013" s="324"/>
      <c r="H1013" s="324"/>
    </row>
    <row r="1014" spans="1:8" ht="38.25">
      <c r="A1014" s="320"/>
      <c r="B1014" s="325" t="s">
        <v>607</v>
      </c>
      <c r="C1014" s="322"/>
      <c r="D1014" s="323"/>
      <c r="E1014" s="326"/>
      <c r="F1014" s="332"/>
      <c r="G1014" s="324"/>
      <c r="H1014" s="324"/>
    </row>
    <row r="1015" spans="1:8">
      <c r="A1015" s="320"/>
      <c r="B1015" s="325" t="s">
        <v>608</v>
      </c>
      <c r="C1015" s="322"/>
      <c r="D1015" s="323"/>
      <c r="E1015" s="326"/>
      <c r="F1015" s="332"/>
      <c r="G1015" s="324"/>
      <c r="H1015" s="324"/>
    </row>
    <row r="1016" spans="1:8">
      <c r="A1016" s="320"/>
      <c r="B1016" s="325" t="s">
        <v>609</v>
      </c>
      <c r="C1016" s="322"/>
      <c r="D1016" s="323"/>
      <c r="E1016" s="326"/>
      <c r="F1016" s="332"/>
      <c r="G1016" s="324"/>
      <c r="H1016" s="324"/>
    </row>
    <row r="1017" spans="1:8">
      <c r="A1017" s="320"/>
      <c r="B1017" s="325" t="s">
        <v>610</v>
      </c>
      <c r="C1017" s="322"/>
      <c r="D1017" s="323"/>
      <c r="E1017" s="326"/>
      <c r="F1017" s="332"/>
      <c r="G1017" s="324"/>
      <c r="H1017" s="324"/>
    </row>
    <row r="1018" spans="1:8">
      <c r="A1018" s="320"/>
      <c r="B1018" s="325" t="s">
        <v>600</v>
      </c>
      <c r="C1018" s="322"/>
      <c r="D1018" s="323"/>
      <c r="E1018" s="326"/>
      <c r="F1018" s="332"/>
      <c r="G1018" s="324"/>
      <c r="H1018" s="324"/>
    </row>
    <row r="1019" spans="1:8">
      <c r="A1019" s="320"/>
      <c r="B1019" s="325" t="s">
        <v>601</v>
      </c>
      <c r="C1019" s="322"/>
      <c r="D1019" s="323"/>
      <c r="E1019" s="326"/>
      <c r="F1019" s="332"/>
      <c r="G1019" s="324"/>
      <c r="H1019" s="324"/>
    </row>
    <row r="1020" spans="1:8">
      <c r="A1020" s="320"/>
      <c r="B1020" s="325" t="s">
        <v>589</v>
      </c>
      <c r="C1020" s="322"/>
      <c r="D1020" s="323"/>
      <c r="E1020" s="326"/>
      <c r="F1020" s="332"/>
      <c r="G1020" s="324"/>
      <c r="H1020" s="324"/>
    </row>
    <row r="1021" spans="1:8">
      <c r="A1021" s="320"/>
      <c r="B1021" s="325" t="s">
        <v>590</v>
      </c>
      <c r="C1021" s="322"/>
      <c r="D1021" s="323"/>
      <c r="E1021" s="326"/>
      <c r="F1021" s="332"/>
      <c r="G1021" s="324"/>
      <c r="H1021" s="324"/>
    </row>
    <row r="1022" spans="1:8">
      <c r="A1022" s="320"/>
      <c r="B1022" s="325" t="s">
        <v>611</v>
      </c>
      <c r="C1022" s="322"/>
      <c r="D1022" s="323"/>
      <c r="E1022" s="326"/>
      <c r="F1022" s="332"/>
      <c r="G1022" s="324"/>
      <c r="H1022" s="324"/>
    </row>
    <row r="1023" spans="1:8">
      <c r="A1023" s="320"/>
      <c r="B1023" s="325" t="s">
        <v>612</v>
      </c>
      <c r="C1023" s="322"/>
      <c r="D1023" s="323"/>
      <c r="E1023" s="326"/>
      <c r="F1023" s="332"/>
      <c r="G1023" s="324"/>
      <c r="H1023" s="324"/>
    </row>
    <row r="1024" spans="1:8">
      <c r="A1024" s="320"/>
      <c r="B1024" s="325" t="s">
        <v>593</v>
      </c>
      <c r="C1024" s="322"/>
      <c r="D1024" s="323"/>
      <c r="E1024" s="326"/>
      <c r="F1024" s="332"/>
      <c r="G1024" s="324"/>
      <c r="H1024" s="324"/>
    </row>
    <row r="1025" spans="1:8">
      <c r="A1025" s="320"/>
      <c r="B1025" s="325"/>
      <c r="C1025" s="322"/>
      <c r="D1025" s="323"/>
      <c r="E1025" s="326"/>
      <c r="F1025" s="332"/>
      <c r="G1025" s="324"/>
      <c r="H1025" s="324"/>
    </row>
    <row r="1026" spans="1:8">
      <c r="A1026" s="320"/>
      <c r="B1026" s="328" t="s">
        <v>613</v>
      </c>
      <c r="C1026" s="322"/>
      <c r="D1026" s="323"/>
      <c r="E1026" s="326"/>
      <c r="F1026" s="332"/>
      <c r="G1026" s="324"/>
      <c r="H1026" s="324"/>
    </row>
    <row r="1027" spans="1:8">
      <c r="A1027" s="320"/>
      <c r="B1027" s="328"/>
      <c r="C1027" s="322"/>
      <c r="D1027" s="323"/>
      <c r="E1027" s="326"/>
      <c r="F1027" s="332"/>
      <c r="G1027" s="324"/>
      <c r="H1027" s="324"/>
    </row>
    <row r="1028" spans="1:8">
      <c r="A1028" s="320" t="s">
        <v>29</v>
      </c>
      <c r="B1028" s="339" t="s">
        <v>614</v>
      </c>
      <c r="C1028" s="322" t="s">
        <v>43</v>
      </c>
      <c r="D1028" s="322">
        <v>1</v>
      </c>
      <c r="E1028" s="323"/>
      <c r="F1028" s="186">
        <f>E1028*$D1028</f>
        <v>0</v>
      </c>
      <c r="G1028" s="324"/>
      <c r="H1028" s="324"/>
    </row>
    <row r="1029" spans="1:8" ht="25.5">
      <c r="A1029" s="320"/>
      <c r="B1029" s="341" t="s">
        <v>615</v>
      </c>
      <c r="C1029" s="322"/>
      <c r="D1029" s="322"/>
      <c r="E1029" s="323"/>
      <c r="F1029" s="186"/>
      <c r="G1029" s="324"/>
      <c r="H1029" s="324"/>
    </row>
    <row r="1030" spans="1:8">
      <c r="A1030" s="320"/>
      <c r="B1030" s="341" t="s">
        <v>616</v>
      </c>
      <c r="C1030" s="322"/>
      <c r="D1030" s="322"/>
      <c r="E1030" s="323"/>
      <c r="F1030" s="186"/>
      <c r="G1030" s="324"/>
      <c r="H1030" s="324"/>
    </row>
    <row r="1031" spans="1:8">
      <c r="A1031" s="320"/>
      <c r="B1031" s="341" t="s">
        <v>617</v>
      </c>
      <c r="C1031" s="322"/>
      <c r="D1031" s="322"/>
      <c r="E1031" s="323"/>
      <c r="F1031" s="186"/>
      <c r="G1031" s="324"/>
      <c r="H1031" s="324"/>
    </row>
    <row r="1032" spans="1:8">
      <c r="A1032" s="320"/>
      <c r="B1032" s="341" t="s">
        <v>618</v>
      </c>
      <c r="C1032" s="322"/>
      <c r="D1032" s="322"/>
      <c r="E1032" s="323"/>
      <c r="F1032" s="186"/>
      <c r="G1032" s="324"/>
      <c r="H1032" s="324"/>
    </row>
    <row r="1033" spans="1:8" ht="25.5">
      <c r="A1033" s="320"/>
      <c r="B1033" s="341" t="s">
        <v>619</v>
      </c>
      <c r="C1033" s="322"/>
      <c r="D1033" s="322"/>
      <c r="E1033" s="323"/>
      <c r="F1033" s="186"/>
      <c r="G1033" s="324"/>
      <c r="H1033" s="324"/>
    </row>
    <row r="1034" spans="1:8" ht="25.5">
      <c r="A1034" s="320"/>
      <c r="B1034" s="341" t="s">
        <v>620</v>
      </c>
      <c r="C1034" s="322"/>
      <c r="D1034" s="322"/>
      <c r="E1034" s="323"/>
      <c r="F1034" s="186"/>
      <c r="G1034" s="324"/>
      <c r="H1034" s="324"/>
    </row>
    <row r="1035" spans="1:8">
      <c r="A1035" s="320"/>
      <c r="B1035" s="341" t="s">
        <v>621</v>
      </c>
      <c r="C1035" s="322"/>
      <c r="D1035" s="322"/>
      <c r="E1035" s="323"/>
      <c r="F1035" s="186"/>
      <c r="G1035" s="324"/>
      <c r="H1035" s="324"/>
    </row>
    <row r="1036" spans="1:8">
      <c r="A1036" s="320"/>
      <c r="B1036" s="341" t="s">
        <v>622</v>
      </c>
      <c r="C1036" s="322"/>
      <c r="D1036" s="322"/>
      <c r="E1036" s="323"/>
      <c r="F1036" s="186"/>
      <c r="G1036" s="324"/>
      <c r="H1036" s="324"/>
    </row>
    <row r="1037" spans="1:8">
      <c r="A1037" s="320"/>
      <c r="B1037" s="341" t="s">
        <v>623</v>
      </c>
      <c r="C1037" s="322"/>
      <c r="D1037" s="322"/>
      <c r="E1037" s="323"/>
      <c r="F1037" s="186"/>
      <c r="G1037" s="324"/>
      <c r="H1037" s="324"/>
    </row>
    <row r="1038" spans="1:8">
      <c r="A1038" s="320"/>
      <c r="B1038" s="341" t="s">
        <v>624</v>
      </c>
      <c r="C1038" s="322"/>
      <c r="D1038" s="322"/>
      <c r="E1038" s="323"/>
      <c r="F1038" s="186"/>
      <c r="G1038" s="324"/>
      <c r="H1038" s="324"/>
    </row>
    <row r="1039" spans="1:8">
      <c r="A1039" s="320"/>
      <c r="B1039" s="341" t="s">
        <v>625</v>
      </c>
      <c r="C1039" s="322"/>
      <c r="D1039" s="322"/>
      <c r="E1039" s="323"/>
      <c r="F1039" s="186"/>
      <c r="G1039" s="324"/>
      <c r="H1039" s="324"/>
    </row>
    <row r="1040" spans="1:8">
      <c r="A1040" s="320"/>
      <c r="B1040" s="341" t="s">
        <v>626</v>
      </c>
      <c r="C1040" s="322"/>
      <c r="D1040" s="322"/>
      <c r="E1040" s="323"/>
      <c r="F1040" s="186"/>
      <c r="G1040" s="324"/>
      <c r="H1040" s="324"/>
    </row>
    <row r="1041" spans="1:8">
      <c r="A1041" s="320"/>
      <c r="B1041" s="341" t="s">
        <v>627</v>
      </c>
      <c r="C1041" s="322"/>
      <c r="D1041" s="322"/>
      <c r="E1041" s="323"/>
      <c r="F1041" s="186"/>
      <c r="G1041" s="324"/>
      <c r="H1041" s="324"/>
    </row>
    <row r="1042" spans="1:8">
      <c r="A1042" s="320"/>
      <c r="B1042" s="341" t="s">
        <v>628</v>
      </c>
      <c r="C1042" s="322"/>
      <c r="D1042" s="322"/>
      <c r="E1042" s="323"/>
      <c r="F1042" s="186"/>
      <c r="G1042" s="324"/>
      <c r="H1042" s="324"/>
    </row>
    <row r="1043" spans="1:8" ht="76.5">
      <c r="A1043" s="320"/>
      <c r="B1043" s="341" t="s">
        <v>629</v>
      </c>
      <c r="C1043" s="322"/>
      <c r="D1043" s="322"/>
      <c r="E1043" s="323"/>
      <c r="F1043" s="186"/>
      <c r="G1043" s="324"/>
      <c r="H1043" s="324"/>
    </row>
    <row r="1044" spans="1:8" ht="25.5">
      <c r="A1044" s="320"/>
      <c r="B1044" s="341" t="s">
        <v>630</v>
      </c>
      <c r="C1044" s="322"/>
      <c r="D1044" s="322"/>
      <c r="E1044" s="323"/>
      <c r="F1044" s="186"/>
      <c r="G1044" s="324"/>
      <c r="H1044" s="324"/>
    </row>
    <row r="1045" spans="1:8">
      <c r="A1045" s="320"/>
      <c r="B1045" s="341" t="s">
        <v>631</v>
      </c>
      <c r="C1045" s="322"/>
      <c r="D1045" s="322"/>
      <c r="E1045" s="323"/>
      <c r="F1045" s="186"/>
      <c r="G1045" s="324"/>
      <c r="H1045" s="324"/>
    </row>
    <row r="1046" spans="1:8" ht="127.5">
      <c r="A1046" s="320"/>
      <c r="B1046" s="325" t="s">
        <v>632</v>
      </c>
      <c r="C1046" s="322"/>
      <c r="D1046" s="323"/>
      <c r="E1046" s="326"/>
      <c r="F1046" s="327"/>
      <c r="G1046" s="324"/>
      <c r="H1046" s="324"/>
    </row>
    <row r="1047" spans="1:8" ht="63.75">
      <c r="A1047" s="320"/>
      <c r="B1047" s="329" t="s">
        <v>633</v>
      </c>
      <c r="C1047" s="322"/>
      <c r="D1047" s="323"/>
      <c r="E1047" s="326"/>
      <c r="F1047" s="327"/>
      <c r="G1047" s="324"/>
      <c r="H1047" s="324"/>
    </row>
    <row r="1048" spans="1:8">
      <c r="A1048" s="320"/>
      <c r="B1048" s="328" t="s">
        <v>634</v>
      </c>
      <c r="C1048" s="322"/>
      <c r="D1048" s="323"/>
      <c r="E1048" s="326"/>
      <c r="F1048" s="327"/>
      <c r="G1048" s="324"/>
      <c r="H1048" s="324"/>
    </row>
    <row r="1049" spans="1:8">
      <c r="A1049" s="320"/>
      <c r="C1049" s="322"/>
      <c r="D1049" s="323"/>
      <c r="E1049" s="326"/>
      <c r="F1049" s="327"/>
      <c r="G1049" s="324"/>
      <c r="H1049" s="324"/>
    </row>
    <row r="1050" spans="1:8" ht="25.5">
      <c r="A1050" s="320" t="s">
        <v>31</v>
      </c>
      <c r="B1050" s="339" t="s">
        <v>635</v>
      </c>
      <c r="C1050" s="322" t="s">
        <v>43</v>
      </c>
      <c r="D1050" s="322">
        <v>1</v>
      </c>
      <c r="E1050" s="323"/>
      <c r="F1050" s="186">
        <f>E1050*$D1050</f>
        <v>0</v>
      </c>
      <c r="G1050" s="324"/>
      <c r="H1050" s="324"/>
    </row>
    <row r="1051" spans="1:8" ht="165.75">
      <c r="A1051" s="320"/>
      <c r="B1051" s="325" t="s">
        <v>636</v>
      </c>
      <c r="C1051" s="322"/>
      <c r="D1051" s="323"/>
      <c r="E1051" s="326"/>
      <c r="F1051" s="327"/>
      <c r="G1051" s="324"/>
      <c r="H1051" s="324"/>
    </row>
    <row r="1052" spans="1:8" ht="114.75">
      <c r="A1052" s="320"/>
      <c r="B1052" s="325" t="s">
        <v>637</v>
      </c>
      <c r="C1052" s="322"/>
      <c r="D1052" s="323"/>
      <c r="E1052" s="326"/>
      <c r="F1052" s="327"/>
      <c r="G1052" s="324"/>
      <c r="H1052" s="324"/>
    </row>
    <row r="1053" spans="1:8" ht="114.75">
      <c r="A1053" s="320"/>
      <c r="B1053" s="325" t="s">
        <v>638</v>
      </c>
      <c r="C1053" s="322"/>
      <c r="D1053" s="323"/>
      <c r="E1053" s="326"/>
      <c r="F1053" s="327"/>
      <c r="G1053" s="324"/>
      <c r="H1053" s="324"/>
    </row>
    <row r="1054" spans="1:8" ht="114.75">
      <c r="A1054" s="320"/>
      <c r="B1054" s="328" t="s">
        <v>639</v>
      </c>
      <c r="C1054" s="322"/>
      <c r="D1054" s="323"/>
      <c r="E1054" s="326"/>
      <c r="F1054" s="327"/>
      <c r="G1054" s="324"/>
      <c r="H1054" s="324"/>
    </row>
    <row r="1055" spans="1:8" ht="51">
      <c r="A1055" s="320"/>
      <c r="B1055" s="328" t="s">
        <v>640</v>
      </c>
      <c r="C1055" s="322"/>
      <c r="D1055" s="323"/>
      <c r="E1055" s="326"/>
      <c r="F1055" s="327"/>
      <c r="G1055" s="324"/>
      <c r="H1055" s="324"/>
    </row>
    <row r="1056" spans="1:8" ht="25.5">
      <c r="A1056" s="320"/>
      <c r="B1056" s="325" t="s">
        <v>641</v>
      </c>
      <c r="C1056" s="322"/>
      <c r="D1056" s="323"/>
      <c r="E1056" s="326"/>
      <c r="F1056" s="327"/>
      <c r="G1056" s="324"/>
      <c r="H1056" s="324"/>
    </row>
    <row r="1057" spans="1:8" ht="25.5">
      <c r="A1057" s="320"/>
      <c r="B1057" s="333" t="s">
        <v>642</v>
      </c>
      <c r="C1057" s="322"/>
      <c r="D1057" s="323"/>
      <c r="E1057" s="326"/>
      <c r="F1057" s="327"/>
      <c r="G1057" s="324"/>
      <c r="H1057" s="324"/>
    </row>
    <row r="1058" spans="1:8">
      <c r="A1058" s="320"/>
      <c r="B1058" s="325" t="s">
        <v>643</v>
      </c>
      <c r="C1058" s="322"/>
      <c r="D1058" s="323"/>
      <c r="E1058" s="326"/>
      <c r="F1058" s="327"/>
      <c r="G1058" s="324"/>
      <c r="H1058" s="324"/>
    </row>
    <row r="1059" spans="1:8">
      <c r="A1059" s="320"/>
      <c r="B1059" s="328" t="s">
        <v>644</v>
      </c>
      <c r="C1059" s="322"/>
      <c r="D1059" s="323"/>
      <c r="E1059" s="326"/>
      <c r="F1059" s="327"/>
      <c r="G1059" s="324"/>
      <c r="H1059" s="324"/>
    </row>
    <row r="1060" spans="1:8">
      <c r="A1060" s="320"/>
      <c r="B1060" s="328"/>
      <c r="C1060" s="322"/>
      <c r="D1060" s="323"/>
      <c r="E1060" s="326"/>
      <c r="F1060" s="332"/>
      <c r="G1060" s="324"/>
      <c r="H1060" s="324"/>
    </row>
    <row r="1061" spans="1:8">
      <c r="A1061" s="320" t="s">
        <v>32</v>
      </c>
      <c r="B1061" s="339" t="s">
        <v>645</v>
      </c>
      <c r="C1061" s="337" t="s">
        <v>43</v>
      </c>
      <c r="D1061" s="337">
        <v>1</v>
      </c>
      <c r="E1061" s="338"/>
      <c r="F1061" s="186">
        <f>E1061*$D1061</f>
        <v>0</v>
      </c>
      <c r="G1061" s="324"/>
      <c r="H1061" s="324"/>
    </row>
    <row r="1062" spans="1:8" ht="25.5">
      <c r="A1062" s="320"/>
      <c r="B1062" s="325" t="s">
        <v>646</v>
      </c>
      <c r="C1062" s="322"/>
      <c r="D1062" s="323"/>
      <c r="E1062" s="326"/>
      <c r="F1062" s="327"/>
      <c r="G1062" s="324"/>
      <c r="H1062" s="324"/>
    </row>
    <row r="1063" spans="1:8" ht="25.5">
      <c r="A1063" s="320"/>
      <c r="B1063" s="325" t="s">
        <v>647</v>
      </c>
      <c r="C1063" s="322"/>
      <c r="D1063" s="323"/>
      <c r="E1063" s="326"/>
      <c r="F1063" s="327"/>
      <c r="G1063" s="324"/>
      <c r="H1063" s="324"/>
    </row>
    <row r="1064" spans="1:8">
      <c r="A1064" s="320"/>
      <c r="B1064" s="325" t="s">
        <v>648</v>
      </c>
      <c r="C1064" s="322"/>
      <c r="D1064" s="323"/>
      <c r="E1064" s="326"/>
      <c r="F1064" s="327"/>
      <c r="G1064" s="324"/>
      <c r="H1064" s="324"/>
    </row>
    <row r="1065" spans="1:8">
      <c r="A1065" s="320"/>
      <c r="B1065" s="325" t="s">
        <v>649</v>
      </c>
      <c r="C1065" s="322"/>
      <c r="D1065" s="323"/>
      <c r="E1065" s="326"/>
      <c r="F1065" s="327"/>
      <c r="G1065" s="324"/>
      <c r="H1065" s="324"/>
    </row>
    <row r="1066" spans="1:8" ht="38.25">
      <c r="A1066" s="320"/>
      <c r="B1066" s="325" t="s">
        <v>650</v>
      </c>
      <c r="C1066" s="322"/>
      <c r="D1066" s="323"/>
      <c r="E1066" s="326"/>
      <c r="F1066" s="327"/>
      <c r="G1066" s="324"/>
      <c r="H1066" s="324"/>
    </row>
    <row r="1067" spans="1:8" ht="38.25">
      <c r="A1067" s="320"/>
      <c r="B1067" s="325" t="s">
        <v>651</v>
      </c>
      <c r="C1067" s="322"/>
      <c r="D1067" s="323"/>
      <c r="E1067" s="326"/>
      <c r="F1067" s="327"/>
      <c r="G1067" s="324"/>
      <c r="H1067" s="324"/>
    </row>
    <row r="1068" spans="1:8">
      <c r="A1068" s="320"/>
      <c r="B1068" s="325" t="s">
        <v>652</v>
      </c>
      <c r="C1068" s="322"/>
      <c r="D1068" s="323"/>
      <c r="E1068" s="326"/>
      <c r="F1068" s="327"/>
      <c r="G1068" s="324"/>
      <c r="H1068" s="324"/>
    </row>
    <row r="1069" spans="1:8">
      <c r="A1069" s="320"/>
      <c r="B1069" s="325" t="s">
        <v>653</v>
      </c>
      <c r="C1069" s="322"/>
      <c r="D1069" s="323"/>
      <c r="E1069" s="326"/>
      <c r="F1069" s="327"/>
      <c r="G1069" s="324"/>
      <c r="H1069" s="324"/>
    </row>
    <row r="1070" spans="1:8">
      <c r="A1070" s="320"/>
      <c r="B1070" s="328"/>
      <c r="C1070" s="322"/>
      <c r="D1070" s="323"/>
      <c r="E1070" s="326"/>
      <c r="F1070" s="327"/>
      <c r="G1070" s="324"/>
      <c r="H1070" s="324"/>
    </row>
    <row r="1071" spans="1:8">
      <c r="A1071" s="320" t="s">
        <v>33</v>
      </c>
      <c r="B1071" s="339" t="s">
        <v>654</v>
      </c>
      <c r="C1071" s="337" t="s">
        <v>43</v>
      </c>
      <c r="D1071" s="337">
        <v>4</v>
      </c>
      <c r="E1071" s="338"/>
      <c r="F1071" s="186">
        <f>E1071*$D1071</f>
        <v>0</v>
      </c>
      <c r="G1071" s="324"/>
      <c r="H1071" s="324"/>
    </row>
    <row r="1072" spans="1:8" ht="38.25">
      <c r="A1072" s="320"/>
      <c r="B1072" s="325" t="s">
        <v>655</v>
      </c>
      <c r="C1072" s="322"/>
      <c r="D1072" s="323"/>
      <c r="E1072" s="326"/>
      <c r="F1072" s="327"/>
      <c r="G1072" s="324"/>
      <c r="H1072" s="324"/>
    </row>
    <row r="1073" spans="1:8">
      <c r="A1073" s="320"/>
      <c r="B1073" s="325"/>
      <c r="C1073" s="322"/>
      <c r="D1073" s="323"/>
      <c r="E1073" s="326"/>
      <c r="F1073" s="327"/>
      <c r="G1073" s="324"/>
      <c r="H1073" s="324"/>
    </row>
    <row r="1074" spans="1:8" ht="25.5">
      <c r="A1074" s="320"/>
      <c r="B1074" s="328" t="s">
        <v>656</v>
      </c>
      <c r="C1074" s="322"/>
      <c r="D1074" s="323"/>
      <c r="E1074" s="326"/>
      <c r="F1074" s="327"/>
      <c r="G1074" s="324"/>
      <c r="H1074" s="324"/>
    </row>
    <row r="1075" spans="1:8">
      <c r="A1075" s="320"/>
      <c r="B1075" s="328"/>
      <c r="C1075" s="322"/>
      <c r="D1075" s="323"/>
      <c r="E1075" s="326"/>
      <c r="F1075" s="327"/>
      <c r="G1075" s="324"/>
      <c r="H1075" s="324"/>
    </row>
    <row r="1076" spans="1:8">
      <c r="A1076" s="320" t="s">
        <v>34</v>
      </c>
      <c r="B1076" s="339" t="s">
        <v>657</v>
      </c>
      <c r="C1076" s="337" t="s">
        <v>43</v>
      </c>
      <c r="D1076" s="337">
        <v>2</v>
      </c>
      <c r="E1076" s="338"/>
      <c r="F1076" s="186">
        <f>E1076*$D1076</f>
        <v>0</v>
      </c>
      <c r="G1076" s="324"/>
      <c r="H1076" s="324"/>
    </row>
    <row r="1077" spans="1:8" ht="25.5">
      <c r="A1077" s="320"/>
      <c r="B1077" s="325" t="s">
        <v>658</v>
      </c>
      <c r="C1077" s="322"/>
      <c r="D1077" s="323"/>
      <c r="E1077" s="326"/>
      <c r="F1077" s="332"/>
      <c r="G1077" s="324"/>
      <c r="H1077" s="324"/>
    </row>
    <row r="1078" spans="1:8">
      <c r="A1078" s="320"/>
      <c r="B1078" s="325" t="s">
        <v>659</v>
      </c>
      <c r="C1078" s="322"/>
      <c r="D1078" s="323"/>
      <c r="E1078" s="326"/>
      <c r="F1078" s="332"/>
      <c r="G1078" s="324"/>
      <c r="H1078" s="324"/>
    </row>
    <row r="1079" spans="1:8">
      <c r="A1079" s="320"/>
      <c r="B1079" s="325" t="s">
        <v>660</v>
      </c>
      <c r="C1079" s="322"/>
      <c r="D1079" s="323"/>
      <c r="E1079" s="326"/>
      <c r="F1079" s="332"/>
      <c r="G1079" s="324"/>
      <c r="H1079" s="324"/>
    </row>
    <row r="1080" spans="1:8">
      <c r="A1080" s="320"/>
      <c r="B1080" s="328"/>
      <c r="C1080" s="322"/>
      <c r="D1080" s="323"/>
      <c r="E1080" s="326"/>
      <c r="F1080" s="332"/>
      <c r="G1080" s="324"/>
      <c r="H1080" s="324"/>
    </row>
    <row r="1081" spans="1:8" ht="25.5">
      <c r="A1081" s="320" t="s">
        <v>35</v>
      </c>
      <c r="B1081" s="321" t="s">
        <v>661</v>
      </c>
      <c r="C1081" s="322" t="s">
        <v>43</v>
      </c>
      <c r="D1081" s="322">
        <v>1</v>
      </c>
      <c r="E1081" s="323"/>
      <c r="F1081" s="186">
        <f>E1081*$D1081</f>
        <v>0</v>
      </c>
      <c r="G1081" s="324"/>
      <c r="H1081" s="324"/>
    </row>
    <row r="1082" spans="1:8" ht="25.5">
      <c r="A1082" s="320"/>
      <c r="B1082" s="325" t="s">
        <v>662</v>
      </c>
      <c r="C1082" s="322"/>
      <c r="D1082" s="323"/>
      <c r="E1082" s="326"/>
      <c r="F1082" s="327"/>
      <c r="G1082" s="324"/>
      <c r="H1082" s="324"/>
    </row>
    <row r="1083" spans="1:8">
      <c r="A1083" s="320"/>
      <c r="B1083" s="325" t="s">
        <v>663</v>
      </c>
      <c r="C1083" s="322"/>
      <c r="D1083" s="323"/>
      <c r="E1083" s="326"/>
      <c r="F1083" s="327"/>
      <c r="G1083" s="324"/>
      <c r="H1083" s="324"/>
    </row>
    <row r="1084" spans="1:8">
      <c r="A1084" s="320"/>
      <c r="B1084" s="325" t="s">
        <v>664</v>
      </c>
      <c r="C1084" s="322"/>
      <c r="D1084" s="323"/>
      <c r="E1084" s="326"/>
      <c r="F1084" s="327"/>
      <c r="G1084" s="324"/>
      <c r="H1084" s="324"/>
    </row>
    <row r="1085" spans="1:8">
      <c r="A1085" s="320"/>
      <c r="B1085" s="325" t="s">
        <v>665</v>
      </c>
      <c r="C1085" s="322"/>
      <c r="D1085" s="323"/>
      <c r="E1085" s="326"/>
      <c r="F1085" s="327"/>
      <c r="G1085" s="324"/>
      <c r="H1085" s="324"/>
    </row>
    <row r="1086" spans="1:8">
      <c r="A1086" s="320"/>
      <c r="B1086" s="325" t="s">
        <v>666</v>
      </c>
      <c r="C1086" s="322"/>
      <c r="D1086" s="323"/>
      <c r="E1086" s="326"/>
      <c r="F1086" s="327"/>
      <c r="G1086" s="324"/>
      <c r="H1086" s="324"/>
    </row>
    <row r="1087" spans="1:8">
      <c r="A1087" s="320"/>
      <c r="B1087" s="325" t="s">
        <v>667</v>
      </c>
      <c r="C1087" s="322"/>
      <c r="D1087" s="323"/>
      <c r="E1087" s="326"/>
      <c r="F1087" s="327"/>
      <c r="G1087" s="324"/>
      <c r="H1087" s="324"/>
    </row>
    <row r="1088" spans="1:8">
      <c r="A1088" s="320"/>
      <c r="B1088" s="325" t="s">
        <v>668</v>
      </c>
      <c r="C1088" s="322"/>
      <c r="D1088" s="323"/>
      <c r="E1088" s="326"/>
      <c r="F1088" s="327"/>
      <c r="G1088" s="324"/>
      <c r="H1088" s="324"/>
    </row>
    <row r="1089" spans="1:8">
      <c r="A1089" s="320"/>
      <c r="B1089" s="328"/>
      <c r="C1089" s="322"/>
      <c r="D1089" s="323"/>
      <c r="E1089" s="326"/>
      <c r="F1089" s="327"/>
      <c r="G1089" s="324"/>
      <c r="H1089" s="324"/>
    </row>
    <row r="1090" spans="1:8">
      <c r="A1090" s="320" t="s">
        <v>63</v>
      </c>
      <c r="B1090" s="339" t="s">
        <v>669</v>
      </c>
      <c r="C1090" s="337" t="s">
        <v>43</v>
      </c>
      <c r="D1090" s="337">
        <v>1</v>
      </c>
      <c r="E1090" s="338"/>
      <c r="F1090" s="186">
        <f>E1090*$D1090</f>
        <v>0</v>
      </c>
      <c r="G1090" s="324"/>
      <c r="H1090" s="324"/>
    </row>
    <row r="1091" spans="1:8" ht="51">
      <c r="A1091" s="320"/>
      <c r="B1091" s="325" t="s">
        <v>670</v>
      </c>
      <c r="C1091" s="322"/>
      <c r="D1091" s="323"/>
      <c r="E1091" s="326"/>
      <c r="F1091" s="327"/>
      <c r="G1091" s="324"/>
      <c r="H1091" s="324"/>
    </row>
    <row r="1092" spans="1:8">
      <c r="A1092" s="320"/>
      <c r="B1092" s="325" t="s">
        <v>671</v>
      </c>
      <c r="C1092" s="322"/>
      <c r="D1092" s="323"/>
      <c r="E1092" s="326"/>
      <c r="F1092" s="327"/>
      <c r="G1092" s="324"/>
      <c r="H1092" s="324"/>
    </row>
    <row r="1093" spans="1:8">
      <c r="A1093" s="320"/>
      <c r="B1093" s="325" t="s">
        <v>672</v>
      </c>
      <c r="C1093" s="322"/>
      <c r="D1093" s="323"/>
      <c r="E1093" s="326"/>
      <c r="F1093" s="327"/>
      <c r="G1093" s="324"/>
      <c r="H1093" s="324"/>
    </row>
    <row r="1094" spans="1:8">
      <c r="A1094" s="320"/>
      <c r="B1094" s="325" t="s">
        <v>673</v>
      </c>
      <c r="C1094" s="322"/>
      <c r="D1094" s="323"/>
      <c r="E1094" s="326"/>
      <c r="F1094" s="327"/>
      <c r="G1094" s="324"/>
      <c r="H1094" s="324"/>
    </row>
    <row r="1095" spans="1:8">
      <c r="A1095" s="320"/>
      <c r="B1095" s="325" t="s">
        <v>674</v>
      </c>
      <c r="C1095" s="322"/>
      <c r="D1095" s="323"/>
      <c r="E1095" s="326"/>
      <c r="F1095" s="327"/>
      <c r="G1095" s="324"/>
      <c r="H1095" s="324"/>
    </row>
    <row r="1096" spans="1:8">
      <c r="A1096" s="320"/>
      <c r="B1096" s="325" t="s">
        <v>675</v>
      </c>
      <c r="C1096" s="322"/>
      <c r="D1096" s="323"/>
      <c r="E1096" s="326"/>
      <c r="F1096" s="327"/>
      <c r="G1096" s="324"/>
      <c r="H1096" s="324"/>
    </row>
    <row r="1097" spans="1:8">
      <c r="A1097" s="320"/>
      <c r="B1097" s="325" t="s">
        <v>676</v>
      </c>
      <c r="C1097" s="322"/>
      <c r="D1097" s="323"/>
      <c r="E1097" s="326"/>
      <c r="F1097" s="327"/>
      <c r="G1097" s="324"/>
      <c r="H1097" s="324"/>
    </row>
    <row r="1098" spans="1:8">
      <c r="A1098" s="320"/>
      <c r="B1098" s="328"/>
      <c r="C1098" s="322"/>
      <c r="D1098" s="323"/>
      <c r="E1098" s="326"/>
      <c r="F1098" s="327"/>
      <c r="G1098" s="324"/>
      <c r="H1098" s="324"/>
    </row>
    <row r="1099" spans="1:8">
      <c r="A1099" s="320" t="s">
        <v>44</v>
      </c>
      <c r="B1099" s="339" t="s">
        <v>677</v>
      </c>
      <c r="C1099" s="337" t="s">
        <v>43</v>
      </c>
      <c r="D1099" s="337">
        <v>12</v>
      </c>
      <c r="E1099" s="338"/>
      <c r="F1099" s="186">
        <f>E1099*$D1099</f>
        <v>0</v>
      </c>
      <c r="G1099" s="324"/>
      <c r="H1099" s="324"/>
    </row>
    <row r="1100" spans="1:8" ht="38.25">
      <c r="A1100" s="320"/>
      <c r="B1100" s="325" t="s">
        <v>678</v>
      </c>
      <c r="C1100" s="322"/>
      <c r="D1100" s="323"/>
      <c r="E1100" s="326"/>
      <c r="F1100" s="327"/>
      <c r="G1100" s="324"/>
      <c r="H1100" s="324"/>
    </row>
    <row r="1101" spans="1:8">
      <c r="A1101" s="320"/>
      <c r="B1101" s="328"/>
      <c r="C1101" s="322"/>
      <c r="D1101" s="323"/>
      <c r="E1101" s="326"/>
      <c r="F1101" s="327"/>
      <c r="G1101" s="324"/>
      <c r="H1101" s="324"/>
    </row>
    <row r="1102" spans="1:8">
      <c r="A1102" s="320" t="s">
        <v>254</v>
      </c>
      <c r="B1102" s="339" t="s">
        <v>679</v>
      </c>
      <c r="C1102" s="337" t="s">
        <v>43</v>
      </c>
      <c r="D1102" s="337">
        <v>1</v>
      </c>
      <c r="E1102" s="338"/>
      <c r="F1102" s="186">
        <f>E1102*$D1102</f>
        <v>0</v>
      </c>
      <c r="G1102" s="324"/>
      <c r="H1102" s="324"/>
    </row>
    <row r="1103" spans="1:8" ht="51">
      <c r="A1103" s="320"/>
      <c r="B1103" s="325" t="s">
        <v>680</v>
      </c>
      <c r="C1103" s="322"/>
      <c r="D1103" s="323"/>
      <c r="E1103" s="326"/>
      <c r="F1103" s="327"/>
      <c r="G1103" s="324"/>
      <c r="H1103" s="324"/>
    </row>
    <row r="1104" spans="1:8">
      <c r="A1104" s="320"/>
      <c r="B1104" s="328"/>
      <c r="C1104" s="322"/>
      <c r="D1104" s="323"/>
      <c r="E1104" s="326"/>
      <c r="F1104" s="327"/>
      <c r="G1104" s="324"/>
      <c r="H1104" s="324"/>
    </row>
    <row r="1105" spans="1:8">
      <c r="A1105" s="320" t="s">
        <v>255</v>
      </c>
      <c r="B1105" s="339" t="s">
        <v>681</v>
      </c>
      <c r="C1105" s="322" t="s">
        <v>43</v>
      </c>
      <c r="D1105" s="322">
        <v>1</v>
      </c>
      <c r="E1105" s="323"/>
      <c r="F1105" s="186">
        <f>E1105*$D1105</f>
        <v>0</v>
      </c>
      <c r="G1105" s="324"/>
      <c r="H1105" s="324"/>
    </row>
    <row r="1106" spans="1:8" ht="38.25">
      <c r="A1106" s="320"/>
      <c r="B1106" s="325" t="s">
        <v>682</v>
      </c>
      <c r="C1106" s="322"/>
      <c r="D1106" s="323"/>
      <c r="E1106" s="326"/>
      <c r="F1106" s="327"/>
      <c r="G1106" s="324"/>
      <c r="H1106" s="324"/>
    </row>
    <row r="1107" spans="1:8">
      <c r="A1107" s="320"/>
      <c r="B1107" s="325" t="s">
        <v>683</v>
      </c>
      <c r="C1107" s="322"/>
      <c r="D1107" s="323"/>
      <c r="E1107" s="326"/>
      <c r="F1107" s="327"/>
      <c r="G1107" s="324"/>
      <c r="H1107" s="324"/>
    </row>
    <row r="1108" spans="1:8">
      <c r="A1108" s="320"/>
      <c r="B1108" s="328"/>
      <c r="C1108" s="322"/>
      <c r="D1108" s="323"/>
      <c r="E1108" s="326"/>
      <c r="F1108" s="327"/>
      <c r="G1108" s="324"/>
      <c r="H1108" s="324"/>
    </row>
    <row r="1109" spans="1:8">
      <c r="A1109" s="320" t="s">
        <v>256</v>
      </c>
      <c r="B1109" s="339" t="s">
        <v>684</v>
      </c>
      <c r="C1109" s="337" t="s">
        <v>40</v>
      </c>
      <c r="D1109" s="337">
        <v>420</v>
      </c>
      <c r="E1109" s="338"/>
      <c r="F1109" s="186">
        <f>E1109*$D1109</f>
        <v>0</v>
      </c>
      <c r="G1109" s="324"/>
      <c r="H1109" s="324"/>
    </row>
    <row r="1110" spans="1:8" ht="25.5">
      <c r="A1110" s="320"/>
      <c r="B1110" s="325" t="s">
        <v>685</v>
      </c>
      <c r="C1110" s="322"/>
      <c r="D1110" s="323"/>
      <c r="E1110" s="326"/>
      <c r="F1110" s="327"/>
      <c r="G1110" s="324"/>
      <c r="H1110" s="324"/>
    </row>
    <row r="1111" spans="1:8">
      <c r="A1111" s="320"/>
      <c r="B1111" s="328"/>
      <c r="C1111" s="322"/>
      <c r="D1111" s="323"/>
      <c r="E1111" s="326"/>
      <c r="F1111" s="327"/>
      <c r="G1111" s="324"/>
      <c r="H1111" s="324"/>
    </row>
    <row r="1112" spans="1:8">
      <c r="A1112" s="320" t="s">
        <v>257</v>
      </c>
      <c r="B1112" s="339" t="s">
        <v>534</v>
      </c>
      <c r="C1112" s="337" t="s">
        <v>40</v>
      </c>
      <c r="D1112" s="337">
        <v>650</v>
      </c>
      <c r="E1112" s="338"/>
      <c r="F1112" s="186">
        <f>E1112*$D1112</f>
        <v>0</v>
      </c>
      <c r="G1112" s="324"/>
      <c r="H1112" s="324"/>
    </row>
    <row r="1113" spans="1:8">
      <c r="A1113" s="320"/>
      <c r="B1113" s="341" t="s">
        <v>535</v>
      </c>
      <c r="C1113" s="337"/>
      <c r="D1113" s="338"/>
      <c r="E1113" s="343"/>
      <c r="F1113" s="344"/>
      <c r="G1113" s="324"/>
      <c r="H1113" s="324"/>
    </row>
    <row r="1114" spans="1:8">
      <c r="A1114" s="320"/>
      <c r="B1114" s="342"/>
      <c r="C1114" s="337"/>
      <c r="D1114" s="338"/>
      <c r="E1114" s="343"/>
      <c r="F1114" s="344"/>
      <c r="G1114" s="324"/>
      <c r="H1114" s="324"/>
    </row>
    <row r="1115" spans="1:8">
      <c r="A1115" s="320" t="s">
        <v>258</v>
      </c>
      <c r="B1115" s="339" t="s">
        <v>686</v>
      </c>
      <c r="C1115" s="337" t="s">
        <v>43</v>
      </c>
      <c r="D1115" s="337">
        <v>1</v>
      </c>
      <c r="E1115" s="338"/>
      <c r="F1115" s="186">
        <f>E1115*$D1115</f>
        <v>0</v>
      </c>
      <c r="G1115" s="324"/>
      <c r="H1115" s="324"/>
    </row>
    <row r="1116" spans="1:8" ht="76.5">
      <c r="A1116" s="320"/>
      <c r="B1116" s="325" t="s">
        <v>687</v>
      </c>
      <c r="C1116" s="322"/>
      <c r="D1116" s="323"/>
      <c r="E1116" s="326"/>
      <c r="F1116" s="327"/>
      <c r="G1116" s="324"/>
      <c r="H1116" s="324"/>
    </row>
    <row r="1117" spans="1:8">
      <c r="A1117" s="320"/>
      <c r="B1117" s="328"/>
      <c r="C1117" s="322"/>
      <c r="D1117" s="323"/>
      <c r="E1117" s="326"/>
      <c r="F1117" s="327"/>
      <c r="G1117" s="324"/>
      <c r="H1117" s="324"/>
    </row>
    <row r="1118" spans="1:8">
      <c r="A1118" s="320" t="s">
        <v>259</v>
      </c>
      <c r="B1118" s="339" t="s">
        <v>688</v>
      </c>
      <c r="C1118" s="337" t="s">
        <v>43</v>
      </c>
      <c r="D1118" s="337">
        <v>1</v>
      </c>
      <c r="E1118" s="338"/>
      <c r="F1118" s="186">
        <f>E1118*$D1118</f>
        <v>0</v>
      </c>
      <c r="G1118" s="324"/>
      <c r="H1118" s="324"/>
    </row>
    <row r="1119" spans="1:8" ht="76.5">
      <c r="A1119" s="320"/>
      <c r="B1119" s="325" t="s">
        <v>689</v>
      </c>
      <c r="C1119" s="322"/>
      <c r="D1119" s="323"/>
      <c r="E1119" s="326"/>
      <c r="F1119" s="344"/>
      <c r="G1119" s="324"/>
      <c r="H1119" s="324"/>
    </row>
    <row r="1120" spans="1:8">
      <c r="A1120" s="102"/>
      <c r="B1120" s="324"/>
      <c r="C1120" s="103"/>
      <c r="D1120" s="346"/>
      <c r="E1120" s="347"/>
      <c r="F1120" s="347"/>
      <c r="G1120" s="324"/>
      <c r="H1120" s="324"/>
    </row>
    <row r="1121" spans="1:6" ht="13.5" thickBot="1">
      <c r="A1121" s="301"/>
      <c r="B1121" s="302" t="s">
        <v>690</v>
      </c>
      <c r="C1121" s="303"/>
      <c r="D1121" s="304"/>
      <c r="E1121" s="305"/>
      <c r="F1121" s="305">
        <f>SUM(F984:F1120)</f>
        <v>0</v>
      </c>
    </row>
    <row r="1122" spans="1:6" ht="13.5" thickTop="1"/>
    <row r="1123" spans="1:6" ht="13.5" thickBot="1">
      <c r="A1123" s="301"/>
      <c r="B1123" s="348" t="s">
        <v>691</v>
      </c>
      <c r="C1123" s="303"/>
      <c r="D1123" s="304"/>
      <c r="E1123" s="305"/>
      <c r="F1123" s="305">
        <f>+F1121+F979+F919</f>
        <v>0</v>
      </c>
    </row>
    <row r="1124" spans="1:6" ht="13.5" thickTop="1"/>
  </sheetData>
  <sheetProtection algorithmName="SHA-512" hashValue="kIkpGcLkFSFoTxKdThaml10sGuWjMcsN+ASTW7qXPvfTlqkWQGUx2xMXSxmek0drXro9c+TuFfgQtzJkRG23gg==" saltValue="EvYbqvoPnfgtkmrV24B6KQ==" spinCount="100000" sheet="1" objects="1" scenarios="1"/>
  <pageMargins left="0.70866141732283472" right="0.70866141732283472" top="0.74803149606299213" bottom="0.74803149606299213" header="0.31496062992125984" footer="0.31496062992125984"/>
  <pageSetup paperSize="9" scale="85" fitToHeight="0" orientation="portrait" r:id="rId1"/>
  <headerFooter>
    <oddFooter>Stran &amp;P od &amp;N</oddFooter>
  </headerFooter>
  <rowBreaks count="13" manualBreakCount="13">
    <brk id="53" max="16383" man="1"/>
    <brk id="136" max="16383" man="1"/>
    <brk id="153" max="16383" man="1"/>
    <brk id="190" max="16383" man="1"/>
    <brk id="228" max="16383" man="1"/>
    <brk id="289" max="16383" man="1"/>
    <brk id="418" max="16383" man="1"/>
    <brk id="482" max="16383" man="1"/>
    <brk id="548" max="16383" man="1"/>
    <brk id="590" max="16383" man="1"/>
    <brk id="707" max="16383" man="1"/>
    <brk id="740" max="16383" man="1"/>
    <brk id="10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REKAPITULACIJA</vt:lpstr>
      <vt:lpstr>SPLOŠNO</vt:lpstr>
      <vt:lpstr>Popis del</vt:lpstr>
      <vt:lpstr>REKAPITULACIJA!Področje_tiskanja</vt:lpstr>
      <vt:lpstr>SPLOŠNO!Področje_tiskanja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 POLJANE NIZ C, OBJEKT V3</dc:title>
  <dc:subject>PROJ. PREDRAČUN</dc:subject>
  <dc:creator>Damjana.Krizman@ljubljanskigrad.si</dc:creator>
  <cp:lastModifiedBy>Damjana Križman</cp:lastModifiedBy>
  <cp:lastPrinted>2017-01-23T08:55:36Z</cp:lastPrinted>
  <dcterms:created xsi:type="dcterms:W3CDTF">1998-11-20T14:47:53Z</dcterms:created>
  <dcterms:modified xsi:type="dcterms:W3CDTF">2017-02-06T14:34:57Z</dcterms:modified>
</cp:coreProperties>
</file>