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30" yWindow="-180" windowWidth="14235" windowHeight="12015" activeTab="4"/>
  </bookViews>
  <sheets>
    <sheet name="REKAPITULACIJA" sheetId="1" r:id="rId1"/>
    <sheet name="DELILNIK STROSKOV" sheetId="2" r:id="rId2"/>
    <sheet name="GRADBENA DELA" sheetId="3" r:id="rId3"/>
    <sheet name="OBRTNISKA DELA" sheetId="4" r:id="rId4"/>
    <sheet name="INSTALACIJSKA DELA" sheetId="5" r:id="rId5"/>
  </sheets>
  <definedNames>
    <definedName name="_xlnm.Print_Area" localSheetId="1">'DELILNIK STROSKOV'!$A$1:$K$36</definedName>
    <definedName name="_xlnm.Print_Area" localSheetId="2">'GRADBENA DELA'!$A$1:$F$346</definedName>
    <definedName name="_xlnm.Print_Area" localSheetId="3">'OBRTNISKA DELA'!$A$1:$F$188</definedName>
    <definedName name="_xlnm.Print_Area" localSheetId="0">REKAPITULACIJA!$A$1:$C$43</definedName>
    <definedName name="Print_Area_0" localSheetId="1">'DELILNIK STROSKOV'!$A$1:$C$43</definedName>
    <definedName name="Print_Area_0" localSheetId="2">'GRADBENA DELA'!$A$1:$F$346</definedName>
    <definedName name="Print_Area_0" localSheetId="3">'OBRTNISKA DELA'!$A$1:$F$188</definedName>
    <definedName name="Print_Area_0" localSheetId="0">REKAPITULACIJA!$A$1:$C$43</definedName>
  </definedNames>
  <calcPr calcId="145621"/>
</workbook>
</file>

<file path=xl/calcChain.xml><?xml version="1.0" encoding="utf-8"?>
<calcChain xmlns="http://schemas.openxmlformats.org/spreadsheetml/2006/main">
  <c r="D293" i="3" l="1"/>
  <c r="F250" i="3"/>
  <c r="D65" i="4"/>
  <c r="D315" i="3"/>
  <c r="D297" i="3"/>
  <c r="D180" i="3"/>
  <c r="F182" i="3"/>
  <c r="F173" i="3"/>
  <c r="D281" i="3" l="1"/>
  <c r="F141" i="4" l="1"/>
  <c r="F203" i="3"/>
  <c r="F181" i="3"/>
  <c r="F180" i="3"/>
  <c r="F179" i="3"/>
  <c r="F178" i="3"/>
  <c r="F177" i="3"/>
  <c r="F143" i="3" l="1"/>
  <c r="F85" i="5"/>
  <c r="F77" i="5"/>
  <c r="F71" i="5"/>
  <c r="F69" i="5"/>
  <c r="F67" i="5"/>
  <c r="F65" i="5"/>
  <c r="F63" i="5"/>
  <c r="F61" i="5"/>
  <c r="F59" i="5"/>
  <c r="F51" i="5"/>
  <c r="F42" i="5"/>
  <c r="F40" i="5"/>
  <c r="F38" i="5"/>
  <c r="F36" i="5"/>
  <c r="F34" i="5"/>
  <c r="F33" i="5"/>
  <c r="F31" i="5"/>
  <c r="F94" i="5" s="1"/>
  <c r="E17" i="5" s="1"/>
  <c r="F175" i="4"/>
  <c r="F173" i="4"/>
  <c r="D162" i="4"/>
  <c r="F162" i="4" s="1"/>
  <c r="F160" i="4"/>
  <c r="F158" i="4"/>
  <c r="F156" i="4"/>
  <c r="F166" i="4" s="1"/>
  <c r="F154" i="4"/>
  <c r="F165" i="4" s="1"/>
  <c r="F138" i="4"/>
  <c r="F136" i="4"/>
  <c r="F134" i="4"/>
  <c r="F145" i="4" s="1"/>
  <c r="F132" i="4"/>
  <c r="F130" i="4"/>
  <c r="F128" i="4"/>
  <c r="F126" i="4"/>
  <c r="D124" i="4"/>
  <c r="F124" i="4" s="1"/>
  <c r="F111" i="4"/>
  <c r="F109" i="4"/>
  <c r="F102" i="4"/>
  <c r="F100" i="4"/>
  <c r="F98" i="4"/>
  <c r="F96" i="4"/>
  <c r="F94" i="4"/>
  <c r="F92" i="4"/>
  <c r="F87" i="4"/>
  <c r="F81" i="4"/>
  <c r="F90" i="4"/>
  <c r="F86" i="4"/>
  <c r="F85" i="4"/>
  <c r="F84" i="4"/>
  <c r="F80" i="4"/>
  <c r="F79" i="4"/>
  <c r="F78" i="4"/>
  <c r="F77" i="4"/>
  <c r="F76" i="4"/>
  <c r="F65" i="4"/>
  <c r="F63" i="4"/>
  <c r="F61" i="4"/>
  <c r="F59" i="4"/>
  <c r="F57" i="4"/>
  <c r="F55" i="4"/>
  <c r="F70" i="4" s="1"/>
  <c r="F53" i="4"/>
  <c r="F315" i="3"/>
  <c r="F313" i="3"/>
  <c r="F311" i="3"/>
  <c r="F309" i="3"/>
  <c r="F307" i="3"/>
  <c r="D305" i="3"/>
  <c r="F305" i="3" s="1"/>
  <c r="F303" i="3"/>
  <c r="D301" i="3"/>
  <c r="F301" i="3" s="1"/>
  <c r="F320" i="3" s="1"/>
  <c r="D299" i="3"/>
  <c r="F299" i="3" s="1"/>
  <c r="F319" i="3" s="1"/>
  <c r="F297" i="3"/>
  <c r="F295" i="3"/>
  <c r="F293" i="3"/>
  <c r="F287" i="3"/>
  <c r="F285" i="3"/>
  <c r="F283" i="3"/>
  <c r="F281" i="3"/>
  <c r="F252" i="3"/>
  <c r="F244" i="3"/>
  <c r="F242" i="3"/>
  <c r="D240" i="3"/>
  <c r="F240" i="3" s="1"/>
  <c r="D238" i="3"/>
  <c r="F238" i="3" s="1"/>
  <c r="D236" i="3"/>
  <c r="F236" i="3" s="1"/>
  <c r="F234" i="3"/>
  <c r="F226" i="3"/>
  <c r="F218" i="3"/>
  <c r="F216" i="3"/>
  <c r="F214" i="3"/>
  <c r="F212" i="3"/>
  <c r="F209" i="3"/>
  <c r="F207" i="3"/>
  <c r="F205" i="3"/>
  <c r="F202" i="3"/>
  <c r="F199" i="3"/>
  <c r="F197" i="3"/>
  <c r="F195" i="3"/>
  <c r="F193" i="3"/>
  <c r="F192" i="3"/>
  <c r="F191" i="3"/>
  <c r="F188" i="3"/>
  <c r="F186" i="3"/>
  <c r="F184" i="3"/>
  <c r="F172" i="3"/>
  <c r="D171" i="3"/>
  <c r="F171" i="3" s="1"/>
  <c r="F170" i="3"/>
  <c r="F169" i="3"/>
  <c r="F168" i="3"/>
  <c r="D165" i="3"/>
  <c r="F165" i="3" s="1"/>
  <c r="F161" i="3"/>
  <c r="D159" i="3"/>
  <c r="F159" i="3" s="1"/>
  <c r="F157" i="3"/>
  <c r="F141" i="3"/>
  <c r="F139" i="3"/>
  <c r="F137" i="3"/>
  <c r="F135" i="3"/>
  <c r="F133" i="3"/>
  <c r="F131" i="3"/>
  <c r="F129" i="3"/>
  <c r="F127" i="3"/>
  <c r="D125" i="3"/>
  <c r="F125" i="3" s="1"/>
  <c r="D123" i="3"/>
  <c r="F123" i="3" s="1"/>
  <c r="F121" i="3"/>
  <c r="F119" i="3"/>
  <c r="F117" i="3"/>
  <c r="F115" i="3"/>
  <c r="F113" i="3"/>
  <c r="F111" i="3"/>
  <c r="F109" i="3"/>
  <c r="D107" i="3"/>
  <c r="F107" i="3" s="1"/>
  <c r="F105" i="3"/>
  <c r="F102" i="3"/>
  <c r="F101" i="3"/>
  <c r="F100" i="3"/>
  <c r="F99" i="3"/>
  <c r="F98" i="3"/>
  <c r="F95" i="3"/>
  <c r="F93" i="3"/>
  <c r="F91" i="3"/>
  <c r="F92" i="5" l="1"/>
  <c r="F257" i="3"/>
  <c r="F256" i="3"/>
  <c r="F115" i="4"/>
  <c r="F148" i="3"/>
  <c r="F93" i="5"/>
  <c r="E16" i="5" s="1"/>
  <c r="F144" i="4"/>
  <c r="F177" i="4"/>
  <c r="F116" i="4"/>
  <c r="F143" i="4"/>
  <c r="F113" i="4"/>
  <c r="F178" i="4"/>
  <c r="F68" i="4"/>
  <c r="F149" i="3"/>
  <c r="F258" i="3"/>
  <c r="F146" i="3"/>
  <c r="F318" i="3"/>
  <c r="F255" i="3"/>
  <c r="F147" i="3"/>
  <c r="F317" i="3"/>
  <c r="F67" i="4"/>
  <c r="F146" i="4"/>
  <c r="F164" i="4"/>
  <c r="F91" i="5"/>
  <c r="E76" i="3" l="1"/>
  <c r="E37" i="4"/>
  <c r="E38" i="4"/>
  <c r="F344" i="3"/>
  <c r="F346" i="3" s="1"/>
  <c r="E69" i="3" s="1"/>
  <c r="E74" i="3" s="1"/>
  <c r="E75" i="3"/>
  <c r="F105" i="5"/>
  <c r="F107" i="5" s="1"/>
  <c r="F186" i="4"/>
  <c r="F188" i="4" s="1"/>
  <c r="G25" i="2" l="1"/>
  <c r="G29" i="2" s="1"/>
  <c r="G31" i="2" s="1"/>
  <c r="F25" i="2"/>
  <c r="F29" i="2" s="1"/>
  <c r="F31" i="2" s="1"/>
  <c r="F68" i="3"/>
  <c r="F73" i="3" s="1"/>
  <c r="E32" i="4"/>
  <c r="E36" i="4" s="1"/>
  <c r="F31" i="4"/>
  <c r="F35" i="4" s="1"/>
  <c r="F14" i="5"/>
  <c r="E11" i="5"/>
  <c r="E15" i="5" s="1"/>
  <c r="J25" i="2" l="1"/>
  <c r="C25" i="2"/>
  <c r="E25" i="2"/>
  <c r="I25" i="2" l="1"/>
  <c r="I29" i="2" s="1"/>
  <c r="I31" i="2" s="1"/>
  <c r="C27" i="1"/>
  <c r="C31" i="1" s="1"/>
  <c r="C33" i="1" s="1"/>
  <c r="C29" i="2"/>
  <c r="C31" i="2" s="1"/>
  <c r="J29" i="2"/>
  <c r="J31" i="2" s="1"/>
  <c r="E29" i="2"/>
  <c r="E31" i="2" s="1"/>
</calcChain>
</file>

<file path=xl/sharedStrings.xml><?xml version="1.0" encoding="utf-8"?>
<sst xmlns="http://schemas.openxmlformats.org/spreadsheetml/2006/main" count="778" uniqueCount="422">
  <si>
    <t>Objekt:</t>
  </si>
  <si>
    <t>POSLOVNA STAVBA V HRUŠICI</t>
  </si>
  <si>
    <t>Pot do šole 2a, 1000 Ljubljana</t>
  </si>
  <si>
    <t>Kraj:</t>
  </si>
  <si>
    <t>Ljubljana</t>
  </si>
  <si>
    <t>Lastnik:</t>
  </si>
  <si>
    <t>MOL + Štefan Šček</t>
  </si>
  <si>
    <t>Investitor:</t>
  </si>
  <si>
    <t>MOL + Omnia arhing d.o.o.</t>
  </si>
  <si>
    <t>Vrsta del:</t>
  </si>
  <si>
    <t>Prenova fasade</t>
  </si>
  <si>
    <t>POPIS GRADBENO OBRT. IN INSTALACIJSKIH DEL</t>
  </si>
  <si>
    <t>SKUPNA REKAPITULACIJA:</t>
  </si>
  <si>
    <t>A. PRENOVA FASADE:</t>
  </si>
  <si>
    <t>SKUPAJ:</t>
  </si>
  <si>
    <t>I. GRADBENA DELA</t>
  </si>
  <si>
    <t>II. OBRTNIŠKA DELA</t>
  </si>
  <si>
    <t>III. INSTALACIJSKA DELA</t>
  </si>
  <si>
    <t>SKUPAJ :</t>
  </si>
  <si>
    <t>+ 22 % DDV:</t>
  </si>
  <si>
    <t>Rok za dokončanje GRADBENO OBRT. IN INSTALACIJSKIH DEL je</t>
  </si>
  <si>
    <t>Obračun po količinah dejansko izvršenih del (po fiksni enotni ceni)</t>
  </si>
  <si>
    <t>DELITEV STROŠKOV GRADBENO OBRT. IN</t>
  </si>
  <si>
    <t>INSTALACIJSKIH DEL PRI PRENOVI FASADE</t>
  </si>
  <si>
    <t>DELITEV GLEDE NA LASTNIŠKI DELEŽ STAVBE</t>
  </si>
  <si>
    <t>MOL: 53,75%</t>
  </si>
  <si>
    <t>(UPOŠTEVAN PRI DELITVI SKUPNIH STROŠKOV):</t>
  </si>
  <si>
    <t>Omnia arhing: 46,25%</t>
  </si>
  <si>
    <t>DOKONČNA DELITEV:</t>
  </si>
  <si>
    <t>PRENOVA FASADE:</t>
  </si>
  <si>
    <t>SKUPNO</t>
  </si>
  <si>
    <t>MOL</t>
  </si>
  <si>
    <t>Omnia arhing</t>
  </si>
  <si>
    <t>MESTNA OBČINA LJUBLJANA</t>
  </si>
  <si>
    <t>PRENOVA FASADE, POT DO ŠOLE 2A, 1000 LJUBLJANA</t>
  </si>
  <si>
    <t>POPIS GRADBENO OBRTNIŠKIH IN INSTALACIJSKIH DEL ZA IZVEDBO NOVE FASADE NA CELI POVRŠINI OBJEKTA.</t>
  </si>
  <si>
    <t>Opomba:</t>
  </si>
  <si>
    <r>
      <t xml:space="preserve">Pri vseh artiklih, kjer je napisano ime proizvajalca je lahko tudi material </t>
    </r>
    <r>
      <rPr>
        <b/>
        <sz val="10"/>
        <rFont val="Arial"/>
        <family val="2"/>
        <charset val="238"/>
      </rPr>
      <t>drugega proizvajalca, vendar enakih tehničnih karekteristik in lastnosti, oziroma enakovreden (naveden je kot naprimer)</t>
    </r>
  </si>
  <si>
    <t>Vsa nova izvedba fasade mora biti dosledno skladna z vnaprejšnim posnetkom obstoječega stanja  v vseh elementih fasadnih površin celotne stavbe. Vsa dela se morajo izvesti v skladu s tehničnimi listi izbranega proizvajalca materialov.</t>
  </si>
  <si>
    <t>PREDVIDENA TEHNOLOGIJA SANACIJE JE:</t>
  </si>
  <si>
    <t>1.</t>
  </si>
  <si>
    <t>Odstranitev starih okenski polic do obstoječe fasade, odstranitev vseh neoprijetih in slabo oprijetih nanosov najbolje s pranjem s curkom vroče vode ali pare pod pritiskom od 80 do 120 barov, po postavitvi gradbenega odra se preveri stanje starih ometov s trkanjem na podlago ter poškodovane omete se nadomesti z novimi podložnimi ometi.</t>
  </si>
  <si>
    <t>2.</t>
  </si>
  <si>
    <t>Nanos razredčenega ALGICIDA (ALGICID : voda = 1 : 5) s čopičem na fasadne površine okužene z zidnimi algami; krtačenje svežega premaza, da se speni; sušenje 1 dan!</t>
  </si>
  <si>
    <t>Ponovni nanos razredčenega ALGICIDA, v enakem razmerju poraba za oba sloja ca. 100 ml/m²; sušenje 1 dan!</t>
  </si>
  <si>
    <r>
      <t>IZVEDBA TOPLOTNO IZOLACIJSKEGA</t>
    </r>
    <r>
      <rPr>
        <u/>
        <sz val="10"/>
        <rFont val="Arial"/>
        <family val="2"/>
        <charset val="238"/>
      </rPr>
      <t xml:space="preserve"> </t>
    </r>
    <r>
      <rPr>
        <sz val="10"/>
        <rFont val="Arial"/>
        <family val="2"/>
        <charset val="238"/>
      </rPr>
      <t>KOT NAPRIMER JUBIZOL S FASADNEGA SISTEMA</t>
    </r>
  </si>
  <si>
    <t>Nanos razredčene AKRIL EMULZIJE (AKRIL EMULZIJA : voda = 1 : 1, poraba emulzije ca. 100 g/m²); nanos s čopičem, valjčkom ali z brizganjem; sušenje cca. 6 ur;</t>
  </si>
  <si>
    <r>
      <t xml:space="preserve">lepljenje EPS izolacijske obloge (EPS fasadne plošče 100 cm x 50 cm x </t>
    </r>
    <r>
      <rPr>
        <b/>
        <sz val="10"/>
        <rFont val="Arial"/>
        <family val="2"/>
        <charset val="238"/>
      </rPr>
      <t>12 cm</t>
    </r>
    <r>
      <rPr>
        <sz val="10"/>
        <rFont val="Arial"/>
        <family val="2"/>
        <charset val="238"/>
      </rPr>
      <t>; prostorninska masa 15 do 20 kg/m³; odležane najmanj 90 dni!); poraba: stiroporne plošče ca. 1,00 m²/m² + mikroarmirana JUBIZOL lepilna malta ca. 3,5 kg/m²; sušenje 2 do 3 dni; debelina izolacije je na špaletah min. 3 cm;</t>
    </r>
  </si>
  <si>
    <t>4.</t>
  </si>
  <si>
    <t>vgradnja spodnjega in zgornjega sloja osnovnega ometa v debelini cca. 3 do 4 mm; mikroarmirana JUBIZOL lepilna malta porabe ca. 4,5 kg/m²;</t>
  </si>
  <si>
    <t>5.</t>
  </si>
  <si>
    <t>vmesno vtiskanje 160 g plastificirane steklene mrežice v zgornjo tretjino prvega sloja osnovnega ometa s preklopi dim. 10 cm po vsej fasadni površini; dodatno diagonalno armiranje vseh fasadnih odprtin s kosi mrežice dim. 50 x 50 cm (za preprečitev diagonalnih razpok v vogalih fasadnih odprtin); poraba mrežice ca. 1,1 m²/m²;</t>
  </si>
  <si>
    <t>6.</t>
  </si>
  <si>
    <t>premaz z univerzalnim osnovnim premazom UNIGRUND, niansiran v približnem odtenku zaključnega ometa; razredčeno z vodo max. do 5%; čas sušenja min. 12 ur pri T + 20°C in rel. vlagi 65%);</t>
  </si>
  <si>
    <t>7.</t>
  </si>
  <si>
    <t>nanos SILIKONSKEGA GLAJENEGA OMETA 2,0 mm v izbranem odtenku na predhodno pripravljeno podlago; nanos z nerjavečo kovinsko gladilko; sušenje ometa vsaj 2 dni (pri temperaturi 20°C in relativni vlagi 65%); poraba ometa ca. 2,9 (3,1) kg/m²;</t>
  </si>
  <si>
    <t>PODZIDEK (cokel)</t>
  </si>
  <si>
    <t>Pred izvedbo del se izmeri prisotnost morebitne vlage kot posledica kapilarnega vleka iz tal, ob morebitni ugotovitvi se na teh mestih izvede, kot naprimer "jubosan sanirni omet"</t>
  </si>
  <si>
    <t>Vsa dela se morajo izvajati dosledno po navodilih proizvajalcev materiala, pred izvedbo del je dostaviti na objekt vso tehnično dokumentacijo, da materiali ustrezajo standardom (tehnične liste materialov, ateste itd.) in potrebno je tudi vključiti predstavnika tehnične službe izbranega dobavitelja materialov, da se z njim usklajujejo dela.</t>
  </si>
  <si>
    <t>I. GRADBENA DELA:</t>
  </si>
  <si>
    <t>REKAPITULACIJA:</t>
  </si>
  <si>
    <t>cena v  €</t>
  </si>
  <si>
    <t>a. Rušitvena dela</t>
  </si>
  <si>
    <t>RUŠITVENA DELA SKUPNO:</t>
  </si>
  <si>
    <t>RUŠITVENA DELA MOL:</t>
  </si>
  <si>
    <t>RUŠITVENA DELA OMNIA:</t>
  </si>
  <si>
    <t>b. Zidarska dela</t>
  </si>
  <si>
    <t>ZIDARSKA DELA SKUPNO:</t>
  </si>
  <si>
    <t>ZIDARSKA DELA MOL:</t>
  </si>
  <si>
    <t>ZIDARSKA DELA OMNIA:</t>
  </si>
  <si>
    <t>c. Fasaderska dela</t>
  </si>
  <si>
    <t>FASADERSKA DELA SKUPNO:</t>
  </si>
  <si>
    <t>FASADERSKA DELA MOL:</t>
  </si>
  <si>
    <t>FASADERSKA DELA OMNIA:</t>
  </si>
  <si>
    <t>d. Nepredvidena dela</t>
  </si>
  <si>
    <t>NEPREDVIDENA DELA SKUPNO:</t>
  </si>
  <si>
    <t>Vse skupaj gradbena dela:</t>
  </si>
  <si>
    <t>GRADBENA DELA SKUPNO:</t>
  </si>
  <si>
    <t>GRADBENA DELA MOL:</t>
  </si>
  <si>
    <t>GRADBENA DELA OMNIA:</t>
  </si>
  <si>
    <t>LEGENDA DELITVE INVESTICIJE:</t>
  </si>
  <si>
    <t>Cene rušitvenih del morajo vsebovati vsa pripravljalna dela za izvedbo teh del, vse zaščitne ukrepe v skladu z zakonodajo, izdelavo načrta gospodarjenja z odpadki pri rušenju in ostalih gradbenih in obrtniških delih ter poročila o ravnanju z gradbenimi odpadki in njih sortiranjem, v skladu z veljavno zakonodajo!</t>
  </si>
  <si>
    <t>enota mere</t>
  </si>
  <si>
    <t>količina</t>
  </si>
  <si>
    <t>cena / enoto (EUR)</t>
  </si>
  <si>
    <t>cena (EUR)</t>
  </si>
  <si>
    <t>Pazljiva demontaža vertikalnih odtočnih cevi iz barvane pločevine in spodnjega LTŽ kosa-fi 12 cm-kompletno z deponiranjem na gradbiščni deponiji zaradi ponovne montaže</t>
  </si>
  <si>
    <t>m1</t>
  </si>
  <si>
    <t>Demontaža strelovodne napeljave s strani elektrikarja ter deponiranje v gradbiščni deponiji za ponovno montažo po izdelavi fasade - strelovod je okrogla INOX žica in spodaj 2 m1 INOX zaščite.</t>
  </si>
  <si>
    <t>3.</t>
  </si>
  <si>
    <t>Demontaža lesene fasadne obloge vhodnih vrat prizidka in odvoz v stalno deponijo! (zahodna fasada)</t>
  </si>
  <si>
    <t>m2</t>
  </si>
  <si>
    <t>Odstranitev vseh kovinskih okenskih rešetk, odvoz k izvajalcu, vključno s podaljšanjem sider, kompletno s čiščenjem, 2x osnovnim premazom ter 2x končnim tesarol premazom ter montažo rešetk po izvedbi fasade ter morebitno opasovanje na novo okensko odprtino</t>
  </si>
  <si>
    <t>1,60 x 1,30</t>
  </si>
  <si>
    <t>kom</t>
  </si>
  <si>
    <t>0,60 x 0,90</t>
  </si>
  <si>
    <t>1,80 x 1,35</t>
  </si>
  <si>
    <t>0,70 x 1,35</t>
  </si>
  <si>
    <t>0,60 x 1,10</t>
  </si>
  <si>
    <t>Odstranitev kovinskih okenskih rešetk (S fasada-zgoraj), z odvozom na stalno deponijo.</t>
  </si>
  <si>
    <t>5.1.</t>
  </si>
  <si>
    <t>Rušenje oz. odstranitev vseh obstoječih zunanjih okenskih teraco polic zaradi bodoče montaže novih-širših, kompletno z odvozom v stalni depo.</t>
  </si>
  <si>
    <t>5.2.</t>
  </si>
  <si>
    <t>6.1.</t>
  </si>
  <si>
    <t>Rušenje oz. odstranitev starih lesenih oken, skupaj z leseno notranjo okensko polico, na vseh fasadah zaradi zamenjave s PVC na vzhodni fasadi ter s PVC na ostalih fasadah, kjer še ni novih PVC oken-z odvozom v stalni depo (vzhod-8;zahod-4;jug-6)</t>
  </si>
  <si>
    <t>6.2.</t>
  </si>
  <si>
    <t>Rušenje oz. odstranitev starih lesenih oken, skupaj z leseno notranjo okensko polico, na vseh fasadah zaradi zamenjave s PVC na vzhodni fasadi ter s PVC na ostalih fasadah, kjer še ni novih PVC oken-z odvozom v stalni depo (vzhod-3;jug-1)</t>
  </si>
  <si>
    <t>Rušenje oz. odstranitev starih lesenih fasadnih vrat zaradi zamenjave z novimi kovinskimi vrati, z odvozom na stalno deponijo, na zahodni fasadi</t>
  </si>
  <si>
    <t>Rušenje oz. odstranitev starih lesenih fasadnih balkonskih vrat zaradi zamenjave z novimi PVC, z odvozom na stalno deponijo, na vzhodni fasadi</t>
  </si>
  <si>
    <t>Demontaža vseh napisnih in oglasnih tabel na fasadi, deponiranje v gradbiščnem skladišču zaradi ponovne montaže po izvedbi dodelane fasade (oglasna deska z okvirjem in steklenim krilom,hišna št., oznaka hidranta in vode,tabla MOL,tabla biroja zgoraj in spodaj ter dveh napisov obeh stranskih vrat), kompletno s ponovno montažo in predhodno predelavo sidranja! Natančen razpored poda naročnik!</t>
  </si>
  <si>
    <t>8.</t>
  </si>
  <si>
    <t>Demontaža raznih fasadnih omaric in škatel ter odvoz v gradbiščno deponijo zaradi kasnejše ponovne montaže! (poštni nabiralnik, TV, telefon, alarm, zasilna razsvetljava), kompletno s ponovno montažo s predelanim sidranjem zaradi dodatne debeline fasade za cca 14 cm!  Natančen razpored poda naročnik!</t>
  </si>
  <si>
    <t>9.1.</t>
  </si>
  <si>
    <t>Rušenje železne ograje okoli kletnega vhoda na severni fasadi kompletno z odvozom na deponijo</t>
  </si>
  <si>
    <t>Rušenje železne balkonske ograje na vzhodni fasadi, kompletno z odvozom na deponijo.</t>
  </si>
  <si>
    <t>Prestavitev kovinske ograje okrog zabojnikov za ločeno zbiranje odpadkov, demontaža in ponovna montaža, vključno z izdelavo novih temeljev in sidranja v fasadni zid</t>
  </si>
  <si>
    <t>kos</t>
  </si>
  <si>
    <t>10.</t>
  </si>
  <si>
    <t>Rušenje betonskega tlaka, z nakladanjem in odvozom na stalni depo, na dnu svetlobnega jaška v katerem so bili rušeni ventilatorji in ventilacijski kanali (na zahodni fasadi). Dimenzije 4,00m x 0,60m x 0,20m.</t>
  </si>
  <si>
    <t>Rušenje vertikalnega stebra na vogalu vzhodne fasade (višine 1,50m), z odvozom ruševin na stalno deponijo.</t>
  </si>
  <si>
    <t>Odstranjevanje dekorativnih betonskih krogel premera cca 50 cm, s podstavkom, skupne višine 90 cm, na S fasadi, z odvozom na stalno deponijo.</t>
  </si>
  <si>
    <t>12.</t>
  </si>
  <si>
    <t>Izdelava preboja v obstoječi zidani steni d=25 cm za novo okno na J fasadi, z odvozom ruševin na stalno deponijo.</t>
  </si>
  <si>
    <t>m3</t>
  </si>
  <si>
    <t>13.</t>
  </si>
  <si>
    <t>Pazljiva demontaža obstoječih zunanjih senčil, screen roloji z vertikalnimi vodili in po končanih delih ponovna montaža na prvotno mesto (2x okno dim. 309x210cm, 1x okno dim. 158x120cm).</t>
  </si>
  <si>
    <t>14.</t>
  </si>
  <si>
    <t>Odstranjevanje vertikalne požarne lestve s hrbtno zaščito, dolžina lestve je 6,80m, z odvozom na stalno deponijo.</t>
  </si>
  <si>
    <t>15.</t>
  </si>
  <si>
    <t>Odstranjevanje kovinskih vratic dimenzije 50/90 cm in skupaj z okvirjem, na V fasadi, z odvozom na stalno deponijo.</t>
  </si>
  <si>
    <t>SKUPAJ RUŠITVENA DELA:</t>
  </si>
  <si>
    <t>V ceni zidarskih del je vkjučena vsa priprava, delo na višini, vsi ukrepi varstva pri delu,ukrepi ureditve in zaščite začasnega gradbišča, dobave, zaščite in začasnega skladiščenja potrebnega materiala.</t>
  </si>
  <si>
    <t>Izsekanje starega-slabega betona parapetov-robov svetlobnih jaškov kletnih oken do zdravega betona ter ponovna obdelava v betonski izvedbi po tehnologiji izbranega proizvajalca kot npr.: JUB, slikanje z zaščitno barvo betona je zajeto v obrt. delih.</t>
  </si>
  <si>
    <t>2.1.</t>
  </si>
  <si>
    <t>Zidarska obdelava pod novimi okenskimi policami po rušenju starih, izravnava z grobo apneno-cementno malto</t>
  </si>
  <si>
    <t>2.2.</t>
  </si>
  <si>
    <t>a.</t>
  </si>
  <si>
    <t>b.</t>
  </si>
  <si>
    <t>- zemeljska dela (izkop, zasip, nasip in odvoz odvečnega izkopanega materiala na stalno deponijo)</t>
  </si>
  <si>
    <t>kg</t>
  </si>
  <si>
    <t>Demontaža mrežic na fasadi od ventilacije sanitarij, oddati v gradbenem depoju-do izdelave dodatnega sloja fasade ter ponovna montaža z dodatnimi distančnimi cevmi dolžine cca 20 cm zaradi dodatnega sloja fasade cca 14 cm.</t>
  </si>
  <si>
    <t>Zidarska pomoč pri vgradnji PVC oken s predhodno obdelavo špalet ter preklad po rušitvi lesenih oken v kolikor se te poškodujejo.</t>
  </si>
  <si>
    <t>Zidarska pomoč pri vgradnji PVC oken in balkonskih vrat, s predhodno obdelavo špalet ter preklad po rušitvi lesenih oken v kolikor se te poškodujejo.</t>
  </si>
  <si>
    <t>Razna zidarska popravila fasade:</t>
  </si>
  <si>
    <t>- KV delavec</t>
  </si>
  <si>
    <t>ur</t>
  </si>
  <si>
    <t>- PK delavec</t>
  </si>
  <si>
    <t>- material</t>
  </si>
  <si>
    <t>kpl</t>
  </si>
  <si>
    <t>9.</t>
  </si>
  <si>
    <t>Dobava, montaža, amortizacija do 60 dni in rušenje fasadnega odra višine do 10 m, kompletno z zaščitno ponjavo na odru ter 4 kom dostopov do vhodnih vrat z ustreznimi nadstreški in ograjo.</t>
  </si>
  <si>
    <t>11.</t>
  </si>
  <si>
    <t>Izdelava utora (keramika, asfalt, gramoz) ob fasadnem coklu širine 20 cm in globine 40 cm. Čiščenje sedanje površine cokla ter zasip utora po izvedbi fasade in dodelava površine tlaka v isto stanje kot je bil obdelan pred posegom (keramika, asfalt, gramoz).</t>
  </si>
  <si>
    <t>Odstranitev in odvoz v stalno deponijo starega gramoznega materiala v debelini 30 cm, dobava in vgradnja prodnikov, dimenzije fi 32mm, v drenažni sloj ob zahodni fasadi. Dimenzije: 20,00m x 0,30m x 0,30m = 1,80m3</t>
  </si>
  <si>
    <t>Dobava in polaganje keramičnih nedrsečih ploščic R11 za zunanjo uporabo (zunanje lepilo), tla balkona, vertikalna obroba balkona in nizkostenska obroba/cokel ob fasadi - vzhodna fasada. Obračun po m2 razvite površine</t>
  </si>
  <si>
    <t>Izkop pri podnožju cokla fasade okoli objekta v širini 30 cm, globini 40 cm, zasutje, odvoz odvečnega materiala, zasutje z gramoznim drenažnim materialom.</t>
  </si>
  <si>
    <r>
      <t xml:space="preserve">Odbijanje obstoječega slabo oprijetega klasičnega ometa z odvozom ruševin na stalno deponijo, ter izvedba novega ometa iz apneno-cementne malte, skupaj s cementnim obrizgom. </t>
    </r>
    <r>
      <rPr>
        <u/>
        <sz val="10"/>
        <rFont val="Arial"/>
        <family val="2"/>
        <charset val="238"/>
      </rPr>
      <t>Količina za lokalno odbijanje ometa je ocenjena</t>
    </r>
    <r>
      <rPr>
        <sz val="10"/>
        <rFont val="Arial"/>
        <family val="2"/>
        <charset val="238"/>
      </rPr>
      <t>, točno količino določiti po strokovnem pregledu fasade</t>
    </r>
  </si>
  <si>
    <t>(Vzhodna fasada, odbiti omet v površini 1,20m x 5,50m, drugje samo lokalno)</t>
  </si>
  <si>
    <r>
      <t>Odbijanje obstoječega slabo oprijetega klasičnega ometa na stenah kletnega stopnišča na S fasadi, z odvozom ruševin na stalno deponijo, ter izvedba novega ometa iz cementne malte.</t>
    </r>
    <r>
      <rPr>
        <u/>
        <sz val="10"/>
        <rFont val="Arial"/>
        <family val="2"/>
        <charset val="238"/>
      </rPr>
      <t xml:space="preserve"> Količina za odbijanje ometa je ocenjena</t>
    </r>
    <r>
      <rPr>
        <sz val="10"/>
        <rFont val="Arial"/>
        <family val="2"/>
        <charset val="238"/>
      </rPr>
      <t>, točno količino določiti po strokovnem pregledu fasade</t>
    </r>
  </si>
  <si>
    <t>Odbijanje bočnih okenskih in vratnih špalet širine cca 20 cm, da se omogoči vgradnjo izolacije deb. min. 3 cm, ter odvoz ruševin na stalno deponijo.</t>
  </si>
  <si>
    <t>18.</t>
  </si>
  <si>
    <t>Rušenje zidnih vencev/napuščev dimenzije 35x32 cm, iz polne NF opeke, z rezanjem, z odvozom ruševin na stalno deponijo.</t>
  </si>
  <si>
    <t>Sanacija obstoječe AB plošče balkona po tehnologiji kot npr: JUB, v poziciji je zajeto:</t>
  </si>
  <si>
    <t>- čiščenje betonskih površin z visokotlačnim čistilcem (80-100) barov</t>
  </si>
  <si>
    <t>- lokalno odbijanje neustreznega betona in betona okrog poškodovane armature</t>
  </si>
  <si>
    <t>- čiščenje rje z armature</t>
  </si>
  <si>
    <t>- nanos vezne malte</t>
  </si>
  <si>
    <t>- krpanje lokalnih poškodb betonske konstrukcije z grobo reprofilirno malto</t>
  </si>
  <si>
    <t>Količina je ocenjena</t>
  </si>
  <si>
    <t>Krpanje obstoječih betonskih stopnic za dostop v kletne prostore na S fasadi, po tehnologiji kot npr: JUB, v poziciji je zajeto:</t>
  </si>
  <si>
    <t>- lokalno odbijanje neustreznega betona</t>
  </si>
  <si>
    <t>- krpanje lokalnih poškodb betonskih stopnic z grobo reprofilirno malto</t>
  </si>
  <si>
    <t>- zaključna zaščita betonskih površin stopnics fino cementno maso kot npr: Jubosan C130</t>
  </si>
  <si>
    <t>Obračun po m2 razvite površine stopnic</t>
  </si>
  <si>
    <t>Hidroizolacija "cokla" fasade z nanosom hidroizolacijske mase na cementni osnovi kot npr: HIDROZOL, skupaj s prednamazom, na očiščeno in trdno podlago obstoječe fasade in še preko osnovnega armiranega ometa na XPS ploščah. Obračunan je za vsak nanos posebej, v razviti površini</t>
  </si>
  <si>
    <t>Hidroizolacija sten vhoda v klet na S fasadi z nanosom hidroizolacijske mase na cementni osnovi kot npr: HIDROZOL, skupaj s prednamazom, skupna debelina nanosov je max. 5 mm, na očiščeno in trdno podlago</t>
  </si>
  <si>
    <t>21.</t>
  </si>
  <si>
    <t>Zaščita hidroizolacije na vkopanem delu izolacijskih plošč, gumbasta membrana kot npr: Tefond Plus, čepki obrnjeni proti zemljini</t>
  </si>
  <si>
    <t>22.</t>
  </si>
  <si>
    <t>Zaščita asfalta na zunanjem športnem igrišču ob J fasadi, pred morebitnimi poškodbami, vrsta zaščite po izbiri izvajalca. Količina je ocenjena</t>
  </si>
  <si>
    <t>23.</t>
  </si>
  <si>
    <t>Obnova tlaka na Z fasadi z odstranjevanjem poškodovanih opečnih keramičnih ploščic, ki so položene v pasovih širine 11 cm (ena vrsta ploščic) med betonskimi tlakovci, s pripravo podlage,  dobavo in polaganjem novih ploščic - enakih kot so obstoječe. Ocena količine: zamenjava 50% ploščic</t>
  </si>
  <si>
    <t>Zazidava niše velikosti 50x90x35 cm na V fasadi s siporeks zidakom in omet z grobim apneno-cementnim ometom,  kjer se odstranijo kovinska vratca.</t>
  </si>
  <si>
    <t>SKUPAJ ZIDARSKA DELA:</t>
  </si>
  <si>
    <t>Izvedba tankoslojne večbarvne fasade na severni, zahodni in južni strani objekta v naslednji sestavi: (kot npr.: Jubizol fasadni sistem):</t>
  </si>
  <si>
    <t>-</t>
  </si>
  <si>
    <t>odstranitev vseh neoprijetih in slabo oprijetih predhodnih nanosov s pranjem s curkom vroče vode ali pare pod pritiskom od 80 do 120 barov, po postavitvi fasadnega odra, preveritev stanja starih ometov s trkanjem na podlago s tem, da se poškodovana mesta-omete nadomesti z novim podložnim ometom- klasični omet je zajet v ločeni poziciji</t>
  </si>
  <si>
    <t>nanos razredčenega algicid (algicid:voda=1:5) s čopičem na fasadne površine okužene z zidnimi algami, krtačejne svežega premaza do spenitve in 1 dan sušenja</t>
  </si>
  <si>
    <t>ponovni premaz razredčenega Algicida,v enakem razmerju poraba za oba sloja je ca. 100 ml/m2, sušenje 1 dan</t>
  </si>
  <si>
    <t>nanos razredčene AKRIL Emulzije (emulzija:voda 1:1) poraba 100 g/m2-nanos s čopičem, valjčkom ali z brizganjem, sušenje cca.6 ur</t>
  </si>
  <si>
    <t>lepljenje EPS izolacijske plošče 100x50x12 cm, (15-20 kg/m3 odležanih min 90 dni, poraba plošč 1m2/m2 z mikroarmirano Jubizol lepilno malto ca 3,5 kg/m2, sušenje 2-3 dni, izholacija špalet 3 cm</t>
  </si>
  <si>
    <t>sidranje pošč min. 6 kom/m2, enako število sider na vogalih, dolžina dvodelnih plastičnih razcepnih sider dolžine 180 mm, kot npr: Leskovec PPV pritrdilna sidra</t>
  </si>
  <si>
    <t>vgradnja spodnjega in zgornjega sloja osnovnega ometa v debelini 3 do 4 mm, mikroarmirana jubizol lepilna malta porabe cca. 4,5 kg/m2</t>
  </si>
  <si>
    <t>vmesno vtiskanje 160 gramske plastificirane steklene mrežice, v zgornjo tretjino prvega sloja osnovnega ometa s preklopi 10 cm po vsej fasadni površini, dodatno diagonalno armiranje vseh fasadnih odprtin s kosi mrežice dim. 50x50 cm (za preprečitev diagonalnih razpok v vogalih fasadnih odprtin (poraba cca.1,1 m/m2)</t>
  </si>
  <si>
    <t>premaz z univerzalnim osnovnim premazom Unigrund, niansiran v približnem odtenku zakjučnega sloja ometa, (razredčen z vodo max do 5%; čas sušenja min 12 ur pri temperaturi +20°C in rel. vlagi 65%)</t>
  </si>
  <si>
    <t>nanos Silikonskega glajenega ometa 2,00 mm v izbranem odtenku na predhodno pripravljeno podlago; nanos z nerjavečo kovinsko gladilko, sušenje ometa vsaj 2 dni pri temperaturi +20°C in rel. vlagi 65%), (poraba ometa cca 2,9 (3,1) kg/m2</t>
  </si>
  <si>
    <t>v enotni ceni je zajeta obdelava špalet z grafitnimi EPS ploščami debeline min. 3 cm in vsa potrebna ojačanja robov:</t>
  </si>
  <si>
    <t>- stik fasade z okenskim profilom:  ŠPALETNI PROFIL z mrežico v količini 235 m1</t>
  </si>
  <si>
    <t>- ojačanje vogalnih robov: PVC VOGALNIK z mrežico v količini 235 m1</t>
  </si>
  <si>
    <t>- ojačitev roba pod okensko polico: PVC FLEKSIBILNI VOGALNIK z mrežico v količini 85 m1</t>
  </si>
  <si>
    <t>- na odkapne robove se vgradi ODKAPNI PROFIL</t>
  </si>
  <si>
    <t>stik balkonskih ograj s fasadnim sistemom  se izvede z ekspanzijskim tesnilim trakom, po detalju kot npr: JUB</t>
  </si>
  <si>
    <t>Obračun po m2 za večbarvno fasado</t>
  </si>
  <si>
    <r>
      <t xml:space="preserve">Podobna obdelava </t>
    </r>
    <r>
      <rPr>
        <u/>
        <sz val="10"/>
        <rFont val="Arial"/>
        <family val="2"/>
        <charset val="238"/>
      </rPr>
      <t>vzhodne večbarvne fasade</t>
    </r>
    <r>
      <rPr>
        <sz val="10"/>
        <rFont val="Arial"/>
        <family val="2"/>
        <charset val="238"/>
      </rPr>
      <t xml:space="preserve"> se zaradi požarnih predpisov obdela podobno, le da so namesto stiroporaja vgradi trdi tervol fasadni elementi deb.12 cm - (lamele) posebni elementi z vlakni pravokotnimi na fasado! Osnovni omet je skupne debeline cca 5-6 mm, mikroarmirana jubizol lepilna malta, poraba cca 7 kg/m2</t>
    </r>
  </si>
  <si>
    <r>
      <t xml:space="preserve">Obdelava </t>
    </r>
    <r>
      <rPr>
        <u/>
        <sz val="10"/>
        <rFont val="Arial"/>
        <family val="2"/>
        <charset val="238"/>
      </rPr>
      <t>južne večbarvne fasade</t>
    </r>
    <r>
      <rPr>
        <sz val="10"/>
        <rFont val="Arial"/>
        <family val="2"/>
        <charset val="238"/>
      </rPr>
      <t xml:space="preserve"> z izvedbo kot npr: JUBIZOL STRONG fasadnega sistema zaradi zaščite pred poškodbami zaradi udarcev žoge, z 2x JUBIZOL fasadno mrežico 160 g/m2 in debelejšim osnovnim ometom kot npr: Strong Fix. Opis izvedbe napisan pod poz. 1.</t>
    </r>
  </si>
  <si>
    <r>
      <t>Obdelava dela</t>
    </r>
    <r>
      <rPr>
        <u/>
        <sz val="10"/>
        <rFont val="Arial"/>
        <family val="2"/>
        <charset val="238"/>
      </rPr>
      <t xml:space="preserve"> zahodne fasade ob klimatu</t>
    </r>
    <r>
      <rPr>
        <sz val="10"/>
        <rFont val="Arial"/>
        <family val="2"/>
        <charset val="238"/>
      </rPr>
      <t xml:space="preserve"> se izdela iz nasutja iz mineralne volne. Z leve in desne strani ter s spodnje strani klimata se zalepi izolacijo iz lamel debeline 16 cm, ki naj sega 30 cm za klimat in je finalno obdelana kot poz. 2.1 prav tako tudi preostali del fasade. Z vrha se za klimat nasuje drobljeno mineralno volno, ki mora biti na vrhu zaščitena pred zamakanjem (zaščita zajeta v kleparskih delih)</t>
    </r>
  </si>
  <si>
    <t>Doplačilo za izdelavo požarnih barier nad okenskimi in vratnimi odprtinami z negorljivimi izolacijskimi ploščami ali lamelami iz mineralne volne d=12 cm, plošče vgrajene linijsko v pasovih višine 20 cm, nad odprtinam in še obojestransko ob odprtini min. 30 cm, po veljavnih požarnih smernicah</t>
  </si>
  <si>
    <t>Pas višine 20 cm. Obračun po m1</t>
  </si>
  <si>
    <t>Pas višine 50 cm, zahodna fasada. Obračun po m2</t>
  </si>
  <si>
    <t>Izdelava fasadnega podstavka iz XPS zalepljenih plošč debeline 12 cm in sidranih z vijaki, recepture in opis faz dela kot pri Jubizol fasadi, višine do 80cm (40 cm XPS plošč je še v zemlji), velja za vse fasade. Brez finalnega sloja! (Samo XPS, mrežica in dvakrat lepilo!)</t>
  </si>
  <si>
    <t>Finalni sloj fasadnega cokla, višine do 80 cm iz kulirplasta 3 mm!</t>
  </si>
  <si>
    <t>Izdelava, dobava in vgradnja novih-širših (za 14 cm od starih teraco polic) okenskih kamnitih granitnih polic (barva po izboru naročnika) debeline 3 cm skupne širine do 40 cm, enakega izgleda kot sedaj, z odkapom in potrebnim naklonom in z zaključki ob okenskih špaletah (nalimki iz kamna, enakega materiala kot police)! Izmere na samem mestu vgraditve! Kitanje pod okni med polico in oknom s trajno elastičnim kitom!</t>
  </si>
  <si>
    <t>Izdelava, dobava in vgradnja novih-širših (za 14 cm od starih teraco polic) okenskih kamnitih granitnih polic (barva po izboru naročnika) debeline 3 cm skupne širine do 40 cm, enakega izgleda kot sedaj, z odkapom in potrebnim naklonom in z zaključki ob okenskih špaletah  (nalimki iz kamna, enakega materiala kot police)! Izmere na samem mestu vgraditve! Kitanje pod okni med polico in oknom s trajno elastičnim kitom!</t>
  </si>
  <si>
    <t>Čiščenje in ponovno pleskanje strešnega napušča v zunanji barvi za les 2x - v palisander barvi-širine do 1,00 m1 premaz je lazurni!</t>
  </si>
  <si>
    <t>Izdelava utora na dilataciji fasade zaradi dilatacije delov objekta - dve vertikali na vzhodni fasadi in ena vogalna na zahodni fasadi - vgradnja dilatacijskega profila E oz. V, in okroglega penastega profila ter kitanje fuge s kitom kot npr: Juboflex MS, vse v skladu s tehničnimi navodili proizvajalca.</t>
  </si>
  <si>
    <t>Dobava in vgraditev cevk fi 50 mm v obnovljeni fasadi, kompletno z dobavo in vgradnjo zračnikov za ventiliranje stropnikov in vrtanje do lesenih stropnikov</t>
  </si>
  <si>
    <t>Balkon (dimenzije 2,40m x 1,10m): na zgornji del se položi 5 cm debele XPS plošče in 7 cm armiranega estriha, tlak se hidroizolira s cementno hidroizolacijo in mrežico kot npr: Mapelastic (v vogalih je kotni trak Mapeband), spodnji del se izolira s 5 cm trdim tervolom (lamele), ob robu se izvede odkapni rob kot je obstoječ, vse ostalo pa se obdela enako kot vertikalna fasada.</t>
  </si>
  <si>
    <t>Obloga stropne plošče vhoda v klet na S fasadi, z EPS ploščami d= 12 cm in izdelava vseh slojev kontaktne tankoslojne fasade. Opis izvedbe fasade pod poz. 1</t>
  </si>
  <si>
    <t>Izdelava, dobava in montaža novega profiliranega venca dimenzije 35,2x27,1 cm, izdelan iz EPS, vidna površina je obdelana z osnovnim nanosom in s posipom, venec mora biti enake profilacije kot je obstoječ. Obračun po količinah izvršenih del, enoti, ceni.</t>
  </si>
  <si>
    <t>Izvedba stika fasade s streho nadstreška in streho objekta z vgradnjo posebnega PVC natičnega profila, armiran osnovni omet se premaže z nanosom hidroizolacijske mase na cementni osnovi kot npr: HIDROZOL v višini 40 cm od ravnine strehe.</t>
  </si>
  <si>
    <t>SKUPAJ FASADERSKA DELA:</t>
  </si>
  <si>
    <t>Obračun fasaderskih del se izvede po dejanskih količinah in v skladu z normativi :</t>
  </si>
  <si>
    <t>Normativi porabe časa in materiala ter pravila merjenja za obračun slikopleskarskih del</t>
  </si>
  <si>
    <t>(izdana september 2005 - OZS)</t>
  </si>
  <si>
    <t>Obračun odprtin, okoli katerih so špalete, se odbijajo na sledeč način:</t>
  </si>
  <si>
    <t>Odprtine velikosti do 3 m2 se ne odbijajo in se špalete ne obračunavajo posebej</t>
  </si>
  <si>
    <t>Pri odprtinah velikosti preko 3 m2 do 5 m2 se odbijajo površine preko 3 m2</t>
  </si>
  <si>
    <t>in se njihove špalete posebej ne obračunavajo</t>
  </si>
  <si>
    <t>c.</t>
  </si>
  <si>
    <t>Pri odprtinah velikosti preko 5 m2 se odbijajo površine preko 3 m2</t>
  </si>
  <si>
    <t>in se špalete posebej obračunajo.</t>
  </si>
  <si>
    <t>d.</t>
  </si>
  <si>
    <t>Če so špalete širše od 20 cm, se širina preko 20 cm obračunava posebej v m2,</t>
  </si>
  <si>
    <t>ne glede na velikost odprtine</t>
  </si>
  <si>
    <t>d. Nepredvidena dela:</t>
  </si>
  <si>
    <t>Nepredvidena dela, ki se bodo pojavila v teku gradnje: predvideni znesek vključuje dela, ki niso zajeta v teh popisih in se izvedejo po naročilu investitorja, na podlagi kalkulativnih elementov ponudbe in cenika materiala, s predhodnim vpisom v gradbeni dnevnik. Obračun se bo vršil na podlagi dejansko porabljenaga časa in materiala evidentiranega v gradbenem dnevniku in potrjenega od strani nadzornega organa. Ocena 10 % I. na vse postavke a.+b.+c.</t>
  </si>
  <si>
    <t>%</t>
  </si>
  <si>
    <t>SKUPAJ NEPREDVIDENA DELA:</t>
  </si>
  <si>
    <t>cena v €</t>
  </si>
  <si>
    <t>a. Kleparska dela</t>
  </si>
  <si>
    <t>KLEPARSKA DELA SKUPNO:</t>
  </si>
  <si>
    <t>KLEPARSKA DELA MOL:</t>
  </si>
  <si>
    <t>KLEPARSKA DELA OMNIA:</t>
  </si>
  <si>
    <t>b. PVC okna in vrata</t>
  </si>
  <si>
    <t>PVC OKNA IN VRATA SKUPNO:</t>
  </si>
  <si>
    <t>PVC OKNA IN VRATA MOL:</t>
  </si>
  <si>
    <t>PVC OKNA IN VRATA OMNIA:</t>
  </si>
  <si>
    <t>c. Ključavničarska dela</t>
  </si>
  <si>
    <t>KLJUČAVNIČARSKA DELA SKUPNO:</t>
  </si>
  <si>
    <t>KLJUČAVNIČARSKA DELA MOL:</t>
  </si>
  <si>
    <t>KLJUČAVNIČARSKA DELA OMNIA:</t>
  </si>
  <si>
    <t>d. Slikopleskarska dela</t>
  </si>
  <si>
    <t>SLIKOPLESKARSKA DELA SKUPNO:</t>
  </si>
  <si>
    <t>SLIKOPLESKARSKA DELA MOL:</t>
  </si>
  <si>
    <t>SLIKOPLESKARSKA DELA OMNIA:</t>
  </si>
  <si>
    <t>e. Zunanja ureditev</t>
  </si>
  <si>
    <t>ZUNANJA UREDITEV SKUPNO:</t>
  </si>
  <si>
    <t>ZUNANJA UREDITEV MOL:</t>
  </si>
  <si>
    <t>ZUNANJA UREDITEV OMNIA:</t>
  </si>
  <si>
    <t>f. Nepredvidena dela:</t>
  </si>
  <si>
    <t>Vse skupaj obrtniška dela:</t>
  </si>
  <si>
    <t>OBRTNIŠKA DELA SKUPNO:</t>
  </si>
  <si>
    <t>OBRTNIŠKA DELA MOL:</t>
  </si>
  <si>
    <t>OBRTNIŠKA DELA OMNIA:</t>
  </si>
  <si>
    <t>Ponovna montaža deponiranih starih vertikalnih odtočnih cevi, kompletno z dodelavo sider (daljša za cca 14 cm) zaradi dodatne debeline fasadne obloge) ter dodelava loka in vstopa v  peskolovni jašek !Cevi iz barvne pločevine in LTŽ so okrogle,spodnja cca. 2 m1 LTŽ cevi se črno pobarvajo, fi cca. 12 cm.</t>
  </si>
  <si>
    <t>Ravne ALU barvane police nad ravnim simsom dolžine cca 1,40 m, r.š. 33 cm. V ceni izvedba, dobava in montaža ter kitanje!</t>
  </si>
  <si>
    <t>Pločevinasta obroba r.š. cca 45 cm, iz Alu barvane pločevine, kot obroba za nasutje toplotne izolacije, s spodnje in vertikalne strani klimata in klima kanalov, stik mora biti izveden vodotesno</t>
  </si>
  <si>
    <t>Pazljivo izvedena demontaža strešnih obrob in žlebov pred rušenjem vencev strehe, eventualna dodelava ter ponovna montaža istih v tem smislu, da ima funkcijo odkapa.</t>
  </si>
  <si>
    <t>Pazljiva demontaža obstoječih pločevinastih zidnih obrob (stik strehe z novo fasado), eventualna dodelava ter ponovna montaža istih obrob. V primeru da obstoječe obrobe ne ustrezajo, se dobavi in montira nove.</t>
  </si>
  <si>
    <t>SKUPAJ KLEPARSKA DELA:</t>
  </si>
  <si>
    <t>1.1.</t>
  </si>
  <si>
    <t>Dobava in montaža PVC oken z dvoslojnim izolirnim steklom 4/16/4 v tipski beli barvi,kot jo imajo že zamenjana PVC okna, z zvočnimi in toplotnimi karakteristikami k=1,1 W/m2k in 32 dB in plinskim polnjenjem stekel. Pri vseh oknih in vratih so v ceno zajete kljuke in predhodne izmere na mestu vgradnje dimenzijsko in količinsko. Okna imajo enoročno vrtljivo okovje kot npr. "Roto"! Rušenje starih lesenih oken je zajeto pod rušitvenimi deli! Iz PVC umetne mase iz pet prekatnih visokokvalitetnih profilov kot npr: "Veka", ki so ojačani z vroče cinkanimi jeklenimi jedri.</t>
  </si>
  <si>
    <t>okno 180 x 135 cm - trokrilno, notranja stran termopan stekla je na eni strani peskana (2x vzhodna fasada, 5x južna fasada)</t>
  </si>
  <si>
    <t>okno 160 x 130 cm - trokrilno (3x vzhodna fasada, 1x zahodna fasada)</t>
  </si>
  <si>
    <t>okno 70 x 130 cm - enokrilno (samo eno termopan steklo je pri enem oknu z notranje strani peskano), (1x vzhodna fasada, 1x južna fasada)</t>
  </si>
  <si>
    <t>okno 60 x 90 cm - enokrilno, (2x zahodna fasada)</t>
  </si>
  <si>
    <t>okno 140 x 140 cm - dvokrilno (2x vzhodna fasada)</t>
  </si>
  <si>
    <t>1.2.</t>
  </si>
  <si>
    <t>Dobava in montaža PVC oken z dvoslojnim izolirnim steklom 4/16/4 v tipski beli barvi ,kot jo imajo že zamenjana PVC okna, z zvočnimi in toplotnimi karakteristikami k=1,1 W/m2k in 32 dB in plinskim polnjenjem stekel. Pri vseh oknih in vratih so v ceno zajete kljuke in predhodne izmere na mestu vgradnje dimenzijsko in količinsko. Okna imajo enoročno vrtljivo okovje kot npr. "Roto"! Rušenje starih lesenih oken je zajeto pod rušitvenimi deli! Iz PVC umetne mase iz pet prekatnih visokokvalitetnih profilov kot npr."Veka",ki so ojačani z vroče cinkanimi jeklenimi jedri.</t>
  </si>
  <si>
    <t>okno 160 x 130 cm - trokrilno (2x vzhodna fasada)</t>
  </si>
  <si>
    <t>balkonska zunanja vrata (s steklom zgoraj) s cilindrično ključavnico na vzhodni fasadi cca 1,00 x 2,10 m</t>
  </si>
  <si>
    <t>okno 70 x 130 cm - enokrilno (1x vzhodna fasada)</t>
  </si>
  <si>
    <t>Dobava kovinskih toplotnoizolativnih vhodnih polnih vrat (brez zasteklitve) dimenzije 1,10 x 2,20 m na zahodni fasadi s samozapiralom 90° in cilindrično ključavnico, finalno obdelana s prašnim barvanjem.</t>
  </si>
  <si>
    <t>Dobava in montaža PVC notranjih polic ustrezne širine (cca 23 cm) in bele barve.</t>
  </si>
  <si>
    <t>3.1.</t>
  </si>
  <si>
    <t>Obelava in montaža knauf obloge špalet širine cca 20 cm in preklad+oplesk v primerni smiselni širini okrog okna; vgraditi izolacijo med knaufom in steno.</t>
  </si>
  <si>
    <t>3.2.</t>
  </si>
  <si>
    <t>Ponovna montaža obstoječih zunanjih senčil - screen rolojev, skupaj z bočnimi vodili. 2x rolo dim. 309x209 cm in 1x rolo dim. 160x125 cm</t>
  </si>
  <si>
    <t>Izdelava, dobava in montaža zunanjih senčil kot npr: "Krpanke" velikosti 290x200 cm na J fasadi, obojestransko Alu bočna vodila so preko distančnikov fiksirana v fasadni zid, Alu škatla za žaluzije v vgrajenem stanju ni vidna. Upravljanje žaluzij je ročna z ročko. V ceni je zajeti vrtanje in tesneje luknje skozi PVC profil za upravljanje žaluzij.</t>
  </si>
  <si>
    <t>Zapiranje odprtine (trikotne oblike), na fasadi nad novim oknom in do strešne konstrukcije na J fasadi, v poziciji je zajeto:</t>
  </si>
  <si>
    <t>- zunanja plošča Fermacell d= 15 mm</t>
  </si>
  <si>
    <t>- lesena podkonstrukcija za montažo plošč, impregnirane letve dimenzije cca 6/6 cm, vgrajene na nosilno kovinsko konstrukcijo</t>
  </si>
  <si>
    <t>- toplotna izolacija iz plošč mineralne volne debeline cca 16 cm, vgrajena med nosilno konstrukcijo</t>
  </si>
  <si>
    <t>- parna zapora</t>
  </si>
  <si>
    <t>- dvoslojna obloga iz mavčno kartonskih plošč d=12,5 mm, na pocinkani kovinski podkonstrukciji  kot npr: Knauf</t>
  </si>
  <si>
    <t>Pazljiva demontaža kovinskih enokrilnih vrat na V fasadi, ponovna montaža vrat tako, da se odpirajo navzven, s premontažo kovinske zaščitne mreže preko zasteklitve</t>
  </si>
  <si>
    <t>SKUPAJ PVC OKNA IN VRATA:</t>
  </si>
  <si>
    <t>Izdelava, dobava in montaža nove kovinske ograje na balkonu, višine 1.000 mm, iz Fe profilov, prašno barvana, po detajlu arhitekta</t>
  </si>
  <si>
    <t>Izdelava, dobava in vgraditev triroge INOX konstrukcije za zastave! Investitor določi mesto pritrditve</t>
  </si>
  <si>
    <t>Dodelava poškodovane ograje in predelava ograje (ogrodje iz cevi in mreža) in vrat na kolesih na JZ vogalu objekta zaradi dodatne debeline fasade za 14cm-kompletno s čiščenjem, 2x osnovnim premazom, 2x finalno barvo in z zamenjavo stare mreže z novo pocinkano mrežo. Dimenzije: 5,00m x 4,20m.</t>
  </si>
  <si>
    <t>Zaščitna mreža pred udarci žoge in hokejskega paka iz igrišča pred južno fasado, sega od tal do napušča stavbe, kompletno z dobavo in montažo mreže (Politelen PE debeline 4mm, bele barve, dimenzija okenc 10x10cm in 5x5cm do višine 2m od tal. Cca 12 vročecinkanih FE sider, ki bodo držale distanco, pritrjenih v opečno steno z vijaki in hilti maso. Napenjalna žična vrv je 4mm debela pletenica, upoštevati je ves drobni material, ki je pocinkan. Odmik mreže od objekta je cca 60-80cm. Žična vrv je napeta okoli celega oboda mreže in še vmes sta dvakrat vodoravni žični vrvi.)! Odpornost na UV  žarke in zmrzovanje ter udarce! Skrajne dimenzije: 18,10m x 10,80m. Izvedba mreže bo manjše kvadrature in nepravilne oblike. Oblika se določi na licu mesta, z naročnikom. Montaža mreže se izvede z dvižno ploščadjo, kar je zajeti v enotni ceni.</t>
  </si>
  <si>
    <t>Predelava vrat z okvirjem na JV vogalu (meja med dvoriščem in igriščem) kompletno s čiščenjem, 2x osnovno barvo + tesarol finalna barva s ključavnico. Po dogovoru na licu mesta. Dimenzije 1,00m x 4,00m. Z zamenjavo stare mreže z novo pocinkano.</t>
  </si>
  <si>
    <t>Demontaža in predelava obstoječe ograje stopnišča na Z fasadi na svetlo višino 100 cm, kompletno s čiščenjem, prednamazom, 2x osnovna in 2x finalna barva, ter ponovna montaža na dobetonirano stopnišče</t>
  </si>
  <si>
    <t>Izdelava, dobava in montaža štiridelnega pohodnega pokrova skupne velikosti cca 2,25x1,5m, za zapiranje dostopa v klet na S fasadi, obodni nosilni okvir za naleganje pokrovov je iz FeZn kotnika, s sidri vgrajen v fasadni zid, pokrovi (4 kos) so izdelani v obliki kaset iz FeZn pločevine debeline 5 mm, vsak pokrov je opremljen z dvema tečajema za odpiranje, luknjan za fiksiranje pokrovov v dvignjenem stanju celoten, pokrov mora biti vodotesne izvedbe, vključno z dobavo in vgradnjo sider za montažo zatičev, izvedba s ključavnico.</t>
  </si>
  <si>
    <t>Izdelava, dobava in montaža nosilne kovinske konstrukcije za vgradnjo novega okna na J fasadi, iz škatlastih profilov 100/100/8 mm, sidrana v nosilno konstrukcijo,  konstrukcija temeljno pleskana in 2x finalno pleskana</t>
  </si>
  <si>
    <t>SKUPAJ KLJUČAVNIČARSKA DELA:</t>
  </si>
  <si>
    <t>Slikopleskarska obdelava novih vencev na fasadi 2x s silikonsko barvo (npr.revital kolor silkon) s tesnenjem in kitanjem stikov</t>
  </si>
  <si>
    <t>Slikopleskarska obdelava stare zaščitne mreže in ograje stopnišča, ob svetlobnem jašku na Z fasadi, kompletno s čiščenjem, 2x osnovnim premazom ter 2x končnim tesarol premazom. V enotni ceni je zajeto odstranjevanje lesenih plohov na vrhu mreže dim. 60x210 cm</t>
  </si>
  <si>
    <t>Enkratno pleskanje (znotraj in zunaj) vhodnih hrastovih vrat s prozornim lakom z vsemi potrebnimi deli. Dimenzije 1,80 x 2,25 m.</t>
  </si>
  <si>
    <t>Slikopleskarska obdelava obstoječih kovinskih fasadnih vrat velikosti 90x205 cm na S fasadi (kletno stopnišče), kompletno s čiščenjem, 2x osnovnim premazom ter 2x končnim tesarol premazom</t>
  </si>
  <si>
    <t>Pleskarska obdelava obstoječega Fe ročaja na kletnem stopnišču, skupaj s krajšanjem ročaja za 1,3 m, kompletno s čiščenjem ročaja, 2x osnovnim premazom, 2x finalno barvo</t>
  </si>
  <si>
    <t>SKUPAJ SLIKOPLESKARSKA DELA:</t>
  </si>
  <si>
    <t>Obdelava dna svetlobnih jaškov pred kletnimi okni tako, da se poglobi dno za cca 25cm pod novo polico novih oken, kompletno z napolnitvijo površine dna jaška s prodniki, dimenzije fi 32mm. V ceni je zajeti izkop in odvoz izkopanega materiala, ter dobavo in razgrinjanje prodnikov.</t>
  </si>
  <si>
    <t>Rušenje obstoječih peskolovov in izdelava novih betonskih peskolovov fi 40 cm z betonskim pokrovom, globine do 1 m, ter odcepi na obstoječi kanal (skupaj z vsemi deli).</t>
  </si>
  <si>
    <t>SKUPAJ ZUNANJA UREDITEV:</t>
  </si>
  <si>
    <t>f.Nepredvidena dela:</t>
  </si>
  <si>
    <t>Nepredvidena dela, ki se bodo pojavila v teku gradnje: predvideni znesek vključuje dela, ki niso zajeta v teh popisih in se izvedejo po naročilu investitorja, na podlagi kalkulativnih elementov ponudbe in cenika materiala, s predhodnim vpisom v gradbeni dnevnik. Obračun se bo vršil na podlagi dejansko porabljenaga časa in materiala evidentiranega v gradbenem dnevniku in potrjenega od strani nadzornega organa. Ocena 10 % na vse postavke II. a+b+c+d+e.</t>
  </si>
  <si>
    <t>a. Instalacijska dela</t>
  </si>
  <si>
    <t>INSTALACIJSKA DELA SKUPNO:</t>
  </si>
  <si>
    <t>INSTALACIJSKA DELA MOL:</t>
  </si>
  <si>
    <t>INSTALACIJSKA DELA OMNIA:</t>
  </si>
  <si>
    <t>b. Nepredvidena dela:</t>
  </si>
  <si>
    <t>Vse skupaj instalacijska dela:</t>
  </si>
  <si>
    <t>I. INSTALACIJSKA DELA</t>
  </si>
  <si>
    <t>Demontaža klima naprav zunanje enote split sistemov, predelava sidranja klima naprav-zaradi dodatne debeline f. fasade za 14 cm ter ponovna montaža klime na isto mesto. Kompletno z zaščito cevi v območju fasade, z odvodno cevjo pod fasado v območju zidu, za odvod kondenza, sidra pa morajo biti finalno antikorozijsko zaščitena.</t>
  </si>
  <si>
    <t>Ponovna montaža začasno deponirane stare strelovodne instalacije, obnovitev, pregled spojev in dostava pozitivnega atesta vseh po zakonodaji potrebnih meritev. Daljša sidra za 14 cm vsled dodatne debeline fasade.</t>
  </si>
  <si>
    <t>montaža INOX pokrivnih strelovodnih kanalov (višina 1,60 m)</t>
  </si>
  <si>
    <t>Smiselna prestavitev in ureditev vseh kablov in doz na fasadi, ki se jih montira v zaščitne cevi vgrajene v utore pred izdelavo nove fasadne obloge, upoštevajoč predpise (vzhodna fasada - tervol; zahodna, južna in severna fasada - EPS).</t>
  </si>
  <si>
    <r>
      <t xml:space="preserve">Strojno izsekavanje utorov preseka 5x5 oz. 8X8 cm v fasadni steni in zametavanje utorov, skupaj z vgradnjo PVC gibljivih cevi. </t>
    </r>
    <r>
      <rPr>
        <u/>
        <sz val="10"/>
        <rFont val="Arial"/>
        <family val="2"/>
        <charset val="238"/>
      </rPr>
      <t>Količina je ocenjena</t>
    </r>
  </si>
  <si>
    <t>Odstranitev vodovodne pipe na zahodni in južni fasadi s predhodno preverbo usklajenosti z eventualno notranjo instalacijo.</t>
  </si>
  <si>
    <t>Demontaža in odstranitev ventilatorjev, ventilacijskih kanalov, ogrodja za le te, Z fasada (deponija ventilatorjev in kanalov v kletno shrambo)</t>
  </si>
  <si>
    <t>Nov razvod za Telekom in Skyline instalacije v obstoječi fasadi, v poziciji je zajeto:</t>
  </si>
  <si>
    <t>- odstranitev telekomove vzidane omarice na J fasadi in odstranitev nadometne CATV omarice na V in S fasadi</t>
  </si>
  <si>
    <t>- izsekavanje utorov preseka 5x5 cm v fasadni steni in zametavanje utorov v dolžini 45 m1</t>
  </si>
  <si>
    <t>- rebraste cevi fi 36 mm, kot npr: Alkaten, dolžine 45 m</t>
  </si>
  <si>
    <t>- vzidava 3 kose doz dimenzije po 20x20 cm</t>
  </si>
  <si>
    <t>- vzidava treh Inox omaric dimenzije cca 30x45 cm, na J in S fasadi</t>
  </si>
  <si>
    <t>Omnia arhing predhodno pridobi soglasje od Telekoma</t>
  </si>
  <si>
    <t>Dela se izvedejo v sodelovanju Telekoma in Skyline</t>
  </si>
  <si>
    <t>Zamenjava električne omarice in izvedba novega razvoda do omarice, na S fasadi, v poziciji je zajeto:</t>
  </si>
  <si>
    <t>- odstranitev dveh elektroomaric s S fasade,  dim. obstoječih omaric 0,65 x 0,85 m in 0,52 x 0,70 m</t>
  </si>
  <si>
    <t>- dobava in vzidava ene Inoks omarice za 5 odjemnih mest</t>
  </si>
  <si>
    <t>- izsekavanje utorov v fasadni steni dim. 15x15 cm in zametavanje utorov v dolžini 3 m</t>
  </si>
  <si>
    <t>- vgradnja dveh rebrastih cevi stigmaflex fi 125 mm, skupne dolžine 3 m</t>
  </si>
  <si>
    <t>Omnia arhing predhodno pridobi soglasje od Elektro Ljubljana</t>
  </si>
  <si>
    <t>Dela se izvedejo v sodelovanju z Elektro Ljubljana</t>
  </si>
  <si>
    <t>Demontaža luči, zasilne razsvetljave, alarma, krožnika in lesenih desk (dimenzije ene deske 0,10 x 0,08 x 1,00 m).</t>
  </si>
  <si>
    <t>Dobava in montaža zunanje luči na senzor pred vhodi v objekt.</t>
  </si>
  <si>
    <t>9.2.</t>
  </si>
  <si>
    <t>Ponovna montaža začasno odmontiranih luči zasilne razsvetljave in alarma.</t>
  </si>
  <si>
    <t>Dobava in montaža rešetke na južni fasadi za pokritje luknje od ventilatorja (dimenzije 20 x 20 cm).</t>
  </si>
  <si>
    <t>Dobava in montaža rešetke na vzhodni fasadi za pokritje luknje od prezračevalnega kanala (dimenzije 25 x 30 cm).</t>
  </si>
  <si>
    <t>Prestavitev telekomunikacijske omarice T2 in nadometnega razvoda, na V fasado, v poziciji je zajeto:</t>
  </si>
  <si>
    <t>- prestavitev telekomunikacijske omarice</t>
  </si>
  <si>
    <t>- izsekavanje utorov v fasadni steni in zametavanje utorov, dolžine 12 m1</t>
  </si>
  <si>
    <t>- vgradnja rebrastih cevi dolžine 12 m1</t>
  </si>
  <si>
    <t>Dela se izvedejo v sodelovanju s T2</t>
  </si>
  <si>
    <t>Prestavitev glavne plinskega zaporne pipe na V fasado, z izdelavo novega razvoda, v poziciji je zajeto:</t>
  </si>
  <si>
    <t>- izsekavanje utorov v fasadni steni in zametavanje v dolžini 3 m</t>
  </si>
  <si>
    <t>- 2x preboj skozi zidan zid debeline 50 cm in zametavanje</t>
  </si>
  <si>
    <t>- jeklena cev fi 28 mm, v dolžini 12 m, skupaj s fazonskimi kosi in objemkami in zaščitno jekleno cevjo pri preboji skozi zid, priključitev novega voda z obstoječo instalacijo</t>
  </si>
  <si>
    <t>- zaščita in čiščenje prostora sanitarij po končanih delih</t>
  </si>
  <si>
    <t>Omnia arhing predhodno pridobi soglasje od Energetike Ljubljana</t>
  </si>
  <si>
    <t>Dela se izvedejo v sodelovanju z Energetiko Ljubljana</t>
  </si>
  <si>
    <t>Odstranitev luči javne razsvetljave na Sfasadi, skupaj s kovinsko konzolo ter nadzemnim kablom. Dela izvede Javna razsvetljava</t>
  </si>
  <si>
    <t>Dobava in vzidava nove FeZn konzole na Z fasadi za sidranje obstoječega nadzemnega kabla.</t>
  </si>
  <si>
    <t>SKUPAJ INSTALACIJSKA DELA:</t>
  </si>
  <si>
    <t>b. Nepredvidena dela</t>
  </si>
  <si>
    <t>Nepredvidena dela, ki se bodo pojavila v</t>
  </si>
  <si>
    <t>teku gradnje:predvideni znesek vključuje</t>
  </si>
  <si>
    <t>dela, ki niso zajeta v teh popisih in se</t>
  </si>
  <si>
    <t>izvedejo po naročilu investitorja, na podlagi</t>
  </si>
  <si>
    <t>kalkulativnih elementov ponudbe in cenika</t>
  </si>
  <si>
    <t>materiala, s predhodnim vpisom v gradbeni</t>
  </si>
  <si>
    <t>dnevnik. Obračun se bo vršil na podlagi dejansko porabljenaga časa in materiala evidentiranega v gradbenem dnevniku in potrjenega od strani nadzornega organa. Ocena 10% na vse postavke III.a</t>
  </si>
  <si>
    <t>Skupaj nepredvidena dela:</t>
  </si>
  <si>
    <t>16.</t>
  </si>
  <si>
    <t>Kompletna izdelava novih AB stopnic s podestom preko obstoječih zunanjih stopnic, vhod na V fasadi, v poziciji je zajeto:</t>
  </si>
  <si>
    <t>Podzidek se obdela po potrditvi vzorcev in sicer na sledeči način: izdelajo se vse iste komponente kot na zgornji fasadi, razen ekspandiranega polisterena in silikonskega glajenega ometa. Ekspandirani polisteren se zamenja za ekstrudirani polisteren 12 cm (kot npr. Stirodur), namesto silikonskega glajenega ometa pa se izvede kulirplast. Pred zaključnim slojem se izvede premaz z univerzalnim osnovim premazom "unigrund", potem pa se nanese na podzidek marmorni akrilni omet kot naprimer kulirplast 3,0, vse v skladu s tehničnim listom proizvajalca.</t>
  </si>
  <si>
    <t>7.1.</t>
  </si>
  <si>
    <t>7.2.</t>
  </si>
  <si>
    <t>12.1.</t>
  </si>
  <si>
    <t>12.2.</t>
  </si>
  <si>
    <t>17.</t>
  </si>
  <si>
    <t>19.</t>
  </si>
  <si>
    <t>20.</t>
  </si>
  <si>
    <t>Rušenje lesenega delno zastekljenega vetrolova stranskega vhoda na zahodni fasadi  (dimenzije: 2,90+1,1 m x višina 2,90 m) kompletno z lesenim nadstreškom (dimenzije cca: 3,30m x 1,65m), kritina bitumenska skodle, kleparski izdelki iz alu pločevine</t>
  </si>
  <si>
    <t>3.0.</t>
  </si>
  <si>
    <t>3.3.</t>
  </si>
  <si>
    <t>10.1.</t>
  </si>
  <si>
    <t>10.2.</t>
  </si>
  <si>
    <t>Obloga na zunanjih stopnicah na V fasadi in na zunanjih stopnicah na Z fasadi</t>
  </si>
  <si>
    <t>Betoniranje oz. dobetoniranje stopnic pred vhodi na vzhodni in zahodni fasadi, zaradi prilagoditve stopnic požarnim zahtevam in kot podlaga za polaganje keramike.</t>
  </si>
  <si>
    <t>14.1.</t>
  </si>
  <si>
    <t>14.2.</t>
  </si>
  <si>
    <t>Zaokrožena polica okroglih oken fasade, r.š. do 33 cm iz barvane Alu ploč., premer oken  80 cm-vzeti mere pred izvedbo! V ceni izvedba, dobava in montaža ter kitanje ob oknu!</t>
  </si>
  <si>
    <t>Ograja stopnic na V fasadi</t>
  </si>
  <si>
    <t>Izdelava, dobava in montaža nove Fe ograje svetle višine 1.000 mm, za zunanje stopnice, izdelana iz vertikalnih stojk, ročaja iz cevi fi 42 mm, polnilo iz vertikalnih prečk v osnem razmaku 140 mm, prašno barvana.</t>
  </si>
  <si>
    <t>štirikrilno okno (kjer odpade klima za bivši disko) 300x130 cm. Notranja stran termopan stekla je na eni strani peskana.</t>
  </si>
  <si>
    <t>večdelno PVC okno velikosti 290x200 cm, južna fasada. Opis enak, s tem da je zunanje steklo VSG (lepljeno kaljeno varnostno steklo) take debeline, da je odporno na udarce žoge</t>
  </si>
  <si>
    <t>4.1.</t>
  </si>
  <si>
    <t>4.2.</t>
  </si>
  <si>
    <t>- opaž pasovnega temelja, stopnic in roba plošče</t>
  </si>
  <si>
    <t>24.</t>
  </si>
  <si>
    <t>- armatura (betonsko jeklo RA), ocena cca 100 kg/m3 betona</t>
  </si>
  <si>
    <t>Dobava in polaganje keramičnih nedrsečih ploščic R11 za zunanjo uporabo (zunanje lepilo), skupaj z nizkostensko obrobo/cokel na fasadi, z INOX robnim profilom pri vhodu, obloga na zunanjih stopnicah. Obračun po m2 razvite površine</t>
  </si>
  <si>
    <t>- betoniranje pasovnih temeljev dim 35x40 cm skupaj z nastavkom, talna plošča in stopnice, beton C25/30</t>
  </si>
  <si>
    <t xml:space="preserve"> - vrtanje lukenj v obstoječ fasadni zid, čiščenje izvrtin, polnjenje z leplino maso, izdelava in vgradnja sider iz betonskega jekla, za sidranje nove AB konstrukcije v fasadni zid, sidra RA fi 14 mm/25 cm, dolžine po cca 60 cm </t>
  </si>
  <si>
    <t>- nearmiran beton (podložni beton in pusti beton za dobetoniranje nad obstoječimi stopnicami)</t>
  </si>
  <si>
    <t>- opaž pasovnega temelja in stopnic</t>
  </si>
  <si>
    <t>Obloga na zunanjih stopnicah Z fasadi (na mestu obstoječega vetrolova)</t>
  </si>
  <si>
    <r>
      <t xml:space="preserve">Izdelava fasadnega podstavka iz XPS plošč debeline 5 cm zalepljene na cokel višine 30-35 cm (40 cm XPS plošč je še v zemlji), velja za vse fasade. Brez finalnega sloja! (Samo XPS, mrežica in dvakrat lepilo!). </t>
    </r>
    <r>
      <rPr>
        <u/>
        <sz val="10"/>
        <rFont val="Arial"/>
        <family val="2"/>
        <charset val="238"/>
      </rPr>
      <t>Obračun po m1</t>
    </r>
  </si>
  <si>
    <t>Kompletna izdelava novih AB stopnic za požarni izhod na Z fasadi (namesto vetrolova), v poziciji je zajeto:</t>
  </si>
  <si>
    <t>Pločevinasta obroba r.š. cca 50 cm, iz Alu barvane pločevine in ustrezne kovinske podkonstrukcije, kot zaščita nasutja toplotne izolacije med klimatom in zidomna zgornji strani, stik obrobe s fasado mora biti izveden vodotesno.</t>
  </si>
  <si>
    <t>- odstranjevanje tlakovcev je zajeto v ločeni poziciji</t>
  </si>
  <si>
    <t>Dobetoniranje obstoječih stopnic na Z fasadi za cca 15 cm, za izravnavo višin stopnic, v poziciji je zajeta priprava podlage za boljšo sprijemljivost, vgradnja betona in opaženje stopnic v količini 10 m1. Odstranjevanje tlakovcev, je zajeto v ločeni poziciji.</t>
  </si>
  <si>
    <t>Rušenje in krpanje tlakovanih površin na mestu kjer so predvidene nove AB stopnice na terenu na Z fasadi</t>
  </si>
  <si>
    <t>- pazljivo odstranjevanje obstoječih betonskih tlakovcev iz peščene posteljice oz. betonske podlage</t>
  </si>
  <si>
    <t>- polaganje obstoječih betonskih tlakovcev v sloj drobnega peska debeline 4 cm ali na betonsko podlago - enako kot je izveden obstoječi tlak, na ustrezno pripravljeno tamponsko podlago, skupaj z vibriranjem in zasipanjem reg med tlakovci s kremenčevim peskom in rezanjem tlakovcev ob stopnicah</t>
  </si>
  <si>
    <t>- odvoz ruševin na stalno deponijo.</t>
  </si>
  <si>
    <t>75 koledarskih dni od podpisa pogodbe.</t>
  </si>
  <si>
    <r>
      <t>Predhodni ogled objekta</t>
    </r>
    <r>
      <rPr>
        <sz val="10"/>
        <rFont val="Arial"/>
        <family val="2"/>
        <charset val="238"/>
      </rPr>
      <t xml:space="preserve"> na katerem se bo izdelala nova fasada in upoštevati je vsa morebitna neskladja med popisom del in potrebno izvedbo, ki mora biti taka kot je sedaj v vseh elementih na celotni fasadi, ta neskladja ne morejo biti razlog za uveljavljanje dodatnih zahtevkov ali sprememb cene za enoto in s tem celote. Vse te morebitne dodatne stroške, ki se ugotovijo in ki bodo morebiti nastali med izvedbo del  je obvezno zajeti v formuliranju vseh enotnih cen v ponudbi po sistemu "enotne cene" v višini faktorja za urne postavke te ponudbe. Vključiti se mora tudi v faktor strošek koordinatorja za ves čas izvedbe del in posledično vseh stroškov povezanih s tem. Vključiti se mora tudi strošek požarnega izkaza. Upoštevati se morajo tudi vsa plačila prevzema in odlaganja gradbenih odpadkov, ki nastanejo pri rušitvenih delih.</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</si>
</sst>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EUR]"/>
    <numFmt numFmtId="165" formatCode="#,##0.00&quot; €&quot;"/>
    <numFmt numFmtId="166" formatCode="0\ %"/>
    <numFmt numFmtId="167" formatCode="#,##0.0"/>
  </numFmts>
  <fonts count="17" x14ac:knownFonts="1">
    <font>
      <sz val="10"/>
      <name val="Arial"/>
      <family val="2"/>
      <charset val="238"/>
    </font>
    <font>
      <sz val="10"/>
      <name val="Arial"/>
      <family val="2"/>
      <charset val="238"/>
    </font>
    <font>
      <b/>
      <sz val="10"/>
      <name val="Arial"/>
      <family val="2"/>
      <charset val="238"/>
    </font>
    <font>
      <b/>
      <sz val="12"/>
      <name val="Arial"/>
      <family val="2"/>
      <charset val="238"/>
    </font>
    <font>
      <b/>
      <sz val="10"/>
      <color rgb="FFFF0000"/>
      <name val="Arial"/>
      <family val="2"/>
      <charset val="238"/>
    </font>
    <font>
      <sz val="9"/>
      <color rgb="FFFF0000"/>
      <name val="Arial"/>
      <family val="2"/>
      <charset val="238"/>
    </font>
    <font>
      <sz val="10"/>
      <color rgb="FF008000"/>
      <name val="Arial"/>
      <family val="2"/>
      <charset val="238"/>
    </font>
    <font>
      <b/>
      <sz val="10"/>
      <color rgb="FF008000"/>
      <name val="Arial"/>
      <family val="2"/>
      <charset val="238"/>
    </font>
    <font>
      <sz val="10"/>
      <color rgb="FFFF0000"/>
      <name val="Arial"/>
      <family val="2"/>
      <charset val="238"/>
    </font>
    <font>
      <b/>
      <sz val="11"/>
      <name val="Arial"/>
      <family val="2"/>
      <charset val="238"/>
    </font>
    <font>
      <b/>
      <sz val="14"/>
      <name val="Arial"/>
      <family val="2"/>
      <charset val="238"/>
    </font>
    <font>
      <b/>
      <u/>
      <sz val="10"/>
      <name val="Arial"/>
      <family val="2"/>
      <charset val="238"/>
    </font>
    <font>
      <u/>
      <sz val="10"/>
      <name val="Arial"/>
      <family val="2"/>
      <charset val="238"/>
    </font>
    <font>
      <sz val="10"/>
      <color rgb="FF0000FF"/>
      <name val="Arial"/>
      <family val="2"/>
      <charset val="238"/>
    </font>
    <font>
      <sz val="10"/>
      <color rgb="FF00B0F0"/>
      <name val="Arial"/>
      <family val="2"/>
      <charset val="238"/>
    </font>
    <font>
      <sz val="10"/>
      <color indexed="8"/>
      <name val="Helv"/>
    </font>
    <font>
      <sz val="10"/>
      <color indexed="8"/>
      <name val="Arial CE"/>
      <family val="2"/>
      <charset val="238"/>
    </font>
  </fonts>
  <fills count="3">
    <fill>
      <patternFill patternType="none"/>
    </fill>
    <fill>
      <patternFill patternType="gray125"/>
    </fill>
    <fill>
      <patternFill patternType="solid">
        <fgColor rgb="FFFFCC99"/>
        <bgColor rgb="FFC0C0C0"/>
      </patternFill>
    </fill>
  </fills>
  <borders count="2">
    <border>
      <left/>
      <right/>
      <top/>
      <bottom/>
      <diagonal/>
    </border>
    <border>
      <left/>
      <right/>
      <top/>
      <bottom style="thick">
        <color auto="1"/>
      </bottom>
      <diagonal/>
    </border>
  </borders>
  <cellStyleXfs count="3">
    <xf numFmtId="0" fontId="0" fillId="0" borderId="0"/>
    <xf numFmtId="1" fontId="1" fillId="0" borderId="0"/>
    <xf numFmtId="3" fontId="15" fillId="0" borderId="0" applyFont="0" applyAlignment="0">
      <alignment horizontal="right"/>
      <protection locked="0"/>
    </xf>
  </cellStyleXfs>
  <cellXfs count="224">
    <xf numFmtId="0" fontId="0" fillId="0" borderId="0" xfId="0"/>
    <xf numFmtId="0" fontId="2" fillId="0" borderId="0" xfId="0" applyFont="1" applyProtection="1"/>
    <xf numFmtId="0" fontId="0" fillId="0" borderId="0" xfId="0" applyFont="1" applyBorder="1" applyAlignment="1" applyProtection="1">
      <alignment horizontal="left"/>
    </xf>
    <xf numFmtId="0" fontId="0" fillId="0" borderId="0" xfId="0" applyFont="1" applyAlignment="1" applyProtection="1">
      <alignment horizontal="left"/>
    </xf>
    <xf numFmtId="0" fontId="0" fillId="0" borderId="0" xfId="0" applyFont="1" applyProtection="1"/>
    <xf numFmtId="0" fontId="0" fillId="0" borderId="0" xfId="0" applyProtection="1"/>
    <xf numFmtId="0" fontId="3" fillId="0" borderId="0" xfId="0" applyFont="1" applyBorder="1" applyAlignment="1" applyProtection="1">
      <alignment horizontal="center"/>
    </xf>
    <xf numFmtId="0" fontId="2" fillId="0" borderId="0" xfId="0" applyFont="1" applyBorder="1" applyAlignment="1" applyProtection="1">
      <alignment horizontal="center"/>
    </xf>
    <xf numFmtId="0" fontId="2" fillId="0" borderId="0" xfId="0" applyFont="1" applyAlignment="1" applyProtection="1">
      <alignment horizontal="center"/>
    </xf>
    <xf numFmtId="0" fontId="2" fillId="0" borderId="0" xfId="0" applyFont="1" applyBorder="1" applyAlignment="1" applyProtection="1">
      <alignment horizontal="left"/>
    </xf>
    <xf numFmtId="0" fontId="0" fillId="0" borderId="0" xfId="0" applyAlignment="1" applyProtection="1">
      <alignment horizontal="left"/>
    </xf>
    <xf numFmtId="164" fontId="0" fillId="0" borderId="0" xfId="0" applyNumberFormat="1" applyFont="1" applyProtection="1"/>
    <xf numFmtId="0" fontId="2" fillId="0" borderId="0" xfId="0" applyFont="1" applyAlignment="1" applyProtection="1">
      <alignment horizontal="left"/>
    </xf>
    <xf numFmtId="164" fontId="2" fillId="0" borderId="0" xfId="0" applyNumberFormat="1" applyFont="1" applyProtection="1"/>
    <xf numFmtId="164" fontId="0" fillId="0" borderId="1" xfId="0" applyNumberFormat="1" applyFont="1" applyBorder="1" applyProtection="1"/>
    <xf numFmtId="164" fontId="0" fillId="0" borderId="0" xfId="0" applyNumberFormat="1" applyFont="1" applyBorder="1" applyProtection="1"/>
    <xf numFmtId="164" fontId="2" fillId="0" borderId="0" xfId="0" applyNumberFormat="1" applyFont="1" applyBorder="1" applyProtection="1"/>
    <xf numFmtId="164" fontId="0" fillId="0" borderId="0" xfId="0" applyNumberFormat="1" applyFont="1" applyBorder="1" applyAlignment="1" applyProtection="1">
      <alignment horizontal="right"/>
    </xf>
    <xf numFmtId="4" fontId="2" fillId="0" borderId="1" xfId="0" applyNumberFormat="1" applyFont="1" applyBorder="1" applyAlignment="1" applyProtection="1">
      <alignment horizontal="left"/>
    </xf>
    <xf numFmtId="0" fontId="0" fillId="0" borderId="1" xfId="0" applyBorder="1" applyProtection="1"/>
    <xf numFmtId="0" fontId="2" fillId="0" borderId="0" xfId="0" applyFont="1"/>
    <xf numFmtId="0" fontId="0" fillId="0" borderId="0" xfId="0" applyFont="1" applyAlignment="1"/>
    <xf numFmtId="0" fontId="0" fillId="0" borderId="0" xfId="0" applyFont="1"/>
    <xf numFmtId="0" fontId="3" fillId="0" borderId="0" xfId="0" applyFont="1" applyBorder="1" applyAlignment="1" applyProtection="1"/>
    <xf numFmtId="0" fontId="4" fillId="0" borderId="0" xfId="0" applyFont="1" applyBorder="1" applyAlignment="1" applyProtection="1">
      <alignment horizontal="center"/>
    </xf>
    <xf numFmtId="0" fontId="6" fillId="0" borderId="0" xfId="0" applyFont="1"/>
    <xf numFmtId="0" fontId="4" fillId="0" borderId="0" xfId="0" applyFont="1" applyAlignment="1" applyProtection="1">
      <alignment horizontal="center"/>
    </xf>
    <xf numFmtId="0" fontId="7" fillId="0" borderId="0" xfId="0" applyFont="1"/>
    <xf numFmtId="0" fontId="2" fillId="0" borderId="0" xfId="0" applyFont="1" applyAlignment="1" applyProtection="1">
      <alignment horizontal="right"/>
    </xf>
    <xf numFmtId="0" fontId="8" fillId="0" borderId="0" xfId="0" applyFont="1" applyProtection="1"/>
    <xf numFmtId="164" fontId="8" fillId="0" borderId="0" xfId="0" applyNumberFormat="1" applyFont="1" applyProtection="1"/>
    <xf numFmtId="165" fontId="0" fillId="0" borderId="0" xfId="0" applyNumberFormat="1" applyFont="1"/>
    <xf numFmtId="165" fontId="6" fillId="0" borderId="0" xfId="0" applyNumberFormat="1" applyFont="1"/>
    <xf numFmtId="164" fontId="4" fillId="0" borderId="0" xfId="0" applyNumberFormat="1" applyFont="1" applyProtection="1"/>
    <xf numFmtId="164" fontId="8" fillId="0" borderId="0" xfId="0" applyNumberFormat="1" applyFont="1" applyBorder="1" applyProtection="1"/>
    <xf numFmtId="165" fontId="0" fillId="0" borderId="1" xfId="0" applyNumberFormat="1" applyFont="1" applyBorder="1"/>
    <xf numFmtId="165" fontId="6" fillId="0" borderId="1" xfId="0" applyNumberFormat="1" applyFont="1" applyBorder="1"/>
    <xf numFmtId="165" fontId="7" fillId="0" borderId="0" xfId="0" applyNumberFormat="1" applyFont="1"/>
    <xf numFmtId="0" fontId="4" fillId="0" borderId="0" xfId="0" applyFont="1" applyBorder="1" applyAlignment="1" applyProtection="1">
      <alignment horizontal="left"/>
    </xf>
    <xf numFmtId="164" fontId="2" fillId="0" borderId="0" xfId="0" applyNumberFormat="1" applyFont="1" applyBorder="1" applyAlignment="1" applyProtection="1">
      <alignment horizontal="right"/>
    </xf>
    <xf numFmtId="165" fontId="2" fillId="0" borderId="0" xfId="0" applyNumberFormat="1" applyFont="1"/>
    <xf numFmtId="165" fontId="4" fillId="0" borderId="0" xfId="0" applyNumberFormat="1" applyFont="1"/>
    <xf numFmtId="0" fontId="8" fillId="0" borderId="0" xfId="0" applyFont="1"/>
    <xf numFmtId="165" fontId="8" fillId="0" borderId="0" xfId="0" applyNumberFormat="1" applyFont="1"/>
    <xf numFmtId="0" fontId="0" fillId="0" borderId="1" xfId="0" applyFont="1" applyBorder="1" applyProtection="1"/>
    <xf numFmtId="165" fontId="0" fillId="0" borderId="1" xfId="0" applyNumberFormat="1" applyFont="1" applyBorder="1" applyProtection="1"/>
    <xf numFmtId="0" fontId="4" fillId="0" borderId="0" xfId="0" applyFont="1" applyProtection="1"/>
    <xf numFmtId="165" fontId="2" fillId="0" borderId="0" xfId="0" applyNumberFormat="1" applyFont="1" applyBorder="1"/>
    <xf numFmtId="165" fontId="4" fillId="0" borderId="0" xfId="0" applyNumberFormat="1" applyFont="1" applyBorder="1"/>
    <xf numFmtId="49" fontId="0" fillId="0" borderId="0" xfId="0" applyNumberFormat="1" applyFont="1"/>
    <xf numFmtId="4" fontId="0" fillId="0" borderId="0" xfId="0" applyNumberFormat="1" applyFont="1"/>
    <xf numFmtId="49" fontId="3" fillId="0" borderId="0" xfId="0" applyNumberFormat="1" applyFont="1" applyProtection="1"/>
    <xf numFmtId="4" fontId="0" fillId="0" borderId="0" xfId="0" applyNumberFormat="1" applyFont="1" applyProtection="1"/>
    <xf numFmtId="49" fontId="9" fillId="0" borderId="0" xfId="0" applyNumberFormat="1" applyFont="1" applyBorder="1" applyAlignment="1" applyProtection="1"/>
    <xf numFmtId="49" fontId="3" fillId="0" borderId="0" xfId="0" applyNumberFormat="1" applyFont="1" applyBorder="1" applyAlignment="1" applyProtection="1"/>
    <xf numFmtId="49" fontId="9" fillId="0" borderId="0" xfId="0" applyNumberFormat="1" applyFont="1" applyBorder="1" applyAlignment="1" applyProtection="1">
      <alignment wrapText="1"/>
    </xf>
    <xf numFmtId="49" fontId="10" fillId="0" borderId="0" xfId="0" applyNumberFormat="1" applyFont="1" applyBorder="1" applyAlignment="1" applyProtection="1"/>
    <xf numFmtId="49" fontId="2" fillId="0" borderId="0" xfId="0" applyNumberFormat="1" applyFont="1" applyBorder="1" applyAlignment="1" applyProtection="1">
      <alignment horizontal="left" wrapText="1"/>
    </xf>
    <xf numFmtId="49" fontId="2" fillId="0" borderId="0" xfId="0" applyNumberFormat="1" applyFont="1" applyBorder="1" applyAlignment="1" applyProtection="1">
      <alignment horizontal="justify"/>
    </xf>
    <xf numFmtId="49" fontId="0" fillId="0" borderId="0" xfId="0" applyNumberFormat="1" applyFont="1" applyBorder="1" applyAlignment="1" applyProtection="1">
      <alignment horizontal="left" wrapText="1"/>
    </xf>
    <xf numFmtId="49" fontId="0" fillId="0" borderId="0" xfId="0" applyNumberFormat="1" applyFont="1" applyBorder="1" applyAlignment="1" applyProtection="1">
      <alignment horizontal="left" vertical="top" wrapText="1"/>
    </xf>
    <xf numFmtId="49" fontId="2" fillId="0" borderId="0" xfId="0" applyNumberFormat="1" applyFont="1" applyBorder="1" applyAlignment="1" applyProtection="1">
      <alignment horizontal="left" vertical="top" wrapText="1"/>
    </xf>
    <xf numFmtId="0" fontId="0" fillId="0" borderId="0" xfId="0" applyFont="1" applyAlignment="1" applyProtection="1">
      <alignment vertical="top"/>
    </xf>
    <xf numFmtId="49" fontId="0" fillId="0" borderId="0" xfId="0" applyNumberFormat="1" applyFont="1" applyAlignment="1" applyProtection="1">
      <alignment horizontal="left" vertical="top" wrapText="1"/>
    </xf>
    <xf numFmtId="49" fontId="11" fillId="0" borderId="0" xfId="0" applyNumberFormat="1" applyFont="1" applyAlignment="1" applyProtection="1">
      <alignment horizontal="left" vertical="top" wrapText="1"/>
    </xf>
    <xf numFmtId="49" fontId="11" fillId="0" borderId="0" xfId="0" applyNumberFormat="1" applyFont="1" applyAlignment="1" applyProtection="1">
      <alignment horizontal="justify"/>
    </xf>
    <xf numFmtId="49" fontId="0" fillId="0" borderId="0" xfId="0" applyNumberFormat="1" applyFont="1" applyAlignment="1" applyProtection="1">
      <alignment horizontal="left" wrapText="1"/>
    </xf>
    <xf numFmtId="4" fontId="0" fillId="0" borderId="0" xfId="0" applyNumberFormat="1" applyFont="1" applyAlignment="1" applyProtection="1">
      <alignment horizontal="right"/>
    </xf>
    <xf numFmtId="49" fontId="0" fillId="0" borderId="0" xfId="0" applyNumberFormat="1" applyFont="1" applyAlignment="1" applyProtection="1">
      <alignment horizontal="justify"/>
    </xf>
    <xf numFmtId="0" fontId="0" fillId="0" borderId="0" xfId="0" applyFont="1" applyBorder="1" applyProtection="1"/>
    <xf numFmtId="49" fontId="0" fillId="0" borderId="0" xfId="0" applyNumberFormat="1" applyFont="1" applyBorder="1" applyAlignment="1" applyProtection="1">
      <alignment wrapText="1"/>
    </xf>
    <xf numFmtId="4" fontId="0" fillId="0" borderId="0" xfId="0" applyNumberFormat="1" applyFont="1" applyBorder="1" applyProtection="1"/>
    <xf numFmtId="49" fontId="0" fillId="0" borderId="0" xfId="0" applyNumberFormat="1" applyFont="1" applyAlignment="1" applyProtection="1">
      <alignment wrapText="1"/>
    </xf>
    <xf numFmtId="49" fontId="2" fillId="0" borderId="0" xfId="0" applyNumberFormat="1" applyFont="1" applyAlignment="1" applyProtection="1">
      <alignment horizontal="center"/>
    </xf>
    <xf numFmtId="49" fontId="0" fillId="0" borderId="0" xfId="0" applyNumberFormat="1" applyFont="1" applyProtection="1"/>
    <xf numFmtId="49" fontId="2" fillId="0" borderId="0" xfId="0" applyNumberFormat="1" applyFont="1" applyAlignment="1" applyProtection="1">
      <alignment horizontal="left"/>
    </xf>
    <xf numFmtId="4" fontId="2" fillId="0" borderId="0" xfId="0" applyNumberFormat="1" applyFont="1" applyAlignment="1" applyProtection="1">
      <alignment horizontal="right"/>
    </xf>
    <xf numFmtId="4" fontId="0" fillId="0" borderId="1" xfId="0" applyNumberFormat="1" applyFont="1" applyBorder="1" applyProtection="1"/>
    <xf numFmtId="49" fontId="0" fillId="0" borderId="0" xfId="0" applyNumberFormat="1" applyFont="1" applyBorder="1" applyProtection="1"/>
    <xf numFmtId="49" fontId="2" fillId="0" borderId="0" xfId="0" applyNumberFormat="1" applyFont="1" applyProtection="1"/>
    <xf numFmtId="4" fontId="2" fillId="0" borderId="0" xfId="0" applyNumberFormat="1" applyFont="1" applyProtection="1"/>
    <xf numFmtId="0" fontId="0" fillId="0" borderId="0" xfId="0" applyFont="1" applyAlignment="1" applyProtection="1">
      <alignment horizontal="left" vertical="top" wrapText="1"/>
    </xf>
    <xf numFmtId="4" fontId="0" fillId="0" borderId="0" xfId="0" applyNumberFormat="1" applyFont="1" applyAlignment="1" applyProtection="1">
      <alignment horizontal="right" vertical="top" wrapText="1"/>
    </xf>
    <xf numFmtId="4" fontId="0" fillId="0" borderId="0" xfId="0" applyNumberFormat="1" applyFont="1" applyAlignment="1" applyProtection="1">
      <alignment horizontal="right" vertical="top"/>
    </xf>
    <xf numFmtId="0" fontId="0" fillId="2" borderId="0" xfId="0" applyFont="1" applyFill="1" applyAlignment="1" applyProtection="1">
      <alignment vertical="top"/>
    </xf>
    <xf numFmtId="0" fontId="0" fillId="0" borderId="0" xfId="0" applyFont="1"/>
    <xf numFmtId="0" fontId="0" fillId="0" borderId="0" xfId="0" applyFont="1" applyBorder="1" applyProtection="1"/>
    <xf numFmtId="4" fontId="0" fillId="0" borderId="0" xfId="0" applyNumberFormat="1" applyFont="1" applyBorder="1" applyProtection="1"/>
    <xf numFmtId="0" fontId="0" fillId="0" borderId="0" xfId="0"/>
    <xf numFmtId="0" fontId="8" fillId="0" borderId="0" xfId="0" applyFont="1"/>
    <xf numFmtId="0" fontId="0" fillId="0" borderId="1" xfId="0" applyFont="1" applyBorder="1" applyAlignment="1" applyProtection="1">
      <alignment vertical="top"/>
    </xf>
    <xf numFmtId="2" fontId="0" fillId="0" borderId="0" xfId="0" applyNumberFormat="1" applyFont="1"/>
    <xf numFmtId="0" fontId="8" fillId="0" borderId="0" xfId="0" applyFont="1" applyBorder="1"/>
    <xf numFmtId="0" fontId="0" fillId="0" borderId="0" xfId="0" applyFont="1" applyBorder="1"/>
    <xf numFmtId="0" fontId="0" fillId="0" borderId="0" xfId="0" applyFont="1" applyAlignment="1">
      <alignment wrapText="1"/>
    </xf>
    <xf numFmtId="0" fontId="0" fillId="0" borderId="0" xfId="0" applyAlignment="1">
      <alignment wrapText="1"/>
    </xf>
    <xf numFmtId="49" fontId="2" fillId="0" borderId="0" xfId="0" applyNumberFormat="1" applyFont="1" applyBorder="1" applyAlignment="1" applyProtection="1">
      <alignment horizontal="center"/>
    </xf>
    <xf numFmtId="49" fontId="2" fillId="0" borderId="0" xfId="0" applyNumberFormat="1" applyFont="1" applyBorder="1" applyAlignment="1" applyProtection="1">
      <alignment horizontal="left"/>
    </xf>
    <xf numFmtId="49" fontId="4" fillId="0" borderId="1" xfId="0" applyNumberFormat="1" applyFont="1" applyBorder="1" applyAlignment="1" applyProtection="1">
      <alignment horizontal="left" wrapText="1" indent="1"/>
    </xf>
    <xf numFmtId="166" fontId="0" fillId="0" borderId="1" xfId="0" applyNumberFormat="1" applyFont="1" applyBorder="1" applyProtection="1"/>
    <xf numFmtId="0" fontId="0" fillId="2" borderId="1" xfId="0" applyFont="1" applyFill="1" applyBorder="1" applyAlignment="1" applyProtection="1">
      <alignment vertical="top"/>
    </xf>
    <xf numFmtId="0" fontId="0" fillId="2" borderId="1" xfId="0" applyFont="1" applyFill="1" applyBorder="1" applyProtection="1"/>
    <xf numFmtId="0" fontId="0" fillId="0" borderId="0" xfId="0" applyFont="1" applyFill="1" applyBorder="1" applyAlignment="1" applyProtection="1">
      <alignment vertical="top" wrapText="1"/>
    </xf>
    <xf numFmtId="49" fontId="0" fillId="0" borderId="0" xfId="0" applyNumberFormat="1" applyFont="1" applyFill="1" applyBorder="1" applyAlignment="1" applyProtection="1">
      <alignment vertical="top" wrapText="1"/>
    </xf>
    <xf numFmtId="0" fontId="0" fillId="0" borderId="0" xfId="0" applyFont="1" applyFill="1" applyBorder="1" applyAlignment="1" applyProtection="1">
      <alignment wrapText="1"/>
    </xf>
    <xf numFmtId="4" fontId="0" fillId="0" borderId="0" xfId="0" applyNumberFormat="1" applyFont="1" applyFill="1" applyBorder="1" applyAlignment="1" applyProtection="1">
      <alignment wrapText="1"/>
    </xf>
    <xf numFmtId="0" fontId="0" fillId="0" borderId="0" xfId="0" applyFont="1" applyFill="1"/>
    <xf numFmtId="0" fontId="0" fillId="0" borderId="0" xfId="0" applyFill="1"/>
    <xf numFmtId="16" fontId="0" fillId="0" borderId="0" xfId="0" applyNumberFormat="1" applyFont="1" applyFill="1" applyAlignment="1" applyProtection="1">
      <alignment vertical="top"/>
    </xf>
    <xf numFmtId="49" fontId="0" fillId="0" borderId="0" xfId="0" applyNumberFormat="1" applyFont="1" applyFill="1" applyAlignment="1" applyProtection="1">
      <alignment wrapText="1"/>
    </xf>
    <xf numFmtId="0" fontId="0" fillId="0" borderId="0" xfId="0" applyFont="1" applyFill="1" applyProtection="1"/>
    <xf numFmtId="4" fontId="0" fillId="0" borderId="0" xfId="0" applyNumberFormat="1" applyFont="1" applyFill="1" applyProtection="1">
      <protection locked="0"/>
    </xf>
    <xf numFmtId="4" fontId="0" fillId="0" borderId="0" xfId="0" applyNumberFormat="1" applyFont="1" applyFill="1" applyProtection="1"/>
    <xf numFmtId="0" fontId="8" fillId="0" borderId="0" xfId="0" applyFont="1" applyFill="1"/>
    <xf numFmtId="167" fontId="0" fillId="0" borderId="0" xfId="0" applyNumberFormat="1" applyFont="1" applyProtection="1"/>
    <xf numFmtId="167" fontId="0" fillId="0" borderId="0" xfId="0" applyNumberFormat="1" applyFont="1" applyBorder="1" applyProtection="1"/>
    <xf numFmtId="167" fontId="0" fillId="0" borderId="1" xfId="0" applyNumberFormat="1" applyFont="1" applyBorder="1" applyProtection="1"/>
    <xf numFmtId="167" fontId="0" fillId="0" borderId="0" xfId="0" applyNumberFormat="1" applyFont="1" applyAlignment="1" applyProtection="1">
      <alignment horizontal="right" vertical="top"/>
    </xf>
    <xf numFmtId="167" fontId="0" fillId="0" borderId="0" xfId="0" applyNumberFormat="1" applyFont="1" applyFill="1" applyBorder="1" applyAlignment="1" applyProtection="1">
      <alignment wrapText="1"/>
    </xf>
    <xf numFmtId="167" fontId="0" fillId="0" borderId="0" xfId="0" applyNumberFormat="1" applyFont="1" applyFill="1" applyProtection="1"/>
    <xf numFmtId="167" fontId="0" fillId="0" borderId="0" xfId="0" applyNumberFormat="1" applyFont="1"/>
    <xf numFmtId="0" fontId="0" fillId="0" borderId="0" xfId="0" applyFont="1" applyFill="1" applyAlignment="1"/>
    <xf numFmtId="0" fontId="8" fillId="0" borderId="0" xfId="0" applyFont="1" applyFill="1" applyAlignment="1"/>
    <xf numFmtId="0" fontId="0" fillId="0" borderId="0" xfId="0" applyFill="1" applyAlignment="1"/>
    <xf numFmtId="165" fontId="0" fillId="0" borderId="0" xfId="0" applyNumberFormat="1"/>
    <xf numFmtId="0" fontId="0" fillId="0" borderId="0" xfId="0" applyFont="1" applyFill="1" applyBorder="1"/>
    <xf numFmtId="3" fontId="16" fillId="0" borderId="0" xfId="2" applyFont="1" applyFill="1" applyBorder="1" applyAlignment="1">
      <alignment horizontal="left" vertical="top" wrapText="1"/>
      <protection locked="0"/>
    </xf>
    <xf numFmtId="3" fontId="16" fillId="0" borderId="0" xfId="2" applyFont="1" applyFill="1" applyBorder="1" applyAlignment="1">
      <alignment horizontal="left" wrapText="1"/>
      <protection locked="0"/>
    </xf>
    <xf numFmtId="0" fontId="0" fillId="0" borderId="0" xfId="0" applyFont="1" applyFill="1" applyBorder="1" applyAlignment="1"/>
    <xf numFmtId="0" fontId="0" fillId="0" borderId="0" xfId="0" applyFont="1" applyFill="1" applyAlignment="1" applyProtection="1">
      <alignment vertical="top"/>
    </xf>
    <xf numFmtId="0" fontId="0" fillId="0" borderId="0" xfId="0" applyFont="1" applyFill="1" applyAlignment="1" applyProtection="1">
      <alignment horizontal="right" vertical="top"/>
    </xf>
    <xf numFmtId="0" fontId="0" fillId="0" borderId="0" xfId="0" applyFont="1" applyFill="1" applyBorder="1" applyAlignment="1" applyProtection="1">
      <alignment vertical="top"/>
    </xf>
    <xf numFmtId="0" fontId="0" fillId="0" borderId="0" xfId="0" applyFont="1" applyFill="1" applyBorder="1" applyProtection="1"/>
    <xf numFmtId="167" fontId="0" fillId="0" borderId="0" xfId="0" applyNumberFormat="1" applyFont="1" applyFill="1" applyBorder="1" applyProtection="1"/>
    <xf numFmtId="4" fontId="0" fillId="0" borderId="0" xfId="0" applyNumberFormat="1" applyFont="1" applyFill="1" applyBorder="1" applyProtection="1">
      <protection locked="0"/>
    </xf>
    <xf numFmtId="4" fontId="0" fillId="0" borderId="0" xfId="0" applyNumberFormat="1" applyFont="1" applyFill="1" applyBorder="1" applyProtection="1"/>
    <xf numFmtId="167" fontId="8" fillId="0" borderId="0" xfId="0" applyNumberFormat="1" applyFont="1" applyFill="1" applyBorder="1" applyProtection="1"/>
    <xf numFmtId="0" fontId="0" fillId="0" borderId="1" xfId="0" applyFont="1" applyFill="1" applyBorder="1" applyAlignment="1" applyProtection="1">
      <alignment vertical="top"/>
    </xf>
    <xf numFmtId="49" fontId="0" fillId="0" borderId="1" xfId="0" applyNumberFormat="1" applyFont="1" applyFill="1" applyBorder="1" applyAlignment="1" applyProtection="1">
      <alignment vertical="top" wrapText="1"/>
    </xf>
    <xf numFmtId="0" fontId="0" fillId="0" borderId="1" xfId="0" applyFont="1" applyFill="1" applyBorder="1" applyProtection="1"/>
    <xf numFmtId="167" fontId="0" fillId="0" borderId="1" xfId="0" applyNumberFormat="1" applyFont="1" applyFill="1" applyBorder="1" applyProtection="1"/>
    <xf numFmtId="4" fontId="0" fillId="0" borderId="1" xfId="0" applyNumberFormat="1" applyFont="1" applyFill="1" applyBorder="1" applyProtection="1"/>
    <xf numFmtId="49" fontId="2" fillId="0" borderId="0" xfId="0" applyNumberFormat="1" applyFont="1" applyFill="1" applyAlignment="1" applyProtection="1">
      <alignment horizontal="right"/>
    </xf>
    <xf numFmtId="4" fontId="2" fillId="0" borderId="0" xfId="0" applyNumberFormat="1" applyFont="1" applyFill="1" applyProtection="1"/>
    <xf numFmtId="49" fontId="0" fillId="0" borderId="0" xfId="0" applyNumberFormat="1" applyFont="1" applyFill="1" applyAlignment="1" applyProtection="1">
      <alignment horizontal="right"/>
    </xf>
    <xf numFmtId="0" fontId="2" fillId="0" borderId="0" xfId="0" applyFont="1" applyFill="1" applyAlignment="1" applyProtection="1">
      <alignment horizontal="right"/>
    </xf>
    <xf numFmtId="167" fontId="2" fillId="0" borderId="0" xfId="0" applyNumberFormat="1" applyFont="1" applyFill="1" applyAlignment="1" applyProtection="1">
      <alignment horizontal="right"/>
    </xf>
    <xf numFmtId="4" fontId="2" fillId="0" borderId="0" xfId="0" applyNumberFormat="1" applyFont="1" applyFill="1" applyAlignment="1" applyProtection="1">
      <alignment horizontal="right"/>
    </xf>
    <xf numFmtId="4" fontId="0" fillId="0" borderId="0" xfId="0" applyNumberFormat="1" applyFont="1" applyFill="1" applyAlignment="1" applyProtection="1">
      <alignment horizontal="right"/>
    </xf>
    <xf numFmtId="49" fontId="0" fillId="0" borderId="0" xfId="0" applyNumberFormat="1" applyFont="1" applyFill="1" applyAlignment="1" applyProtection="1">
      <alignment horizontal="right" vertical="top"/>
    </xf>
    <xf numFmtId="0" fontId="2" fillId="0" borderId="0" xfId="0" applyFont="1" applyFill="1" applyAlignment="1" applyProtection="1">
      <alignment horizontal="right" vertical="top"/>
    </xf>
    <xf numFmtId="167" fontId="2" fillId="0" borderId="0" xfId="0" applyNumberFormat="1" applyFont="1" applyFill="1" applyAlignment="1" applyProtection="1">
      <alignment horizontal="right" vertical="top"/>
    </xf>
    <xf numFmtId="4" fontId="2" fillId="0" borderId="0" xfId="0" applyNumberFormat="1" applyFont="1" applyFill="1" applyAlignment="1" applyProtection="1">
      <alignment horizontal="right" vertical="top"/>
    </xf>
    <xf numFmtId="4" fontId="0" fillId="0" borderId="0" xfId="0" applyNumberFormat="1" applyFont="1" applyFill="1" applyAlignment="1" applyProtection="1">
      <alignment horizontal="right" vertical="top"/>
    </xf>
    <xf numFmtId="49" fontId="0" fillId="0" borderId="0" xfId="0" applyNumberFormat="1" applyFont="1" applyFill="1" applyProtection="1"/>
    <xf numFmtId="49" fontId="2" fillId="0" borderId="0" xfId="0" applyNumberFormat="1" applyFont="1" applyFill="1" applyAlignment="1" applyProtection="1">
      <alignment horizontal="center"/>
    </xf>
    <xf numFmtId="49" fontId="0" fillId="0" borderId="0" xfId="0" applyNumberFormat="1" applyFont="1" applyFill="1" applyAlignment="1" applyProtection="1">
      <alignment horizontal="left"/>
    </xf>
    <xf numFmtId="49" fontId="0" fillId="0" borderId="1" xfId="0" applyNumberFormat="1" applyFont="1" applyFill="1" applyBorder="1" applyAlignment="1" applyProtection="1">
      <alignment wrapText="1"/>
    </xf>
    <xf numFmtId="2" fontId="0" fillId="0" borderId="1" xfId="0" applyNumberFormat="1" applyFont="1" applyFill="1" applyBorder="1" applyProtection="1"/>
    <xf numFmtId="2" fontId="0" fillId="0" borderId="0" xfId="0" applyNumberFormat="1" applyFont="1" applyFill="1" applyProtection="1"/>
    <xf numFmtId="2" fontId="2" fillId="0" borderId="0" xfId="0" applyNumberFormat="1" applyFont="1" applyFill="1" applyProtection="1"/>
    <xf numFmtId="49" fontId="0" fillId="0" borderId="0" xfId="0" applyNumberFormat="1" applyFont="1" applyFill="1"/>
    <xf numFmtId="167" fontId="0" fillId="0" borderId="0" xfId="0" applyNumberFormat="1" applyFont="1" applyFill="1"/>
    <xf numFmtId="4" fontId="0" fillId="0" borderId="0" xfId="0" applyNumberFormat="1" applyFont="1" applyFill="1"/>
    <xf numFmtId="49" fontId="2" fillId="0" borderId="0" xfId="0" applyNumberFormat="1" applyFont="1" applyFill="1" applyBorder="1" applyAlignment="1" applyProtection="1">
      <alignment horizontal="center"/>
    </xf>
    <xf numFmtId="49" fontId="2" fillId="0" borderId="0" xfId="0" applyNumberFormat="1" applyFont="1" applyFill="1" applyBorder="1" applyAlignment="1" applyProtection="1">
      <alignment horizontal="left"/>
    </xf>
    <xf numFmtId="4" fontId="2" fillId="0" borderId="0" xfId="0" applyNumberFormat="1" applyFont="1" applyFill="1" applyBorder="1" applyProtection="1"/>
    <xf numFmtId="49" fontId="4" fillId="0" borderId="1" xfId="0" applyNumberFormat="1" applyFont="1" applyFill="1" applyBorder="1" applyAlignment="1" applyProtection="1">
      <alignment horizontal="left" wrapText="1" indent="1"/>
    </xf>
    <xf numFmtId="166" fontId="0" fillId="0" borderId="1" xfId="0" applyNumberFormat="1" applyFont="1" applyFill="1" applyBorder="1" applyProtection="1"/>
    <xf numFmtId="49" fontId="0" fillId="0" borderId="0" xfId="0" applyNumberFormat="1" applyFont="1" applyFill="1" applyBorder="1" applyProtection="1"/>
    <xf numFmtId="49" fontId="2" fillId="0" borderId="0" xfId="0" applyNumberFormat="1" applyFont="1" applyFill="1" applyProtection="1"/>
    <xf numFmtId="0" fontId="0" fillId="0" borderId="0" xfId="0" applyFont="1" applyFill="1" applyAlignment="1" applyProtection="1">
      <alignment horizontal="left" vertical="top" wrapText="1"/>
    </xf>
    <xf numFmtId="167" fontId="0" fillId="0" borderId="0" xfId="0" applyNumberFormat="1" applyFont="1" applyFill="1" applyAlignment="1" applyProtection="1">
      <alignment horizontal="right" vertical="top"/>
    </xf>
    <xf numFmtId="4" fontId="0" fillId="0" borderId="0" xfId="0" applyNumberFormat="1" applyFont="1" applyFill="1" applyAlignment="1" applyProtection="1">
      <alignment horizontal="right" vertical="top" wrapText="1"/>
    </xf>
    <xf numFmtId="49" fontId="0" fillId="0" borderId="0" xfId="0" applyNumberFormat="1" applyFont="1" applyFill="1" applyBorder="1" applyAlignment="1" applyProtection="1">
      <alignment wrapText="1"/>
    </xf>
    <xf numFmtId="4" fontId="0" fillId="0" borderId="1" xfId="0" applyNumberFormat="1" applyFont="1" applyFill="1" applyBorder="1" applyProtection="1">
      <protection locked="0"/>
    </xf>
    <xf numFmtId="49" fontId="2" fillId="0" borderId="0" xfId="0" applyNumberFormat="1" applyFont="1" applyFill="1" applyAlignment="1" applyProtection="1">
      <alignment horizontal="right" wrapText="1"/>
    </xf>
    <xf numFmtId="49" fontId="0" fillId="0" borderId="0" xfId="0" applyNumberFormat="1" applyFont="1" applyFill="1" applyAlignment="1" applyProtection="1">
      <alignment horizontal="right" wrapText="1"/>
    </xf>
    <xf numFmtId="49" fontId="2" fillId="0" borderId="0" xfId="0" applyNumberFormat="1" applyFont="1" applyFill="1" applyAlignment="1" applyProtection="1">
      <alignment horizontal="center" wrapText="1"/>
    </xf>
    <xf numFmtId="49" fontId="0" fillId="0" borderId="0" xfId="0" applyNumberFormat="1" applyFont="1" applyFill="1" applyAlignment="1" applyProtection="1">
      <alignment vertical="top" wrapText="1"/>
    </xf>
    <xf numFmtId="49" fontId="0" fillId="0" borderId="0" xfId="0" applyNumberFormat="1" applyFont="1" applyFill="1" applyBorder="1" applyAlignment="1">
      <alignment horizontal="left" vertical="top" wrapText="1"/>
    </xf>
    <xf numFmtId="49" fontId="8" fillId="0" borderId="0" xfId="0" applyNumberFormat="1" applyFont="1" applyFill="1" applyBorder="1" applyAlignment="1" applyProtection="1">
      <alignment wrapText="1"/>
    </xf>
    <xf numFmtId="49" fontId="2" fillId="0" borderId="0" xfId="0" applyNumberFormat="1" applyFont="1" applyFill="1" applyAlignment="1" applyProtection="1">
      <alignment horizontal="left"/>
    </xf>
    <xf numFmtId="49" fontId="0" fillId="0" borderId="1" xfId="0" applyNumberFormat="1" applyFont="1" applyFill="1" applyBorder="1" applyAlignment="1" applyProtection="1">
      <alignment horizontal="left" wrapText="1" indent="1"/>
    </xf>
    <xf numFmtId="49" fontId="0" fillId="0" borderId="0" xfId="0" applyNumberFormat="1" applyFont="1" applyFill="1" applyAlignment="1" applyProtection="1">
      <alignment horizontal="justify"/>
    </xf>
    <xf numFmtId="167" fontId="8" fillId="0" borderId="0" xfId="0" applyNumberFormat="1" applyFont="1" applyFill="1" applyProtection="1"/>
    <xf numFmtId="0" fontId="8" fillId="0" borderId="0" xfId="0" applyFont="1" applyFill="1" applyProtection="1"/>
    <xf numFmtId="4" fontId="13" fillId="0" borderId="0" xfId="0" applyNumberFormat="1" applyFont="1" applyFill="1" applyProtection="1">
      <protection locked="0"/>
    </xf>
    <xf numFmtId="49" fontId="8" fillId="0" borderId="0" xfId="0" applyNumberFormat="1" applyFont="1" applyFill="1" applyAlignment="1" applyProtection="1">
      <alignment wrapText="1"/>
    </xf>
    <xf numFmtId="49" fontId="14" fillId="0" borderId="0" xfId="0" applyNumberFormat="1" applyFont="1" applyFill="1" applyAlignment="1" applyProtection="1">
      <alignment wrapText="1"/>
    </xf>
    <xf numFmtId="4" fontId="8" fillId="0" borderId="0" xfId="0" applyNumberFormat="1" applyFont="1" applyFill="1" applyProtection="1">
      <protection locked="0"/>
    </xf>
    <xf numFmtId="4" fontId="8" fillId="0" borderId="0" xfId="0" applyNumberFormat="1" applyFont="1" applyFill="1" applyProtection="1"/>
    <xf numFmtId="49" fontId="0" fillId="0" borderId="0" xfId="0" quotePrefix="1" applyNumberFormat="1" applyFont="1" applyFill="1" applyAlignment="1" applyProtection="1">
      <alignment wrapText="1"/>
    </xf>
    <xf numFmtId="0" fontId="0" fillId="0" borderId="0" xfId="0" applyFont="1" applyFill="1" applyAlignment="1" applyProtection="1"/>
    <xf numFmtId="167" fontId="0" fillId="0" borderId="0" xfId="0" applyNumberFormat="1" applyFont="1" applyFill="1" applyAlignment="1" applyProtection="1"/>
    <xf numFmtId="4" fontId="0" fillId="0" borderId="0" xfId="0" applyNumberFormat="1" applyFont="1" applyFill="1" applyAlignment="1" applyProtection="1">
      <protection locked="0"/>
    </xf>
    <xf numFmtId="4" fontId="0" fillId="0" borderId="0" xfId="0" applyNumberFormat="1" applyFont="1" applyFill="1" applyAlignment="1" applyProtection="1"/>
    <xf numFmtId="49" fontId="0" fillId="0" borderId="0" xfId="1" applyNumberFormat="1" applyFont="1" applyFill="1" applyBorder="1" applyAlignment="1">
      <alignment vertical="top" wrapText="1"/>
    </xf>
    <xf numFmtId="49" fontId="0" fillId="0" borderId="0" xfId="1" applyNumberFormat="1" applyFont="1" applyFill="1" applyBorder="1" applyAlignment="1">
      <alignment horizontal="left" vertical="top" wrapText="1"/>
    </xf>
    <xf numFmtId="49" fontId="0" fillId="0" borderId="0" xfId="1" quotePrefix="1" applyNumberFormat="1" applyFont="1" applyFill="1" applyBorder="1" applyAlignment="1">
      <alignment horizontal="left" vertical="top" wrapText="1"/>
    </xf>
    <xf numFmtId="4" fontId="13" fillId="0" borderId="0" xfId="0" applyNumberFormat="1" applyFont="1" applyFill="1" applyBorder="1" applyProtection="1">
      <protection locked="0"/>
    </xf>
    <xf numFmtId="49" fontId="0" fillId="0" borderId="0" xfId="0" applyNumberFormat="1" applyFont="1" applyFill="1" applyAlignment="1" applyProtection="1">
      <alignment horizontal="left" wrapText="1"/>
    </xf>
    <xf numFmtId="0" fontId="0" fillId="0" borderId="1" xfId="0" applyFont="1" applyFill="1" applyBorder="1" applyAlignment="1" applyProtection="1">
      <alignment wrapText="1"/>
    </xf>
    <xf numFmtId="167" fontId="0" fillId="0" borderId="1" xfId="0" applyNumberFormat="1" applyFont="1" applyFill="1" applyBorder="1" applyAlignment="1" applyProtection="1">
      <alignment wrapText="1"/>
    </xf>
    <xf numFmtId="4" fontId="0" fillId="0" borderId="1" xfId="0" applyNumberFormat="1" applyFont="1" applyFill="1" applyBorder="1" applyAlignment="1" applyProtection="1">
      <alignment wrapText="1"/>
    </xf>
    <xf numFmtId="0" fontId="8" fillId="0" borderId="0" xfId="0" applyFont="1" applyFill="1" applyAlignment="1" applyProtection="1">
      <alignment vertical="top"/>
    </xf>
    <xf numFmtId="16" fontId="0" fillId="0" borderId="0" xfId="0" applyNumberFormat="1" applyFont="1" applyFill="1" applyBorder="1" applyAlignment="1" applyProtection="1">
      <alignment vertical="top"/>
    </xf>
    <xf numFmtId="0" fontId="0" fillId="0" borderId="0" xfId="0" applyFont="1" applyFill="1" applyAlignment="1" applyProtection="1">
      <alignment wrapText="1"/>
    </xf>
    <xf numFmtId="16" fontId="0" fillId="0" borderId="0" xfId="0" applyNumberFormat="1" applyFont="1" applyFill="1" applyAlignment="1" applyProtection="1"/>
    <xf numFmtId="0" fontId="12" fillId="0" borderId="0" xfId="0" applyFont="1" applyFill="1" applyBorder="1" applyAlignment="1"/>
    <xf numFmtId="0" fontId="2" fillId="0" borderId="0" xfId="0" applyFont="1" applyFill="1" applyAlignment="1" applyProtection="1">
      <alignment horizontal="left"/>
    </xf>
    <xf numFmtId="0" fontId="2" fillId="0" borderId="0" xfId="0" applyFont="1" applyFill="1" applyProtection="1"/>
    <xf numFmtId="0" fontId="4" fillId="0" borderId="0" xfId="0" applyFont="1" applyFill="1" applyAlignment="1" applyProtection="1">
      <alignment horizontal="center"/>
    </xf>
    <xf numFmtId="0" fontId="0" fillId="0" borderId="0" xfId="0" applyFont="1" applyFill="1" applyAlignment="1">
      <alignment horizontal="center"/>
    </xf>
    <xf numFmtId="2" fontId="0" fillId="0" borderId="0" xfId="0" applyNumberFormat="1" applyFont="1" applyFill="1" applyAlignment="1" applyProtection="1">
      <alignment horizontal="center"/>
      <protection locked="0"/>
    </xf>
    <xf numFmtId="4" fontId="0" fillId="0" borderId="0" xfId="0" applyNumberFormat="1" applyFont="1" applyFill="1" applyAlignment="1" applyProtection="1">
      <alignment horizontal="center" wrapText="1"/>
    </xf>
    <xf numFmtId="2" fontId="7" fillId="0" borderId="0" xfId="0" applyNumberFormat="1" applyFont="1" applyFill="1" applyAlignment="1" applyProtection="1">
      <alignment horizontal="center"/>
      <protection locked="0"/>
    </xf>
    <xf numFmtId="4" fontId="7" fillId="0" borderId="0" xfId="0" applyNumberFormat="1" applyFont="1" applyFill="1" applyAlignment="1" applyProtection="1">
      <alignment horizontal="center" wrapText="1"/>
    </xf>
    <xf numFmtId="0" fontId="0" fillId="0" borderId="0" xfId="0" applyFont="1" applyFill="1" applyAlignment="1" applyProtection="1">
      <alignment horizontal="left" vertical="top"/>
    </xf>
    <xf numFmtId="0" fontId="0" fillId="0" borderId="0" xfId="0" applyFont="1" applyBorder="1" applyAlignment="1" applyProtection="1">
      <alignment horizontal="left"/>
    </xf>
    <xf numFmtId="0" fontId="3" fillId="0" borderId="0" xfId="0" applyFont="1" applyBorder="1" applyAlignment="1" applyProtection="1">
      <alignment horizontal="center"/>
    </xf>
    <xf numFmtId="0" fontId="2" fillId="0" borderId="0" xfId="0" applyFont="1" applyBorder="1" applyAlignment="1" applyProtection="1">
      <alignment horizontal="left"/>
    </xf>
    <xf numFmtId="0" fontId="0" fillId="0" borderId="1" xfId="0" applyFont="1" applyBorder="1" applyAlignment="1" applyProtection="1">
      <alignment horizontal="left"/>
    </xf>
    <xf numFmtId="0" fontId="5" fillId="0" borderId="0" xfId="0" applyFont="1" applyBorder="1" applyAlignment="1" applyProtection="1">
      <alignment horizontal="left"/>
    </xf>
  </cellXfs>
  <cellStyles count="3">
    <cellStyle name="Navadno" xfId="0" builtinId="0"/>
    <cellStyle name="Normal_pr bet 7,9 koslj 10.12.98" xfId="2"/>
    <cellStyle name="TableStyleLight1"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FE7F5"/>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opLeftCell="A10" zoomScaleNormal="100" workbookViewId="0">
      <selection activeCell="A41" sqref="A41"/>
    </sheetView>
  </sheetViews>
  <sheetFormatPr defaultRowHeight="12.75" x14ac:dyDescent="0.2"/>
  <cols>
    <col min="1" max="1" width="13.85546875"/>
    <col min="2" max="2" width="12.140625"/>
    <col min="3" max="3" width="33.85546875"/>
    <col min="4" max="4" width="2.7109375"/>
    <col min="5" max="5" width="9.5703125"/>
    <col min="6" max="1025" width="8.7109375"/>
  </cols>
  <sheetData>
    <row r="1" spans="1:4" ht="12.75" customHeight="1" x14ac:dyDescent="0.2">
      <c r="A1" s="1" t="s">
        <v>0</v>
      </c>
      <c r="B1" s="219" t="s">
        <v>1</v>
      </c>
      <c r="C1" s="219"/>
      <c r="D1" s="2"/>
    </row>
    <row r="2" spans="1:4" ht="12.75" customHeight="1" x14ac:dyDescent="0.2">
      <c r="A2" s="1"/>
      <c r="B2" s="219" t="s">
        <v>2</v>
      </c>
      <c r="C2" s="219"/>
      <c r="D2" s="2"/>
    </row>
    <row r="3" spans="1:4" ht="12.75" customHeight="1" x14ac:dyDescent="0.2">
      <c r="A3" s="1"/>
      <c r="B3" s="3"/>
      <c r="C3" s="3"/>
      <c r="D3" s="3"/>
    </row>
    <row r="4" spans="1:4" ht="12.75" customHeight="1" x14ac:dyDescent="0.2">
      <c r="A4" s="1" t="s">
        <v>3</v>
      </c>
      <c r="B4" s="219" t="s">
        <v>4</v>
      </c>
      <c r="C4" s="219"/>
      <c r="D4" s="2"/>
    </row>
    <row r="5" spans="1:4" ht="12.75" customHeight="1" x14ac:dyDescent="0.2">
      <c r="A5" s="1" t="s">
        <v>5</v>
      </c>
      <c r="B5" s="4" t="s">
        <v>6</v>
      </c>
      <c r="C5" s="4"/>
      <c r="D5" s="4"/>
    </row>
    <row r="6" spans="1:4" ht="12.75" customHeight="1" x14ac:dyDescent="0.2">
      <c r="A6" s="1" t="s">
        <v>7</v>
      </c>
      <c r="B6" s="4" t="s">
        <v>8</v>
      </c>
      <c r="C6" s="4"/>
      <c r="D6" s="4"/>
    </row>
    <row r="8" spans="1:4" ht="12.75" customHeight="1" x14ac:dyDescent="0.2">
      <c r="A8" s="1" t="s">
        <v>9</v>
      </c>
      <c r="B8" s="219" t="s">
        <v>10</v>
      </c>
      <c r="C8" s="219"/>
      <c r="D8" s="2"/>
    </row>
    <row r="9" spans="1:4" ht="12.75" customHeight="1" x14ac:dyDescent="0.2">
      <c r="A9" s="5"/>
      <c r="B9" s="5"/>
      <c r="C9" s="5"/>
      <c r="D9" s="5"/>
    </row>
    <row r="10" spans="1:4" ht="12.75" customHeight="1" x14ac:dyDescent="0.2">
      <c r="A10" s="5"/>
      <c r="B10" s="5"/>
      <c r="C10" s="5"/>
      <c r="D10" s="5"/>
    </row>
    <row r="11" spans="1:4" ht="15.75" customHeight="1" x14ac:dyDescent="0.25">
      <c r="A11" s="220" t="s">
        <v>11</v>
      </c>
      <c r="B11" s="220"/>
      <c r="C11" s="220"/>
      <c r="D11" s="6"/>
    </row>
    <row r="12" spans="1:4" ht="12.75" customHeight="1" x14ac:dyDescent="0.2">
      <c r="A12" s="5"/>
      <c r="B12" s="5"/>
      <c r="C12" s="5"/>
      <c r="D12" s="5"/>
    </row>
    <row r="13" spans="1:4" ht="12.75" customHeight="1" x14ac:dyDescent="0.2">
      <c r="A13" s="5"/>
      <c r="B13" s="5"/>
      <c r="C13" s="5"/>
      <c r="D13" s="5"/>
    </row>
    <row r="14" spans="1:4" ht="12.75" customHeight="1" x14ac:dyDescent="0.2">
      <c r="A14" s="5"/>
      <c r="B14" s="5"/>
      <c r="C14" s="5"/>
      <c r="D14" s="5"/>
    </row>
    <row r="15" spans="1:4" ht="15.75" customHeight="1" x14ac:dyDescent="0.25">
      <c r="A15" s="220" t="s">
        <v>12</v>
      </c>
      <c r="B15" s="220"/>
      <c r="C15" s="220"/>
      <c r="D15" s="7"/>
    </row>
    <row r="16" spans="1:4" ht="12.75" customHeight="1" x14ac:dyDescent="0.2">
      <c r="A16" s="8"/>
      <c r="B16" s="8"/>
      <c r="C16" s="8"/>
      <c r="D16" s="8"/>
    </row>
    <row r="17" spans="1:4" ht="12.75" customHeight="1" x14ac:dyDescent="0.2">
      <c r="A17" s="8"/>
      <c r="B17" s="8"/>
      <c r="C17" s="8"/>
      <c r="D17" s="8"/>
    </row>
    <row r="18" spans="1:4" ht="12.75" customHeight="1" x14ac:dyDescent="0.2">
      <c r="A18" s="8"/>
      <c r="B18" s="8"/>
      <c r="C18" s="8"/>
      <c r="D18" s="8"/>
    </row>
    <row r="19" spans="1:4" ht="12.75" customHeight="1" x14ac:dyDescent="0.2">
      <c r="A19" s="221" t="s">
        <v>13</v>
      </c>
      <c r="B19" s="221"/>
      <c r="C19" s="8" t="s">
        <v>14</v>
      </c>
      <c r="D19" s="8"/>
    </row>
    <row r="20" spans="1:4" ht="12.75" customHeight="1" x14ac:dyDescent="0.2">
      <c r="A20" s="10"/>
      <c r="B20" s="10"/>
      <c r="C20" s="5"/>
      <c r="D20" s="5"/>
    </row>
    <row r="21" spans="1:4" ht="12.75" customHeight="1" x14ac:dyDescent="0.2">
      <c r="A21" s="219" t="s">
        <v>15</v>
      </c>
      <c r="B21" s="219"/>
      <c r="C21" s="11"/>
      <c r="D21" s="11"/>
    </row>
    <row r="22" spans="1:4" ht="12.75" customHeight="1" x14ac:dyDescent="0.2">
      <c r="A22" s="12"/>
      <c r="B22" s="12"/>
      <c r="C22" s="13"/>
      <c r="D22" s="13"/>
    </row>
    <row r="23" spans="1:4" ht="12.75" customHeight="1" x14ac:dyDescent="0.2">
      <c r="A23" s="219" t="s">
        <v>16</v>
      </c>
      <c r="B23" s="219"/>
      <c r="C23" s="11"/>
      <c r="D23" s="11"/>
    </row>
    <row r="24" spans="1:4" ht="12.75" customHeight="1" x14ac:dyDescent="0.2">
      <c r="A24" s="12"/>
      <c r="B24" s="12"/>
      <c r="C24" s="13"/>
      <c r="D24" s="13"/>
    </row>
    <row r="25" spans="1:4" ht="13.5" customHeight="1" x14ac:dyDescent="0.2">
      <c r="A25" s="222" t="s">
        <v>17</v>
      </c>
      <c r="B25" s="222"/>
      <c r="C25" s="14"/>
      <c r="D25" s="15"/>
    </row>
    <row r="26" spans="1:4" ht="12.75" customHeight="1" x14ac:dyDescent="0.2">
      <c r="A26" s="2"/>
      <c r="B26" s="2"/>
      <c r="C26" s="16"/>
      <c r="D26" s="16"/>
    </row>
    <row r="27" spans="1:4" ht="12.75" customHeight="1" x14ac:dyDescent="0.2">
      <c r="A27" s="9" t="s">
        <v>18</v>
      </c>
      <c r="B27" s="9"/>
      <c r="C27" s="17">
        <f>SUM(C21:C25)</f>
        <v>0</v>
      </c>
      <c r="D27" s="17"/>
    </row>
    <row r="28" spans="1:4" ht="12.75" customHeight="1" x14ac:dyDescent="0.2">
      <c r="A28" s="9"/>
      <c r="B28" s="9"/>
      <c r="C28" s="16"/>
      <c r="D28" s="16"/>
    </row>
    <row r="29" spans="1:4" ht="12.75" customHeight="1" x14ac:dyDescent="0.2">
      <c r="A29" s="9"/>
      <c r="B29" s="9"/>
      <c r="C29" s="16"/>
      <c r="D29" s="16"/>
    </row>
    <row r="30" spans="1:4" ht="12.75" customHeight="1" x14ac:dyDescent="0.2">
      <c r="A30" s="10"/>
      <c r="B30" s="5"/>
      <c r="C30" s="13"/>
      <c r="D30" s="13"/>
    </row>
    <row r="31" spans="1:4" ht="13.5" customHeight="1" x14ac:dyDescent="0.2">
      <c r="A31" s="18" t="s">
        <v>19</v>
      </c>
      <c r="B31" s="19"/>
      <c r="C31" s="14">
        <f>C27*0.22</f>
        <v>0</v>
      </c>
      <c r="D31" s="15"/>
    </row>
    <row r="32" spans="1:4" ht="12.75" customHeight="1" x14ac:dyDescent="0.2">
      <c r="A32" s="10"/>
      <c r="B32" s="5"/>
      <c r="C32" s="13"/>
      <c r="D32" s="13"/>
    </row>
    <row r="33" spans="1:4" ht="12.75" customHeight="1" x14ac:dyDescent="0.2">
      <c r="A33" s="12" t="s">
        <v>14</v>
      </c>
      <c r="B33" s="1"/>
      <c r="C33" s="13">
        <f>C27+C31</f>
        <v>0</v>
      </c>
      <c r="D33" s="13"/>
    </row>
    <row r="34" spans="1:4" ht="0.75" customHeight="1" x14ac:dyDescent="0.2"/>
    <row r="35" spans="1:4" ht="12.75" hidden="1" customHeight="1" x14ac:dyDescent="0.2"/>
    <row r="39" spans="1:4" ht="12.75" customHeight="1" x14ac:dyDescent="0.2">
      <c r="A39" s="20" t="s">
        <v>20</v>
      </c>
    </row>
    <row r="40" spans="1:4" ht="12.75" customHeight="1" x14ac:dyDescent="0.2">
      <c r="A40" s="20" t="s">
        <v>420</v>
      </c>
    </row>
    <row r="42" spans="1:4" ht="12.75" customHeight="1" x14ac:dyDescent="0.2">
      <c r="A42" t="s">
        <v>21</v>
      </c>
    </row>
    <row r="44" spans="1:4" ht="13.5" hidden="1" customHeight="1" x14ac:dyDescent="0.2"/>
  </sheetData>
  <mergeCells count="10">
    <mergeCell ref="A15:C15"/>
    <mergeCell ref="A19:B19"/>
    <mergeCell ref="A21:B21"/>
    <mergeCell ref="A23:B23"/>
    <mergeCell ref="A25:B25"/>
    <mergeCell ref="B1:C1"/>
    <mergeCell ref="B2:C2"/>
    <mergeCell ref="B4:C4"/>
    <mergeCell ref="B8:C8"/>
    <mergeCell ref="A11:C11"/>
  </mergeCells>
  <pageMargins left="0.98402777777777795" right="0.39374999999999999" top="0.98402777777777795" bottom="0.51249999999999996" header="0.51180555555555496" footer="0.31527777777777799"/>
  <pageSetup paperSize="0" scale="0" firstPageNumber="0" orientation="portrait" usePrinterDefaults="0" horizontalDpi="0" verticalDpi="0" copies="0"/>
  <headerFooter>
    <oddHeader>&amp;C&amp;8Prenova fasade poslovne stavbe v Hrušici, Pot do šole 2a&amp;R&amp;8april 2014</oddHeader>
    <oddFooter>&amp;L&amp;8&amp;A&amp;R&amp;8&amp;P/&amp;N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5"/>
  <sheetViews>
    <sheetView topLeftCell="A43" zoomScaleNormal="100" workbookViewId="0">
      <selection activeCell="G9" sqref="G9"/>
    </sheetView>
  </sheetViews>
  <sheetFormatPr defaultRowHeight="12.75" x14ac:dyDescent="0.2"/>
  <cols>
    <col min="1" max="1" width="9.28515625"/>
    <col min="2" max="2" width="13.42578125"/>
    <col min="3" max="3" width="17.7109375"/>
    <col min="4" max="4" width="2.7109375"/>
    <col min="5" max="6" width="12.7109375"/>
    <col min="7" max="7" width="14.5703125"/>
    <col min="8" max="8" width="2.7109375"/>
    <col min="9" max="10" width="12.7109375"/>
    <col min="11" max="11" width="2.7109375"/>
    <col min="13" max="15" width="11.7109375"/>
  </cols>
  <sheetData>
    <row r="1" spans="1:11" ht="12.75" customHeight="1" x14ac:dyDescent="0.2">
      <c r="A1" s="1" t="s">
        <v>0</v>
      </c>
      <c r="B1" s="219" t="s">
        <v>1</v>
      </c>
      <c r="C1" s="219"/>
      <c r="D1" s="2"/>
      <c r="E1" s="21"/>
      <c r="F1" s="21"/>
      <c r="G1" s="21"/>
      <c r="H1" s="22"/>
      <c r="I1" s="22"/>
      <c r="J1" s="22"/>
      <c r="K1" s="22"/>
    </row>
    <row r="2" spans="1:11" ht="12.75" customHeight="1" x14ac:dyDescent="0.2">
      <c r="A2" s="1"/>
      <c r="B2" s="219" t="s">
        <v>2</v>
      </c>
      <c r="C2" s="219"/>
      <c r="D2" s="2"/>
      <c r="E2" s="22"/>
      <c r="F2" s="22"/>
      <c r="G2" s="22"/>
      <c r="H2" s="22"/>
      <c r="I2" s="22"/>
      <c r="J2" s="22"/>
      <c r="K2" s="22"/>
    </row>
    <row r="3" spans="1:11" ht="12.75" customHeight="1" x14ac:dyDescent="0.2">
      <c r="A3" s="1" t="s">
        <v>3</v>
      </c>
      <c r="B3" s="219" t="s">
        <v>4</v>
      </c>
      <c r="C3" s="219"/>
      <c r="D3" s="2"/>
      <c r="E3" s="21"/>
      <c r="F3" s="22"/>
      <c r="G3" s="22"/>
      <c r="H3" s="22"/>
      <c r="I3" s="22"/>
      <c r="J3" s="22"/>
      <c r="K3" s="22"/>
    </row>
    <row r="4" spans="1:11" ht="12.75" customHeight="1" x14ac:dyDescent="0.2">
      <c r="A4" s="1" t="s">
        <v>5</v>
      </c>
      <c r="B4" s="4" t="s">
        <v>6</v>
      </c>
      <c r="C4" s="4"/>
      <c r="D4" s="4"/>
      <c r="E4" s="22"/>
      <c r="F4" s="22"/>
      <c r="G4" s="22"/>
      <c r="H4" s="22"/>
      <c r="I4" s="22"/>
      <c r="J4" s="22"/>
      <c r="K4" s="22"/>
    </row>
    <row r="5" spans="1:11" ht="12.75" customHeight="1" x14ac:dyDescent="0.2">
      <c r="A5" s="1" t="s">
        <v>7</v>
      </c>
      <c r="B5" s="4" t="s">
        <v>8</v>
      </c>
      <c r="C5" s="4"/>
      <c r="D5" s="4"/>
      <c r="E5" s="22"/>
      <c r="F5" s="22"/>
      <c r="G5" s="22"/>
      <c r="H5" s="22"/>
      <c r="I5" s="22"/>
      <c r="J5" s="22"/>
      <c r="K5" s="22"/>
    </row>
    <row r="6" spans="1:11" ht="12.75" customHeight="1" x14ac:dyDescent="0.2">
      <c r="A6" s="4"/>
      <c r="B6" s="4"/>
      <c r="C6" s="4"/>
      <c r="D6" s="4"/>
      <c r="E6" s="22"/>
      <c r="F6" s="22"/>
      <c r="G6" s="22"/>
      <c r="H6" s="22"/>
      <c r="I6" s="22"/>
      <c r="J6" s="22"/>
      <c r="K6" s="22"/>
    </row>
    <row r="7" spans="1:11" ht="12.75" customHeight="1" x14ac:dyDescent="0.2">
      <c r="A7" s="4"/>
      <c r="B7" s="4"/>
      <c r="C7" s="4"/>
      <c r="D7" s="4"/>
      <c r="E7" s="22"/>
      <c r="F7" s="22"/>
      <c r="G7" s="22"/>
      <c r="H7" s="22"/>
      <c r="I7" s="22"/>
      <c r="J7" s="22"/>
      <c r="K7" s="22"/>
    </row>
    <row r="8" spans="1:11" ht="15.75" customHeight="1" x14ac:dyDescent="0.25">
      <c r="A8" s="23" t="s">
        <v>22</v>
      </c>
      <c r="B8" s="23"/>
      <c r="C8" s="23"/>
      <c r="D8" s="6"/>
      <c r="E8" s="22"/>
      <c r="F8" s="22"/>
      <c r="G8" s="22"/>
      <c r="H8" s="22"/>
      <c r="I8" s="22"/>
      <c r="J8" s="22"/>
      <c r="K8" s="22"/>
    </row>
    <row r="9" spans="1:11" ht="15.75" customHeight="1" x14ac:dyDescent="0.25">
      <c r="A9" s="23" t="s">
        <v>23</v>
      </c>
      <c r="B9" s="23"/>
      <c r="C9" s="23"/>
      <c r="D9" s="4"/>
      <c r="E9" s="22"/>
      <c r="F9" s="22"/>
      <c r="G9" s="22"/>
      <c r="H9" s="22"/>
      <c r="I9" s="22"/>
      <c r="J9" s="22"/>
      <c r="K9" s="22"/>
    </row>
    <row r="10" spans="1:11" ht="12.75" customHeight="1" x14ac:dyDescent="0.2">
      <c r="A10" s="4"/>
      <c r="B10" s="4"/>
      <c r="C10" s="4"/>
      <c r="D10" s="4"/>
      <c r="E10" s="22"/>
      <c r="F10" s="22"/>
      <c r="G10" s="22"/>
      <c r="H10" s="22"/>
      <c r="I10" s="22"/>
      <c r="J10" s="22"/>
      <c r="K10" s="22"/>
    </row>
    <row r="11" spans="1:11" ht="12.75" customHeight="1" x14ac:dyDescent="0.2">
      <c r="A11" s="4"/>
      <c r="B11" s="4"/>
      <c r="C11" s="4"/>
      <c r="D11" s="4"/>
      <c r="E11" s="22"/>
      <c r="F11" s="22"/>
      <c r="G11" s="22"/>
      <c r="H11" s="22"/>
      <c r="I11" s="22"/>
      <c r="J11" s="22"/>
      <c r="K11" s="22"/>
    </row>
    <row r="12" spans="1:11" ht="12.75" customHeight="1" x14ac:dyDescent="0.2">
      <c r="D12" s="24"/>
      <c r="E12" s="223" t="s">
        <v>24</v>
      </c>
      <c r="F12" s="223"/>
      <c r="G12" s="223"/>
      <c r="I12" s="25" t="s">
        <v>25</v>
      </c>
    </row>
    <row r="13" spans="1:11" ht="12.75" customHeight="1" x14ac:dyDescent="0.2">
      <c r="D13" s="26"/>
      <c r="E13" s="223" t="s">
        <v>26</v>
      </c>
      <c r="F13" s="223"/>
      <c r="G13" s="223"/>
      <c r="I13" s="25" t="s">
        <v>27</v>
      </c>
    </row>
    <row r="14" spans="1:11" ht="12.75" customHeight="1" x14ac:dyDescent="0.2">
      <c r="A14" s="8"/>
      <c r="B14" s="8"/>
      <c r="C14" s="8"/>
      <c r="D14" s="26"/>
      <c r="I14" s="27"/>
      <c r="J14" s="27"/>
    </row>
    <row r="15" spans="1:11" ht="12.75" customHeight="1" x14ac:dyDescent="0.2">
      <c r="A15" s="8"/>
      <c r="B15" s="8"/>
      <c r="C15" s="8"/>
      <c r="D15" s="26"/>
      <c r="I15" s="27" t="s">
        <v>28</v>
      </c>
      <c r="J15" s="27"/>
    </row>
    <row r="16" spans="1:11" ht="12.75" customHeight="1" x14ac:dyDescent="0.2">
      <c r="A16" s="8"/>
      <c r="B16" s="8"/>
      <c r="C16" s="8"/>
      <c r="D16" s="26"/>
      <c r="I16" s="27"/>
      <c r="J16" s="27"/>
    </row>
    <row r="17" spans="1:1024" ht="25.5" customHeight="1" x14ac:dyDescent="0.2">
      <c r="A17" s="221" t="s">
        <v>29</v>
      </c>
      <c r="B17" s="221"/>
      <c r="C17" s="28"/>
      <c r="D17" s="212"/>
      <c r="E17" s="213" t="s">
        <v>30</v>
      </c>
      <c r="F17" s="214" t="s">
        <v>31</v>
      </c>
      <c r="G17" s="215" t="s">
        <v>32</v>
      </c>
      <c r="H17" s="107"/>
      <c r="I17" s="216" t="s">
        <v>31</v>
      </c>
      <c r="J17" s="217" t="s">
        <v>32</v>
      </c>
    </row>
    <row r="18" spans="1:1024" ht="12.75" customHeight="1" x14ac:dyDescent="0.2">
      <c r="A18" s="3"/>
      <c r="B18" s="3"/>
      <c r="C18" s="4"/>
      <c r="D18" s="29"/>
      <c r="E18" s="22"/>
      <c r="F18" s="22"/>
      <c r="G18" s="22"/>
      <c r="I18" s="27"/>
      <c r="J18" s="27"/>
    </row>
    <row r="19" spans="1:1024" ht="12.75" customHeight="1" x14ac:dyDescent="0.2">
      <c r="A19" s="219" t="s">
        <v>15</v>
      </c>
      <c r="B19" s="219"/>
      <c r="C19" s="11"/>
      <c r="D19" s="30"/>
      <c r="E19" s="31"/>
      <c r="F19" s="31"/>
      <c r="G19" s="31"/>
      <c r="I19" s="32"/>
      <c r="J19" s="32"/>
      <c r="K19" s="22"/>
    </row>
    <row r="20" spans="1:1024" ht="12.75" customHeight="1" x14ac:dyDescent="0.2">
      <c r="A20" s="12"/>
      <c r="B20" s="12"/>
      <c r="C20" s="13"/>
      <c r="D20" s="33"/>
      <c r="E20" s="31"/>
      <c r="F20" s="31"/>
      <c r="G20" s="31"/>
      <c r="I20" s="32"/>
      <c r="J20" s="32"/>
      <c r="K20" s="22"/>
    </row>
    <row r="21" spans="1:1024" ht="12.75" customHeight="1" x14ac:dyDescent="0.2">
      <c r="A21" s="219" t="s">
        <v>16</v>
      </c>
      <c r="B21" s="219"/>
      <c r="C21" s="11"/>
      <c r="D21" s="30"/>
      <c r="E21" s="31"/>
      <c r="F21" s="31"/>
      <c r="G21" s="31"/>
      <c r="I21" s="32"/>
      <c r="J21" s="32"/>
      <c r="K21" s="22"/>
    </row>
    <row r="22" spans="1:1024" ht="12.75" customHeight="1" x14ac:dyDescent="0.2">
      <c r="A22" s="12"/>
      <c r="B22" s="12"/>
      <c r="C22" s="13"/>
      <c r="D22" s="33"/>
      <c r="E22" s="31"/>
      <c r="F22" s="31"/>
      <c r="G22" s="31"/>
      <c r="I22" s="32"/>
      <c r="J22" s="32"/>
      <c r="K22" s="22"/>
    </row>
    <row r="23" spans="1:1024" ht="13.5" customHeight="1" x14ac:dyDescent="0.2">
      <c r="A23" s="222" t="s">
        <v>17</v>
      </c>
      <c r="B23" s="222"/>
      <c r="C23" s="14"/>
      <c r="D23" s="34"/>
      <c r="E23" s="35"/>
      <c r="F23" s="35"/>
      <c r="G23" s="35"/>
      <c r="I23" s="36"/>
      <c r="J23" s="36"/>
      <c r="K23" s="22"/>
    </row>
    <row r="24" spans="1:1024" ht="13.5" customHeight="1" x14ac:dyDescent="0.2">
      <c r="A24" s="2"/>
      <c r="B24" s="2"/>
      <c r="C24" s="16"/>
      <c r="D24" s="34"/>
      <c r="E24" s="31"/>
      <c r="F24" s="31"/>
      <c r="G24" s="31"/>
      <c r="I24" s="37"/>
      <c r="J24" s="37"/>
    </row>
    <row r="25" spans="1:1024" s="42" customFormat="1" ht="12.75" customHeight="1" x14ac:dyDescent="0.2">
      <c r="A25" s="9" t="s">
        <v>14</v>
      </c>
      <c r="B25" s="38"/>
      <c r="C25" s="39">
        <f>SUM(C19:C23)</f>
        <v>0</v>
      </c>
      <c r="D25" s="16"/>
      <c r="E25" s="40">
        <f>SUM(E19:E24)</f>
        <v>0</v>
      </c>
      <c r="F25" s="40">
        <f>SUM(F19:F24)</f>
        <v>0</v>
      </c>
      <c r="G25" s="40">
        <f>SUM(G19:G24)</f>
        <v>0</v>
      </c>
      <c r="H25" s="41"/>
      <c r="I25" s="37">
        <f>SUM(I19:I24)</f>
        <v>0</v>
      </c>
      <c r="J25" s="37">
        <f>SUM(J19:J24)</f>
        <v>0</v>
      </c>
      <c r="K25" s="41"/>
      <c r="M25" s="43"/>
      <c r="N25" s="43"/>
      <c r="O25" s="43"/>
      <c r="AMI25"/>
      <c r="AMJ25"/>
    </row>
    <row r="26" spans="1:1024" ht="12.75" customHeight="1" x14ac:dyDescent="0.2">
      <c r="A26" s="9"/>
      <c r="B26" s="9"/>
      <c r="C26" s="16"/>
      <c r="D26" s="34"/>
      <c r="E26" s="31"/>
      <c r="F26" s="31"/>
      <c r="G26" s="31"/>
      <c r="I26" s="37"/>
      <c r="J26" s="37"/>
    </row>
    <row r="27" spans="1:1024" ht="12.75" customHeight="1" x14ac:dyDescent="0.2">
      <c r="A27" s="9"/>
      <c r="B27" s="9"/>
      <c r="C27" s="16"/>
      <c r="D27" s="34"/>
      <c r="E27" s="31"/>
      <c r="F27" s="31"/>
      <c r="G27" s="31"/>
      <c r="I27" s="37"/>
      <c r="J27" s="37"/>
    </row>
    <row r="28" spans="1:1024" ht="12.75" customHeight="1" x14ac:dyDescent="0.2">
      <c r="A28" s="3"/>
      <c r="B28" s="4"/>
      <c r="C28" s="13"/>
      <c r="D28" s="34"/>
      <c r="E28" s="31"/>
      <c r="F28" s="31"/>
      <c r="G28" s="31"/>
      <c r="I28" s="37"/>
      <c r="J28" s="37"/>
    </row>
    <row r="29" spans="1:1024" ht="13.5" customHeight="1" x14ac:dyDescent="0.2">
      <c r="A29" s="18" t="s">
        <v>19</v>
      </c>
      <c r="B29" s="44"/>
      <c r="C29" s="14">
        <f>C25*0.22</f>
        <v>0</v>
      </c>
      <c r="D29" s="34"/>
      <c r="E29" s="45">
        <f>E25*0.22</f>
        <v>0</v>
      </c>
      <c r="F29" s="45">
        <f>F25*0.22</f>
        <v>0</v>
      </c>
      <c r="G29" s="45">
        <f>G25*0.22</f>
        <v>0</v>
      </c>
      <c r="I29" s="36">
        <f>I25*0.22</f>
        <v>0</v>
      </c>
      <c r="J29" s="36">
        <f>J25*0.22</f>
        <v>0</v>
      </c>
      <c r="K29" s="22"/>
    </row>
    <row r="30" spans="1:1024" ht="13.5" customHeight="1" x14ac:dyDescent="0.2">
      <c r="A30" s="3"/>
      <c r="B30" s="4"/>
      <c r="C30" s="13"/>
      <c r="D30" s="34"/>
      <c r="E30" s="31"/>
      <c r="F30" s="31"/>
      <c r="G30" s="31"/>
      <c r="I30" s="37"/>
      <c r="J30" s="37"/>
    </row>
    <row r="31" spans="1:1024" s="42" customFormat="1" ht="12.75" customHeight="1" x14ac:dyDescent="0.2">
      <c r="A31" s="12" t="s">
        <v>14</v>
      </c>
      <c r="B31" s="46"/>
      <c r="C31" s="13">
        <f>C25+C29</f>
        <v>0</v>
      </c>
      <c r="D31" s="15"/>
      <c r="E31" s="47">
        <f>E25+E29</f>
        <v>0</v>
      </c>
      <c r="F31" s="47">
        <f>F25+F29</f>
        <v>0</v>
      </c>
      <c r="G31" s="47">
        <f>G25+G29</f>
        <v>0</v>
      </c>
      <c r="I31" s="37">
        <f>I25+I29</f>
        <v>0</v>
      </c>
      <c r="J31" s="37">
        <f>J25+J29</f>
        <v>0</v>
      </c>
      <c r="K31" s="48"/>
      <c r="M31" s="43"/>
      <c r="N31" s="43"/>
      <c r="O31" s="43"/>
      <c r="AMI31"/>
      <c r="AMJ31"/>
    </row>
    <row r="33" spans="7:13" x14ac:dyDescent="0.2">
      <c r="G33" s="124"/>
      <c r="M33" s="124"/>
    </row>
    <row r="35" spans="7:13" x14ac:dyDescent="0.2">
      <c r="G35" s="124"/>
      <c r="J35" s="124"/>
    </row>
  </sheetData>
  <mergeCells count="9">
    <mergeCell ref="A23:B23"/>
    <mergeCell ref="B1:C1"/>
    <mergeCell ref="B2:C2"/>
    <mergeCell ref="B3:C3"/>
    <mergeCell ref="E12:G12"/>
    <mergeCell ref="E13:G13"/>
    <mergeCell ref="A17:B17"/>
    <mergeCell ref="A19:B19"/>
    <mergeCell ref="A21:B21"/>
  </mergeCells>
  <pageMargins left="0.78749999999999998" right="0.196527777777778" top="0.98402777777777795" bottom="0.51249999999999996" header="0.51180555555555496" footer="0.31527777777777799"/>
  <pageSetup paperSize="0" scale="0" firstPageNumber="0" orientation="portrait" usePrinterDefaults="0" horizontalDpi="0" verticalDpi="0" copies="0"/>
  <headerFooter>
    <oddHeader>&amp;C&amp;8Prenova fasade poslovne stavbe v Hrušici, Pot do šole 2a&amp;R&amp;8april 2014</oddHeader>
    <oddFooter>&amp;L&amp;8&amp;A&amp;R&amp;8&amp;P/&amp;N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51"/>
  <sheetViews>
    <sheetView topLeftCell="A346" zoomScale="110" zoomScaleNormal="110" workbookViewId="0">
      <selection activeCell="B17" sqref="B17"/>
    </sheetView>
  </sheetViews>
  <sheetFormatPr defaultRowHeight="12.75" x14ac:dyDescent="0.2"/>
  <cols>
    <col min="1" max="1" width="6" style="22"/>
    <col min="2" max="2" width="35.5703125" style="49"/>
    <col min="3" max="3" width="7.28515625" style="22"/>
    <col min="4" max="4" width="7.28515625" style="120"/>
    <col min="5" max="6" width="15.85546875" style="50"/>
    <col min="7" max="8" width="9.140625" style="22"/>
    <col min="9" max="9" width="16" style="22" customWidth="1"/>
    <col min="10" max="1023" width="9.140625" style="22"/>
    <col min="1024" max="1025" width="8.7109375"/>
  </cols>
  <sheetData>
    <row r="1" spans="1:8" ht="15.75" x14ac:dyDescent="0.25">
      <c r="A1" s="4"/>
      <c r="B1" s="51" t="s">
        <v>13</v>
      </c>
      <c r="C1" s="4"/>
      <c r="D1" s="114"/>
      <c r="E1" s="52"/>
      <c r="F1" s="52"/>
    </row>
    <row r="2" spans="1:8" ht="15.75" x14ac:dyDescent="0.25">
      <c r="A2" s="4"/>
      <c r="B2" s="51"/>
      <c r="C2" s="4"/>
      <c r="D2" s="114"/>
      <c r="E2" s="52"/>
      <c r="F2" s="52"/>
    </row>
    <row r="3" spans="1:8" ht="15" x14ac:dyDescent="0.25">
      <c r="A3" s="4"/>
      <c r="B3" s="53" t="s">
        <v>33</v>
      </c>
      <c r="C3" s="4"/>
      <c r="D3" s="114"/>
      <c r="E3" s="52"/>
      <c r="F3" s="52"/>
    </row>
    <row r="4" spans="1:8" ht="9.75" customHeight="1" x14ac:dyDescent="0.25">
      <c r="A4" s="4"/>
      <c r="B4" s="54"/>
      <c r="C4" s="4"/>
      <c r="D4" s="114"/>
      <c r="E4" s="52"/>
      <c r="F4" s="52"/>
    </row>
    <row r="5" spans="1:8" ht="30" x14ac:dyDescent="0.25">
      <c r="A5" s="4"/>
      <c r="B5" s="55" t="s">
        <v>34</v>
      </c>
      <c r="C5" s="4"/>
      <c r="D5" s="114"/>
      <c r="E5" s="52"/>
      <c r="F5" s="52"/>
    </row>
    <row r="6" spans="1:8" ht="9.75" customHeight="1" x14ac:dyDescent="0.25">
      <c r="A6" s="4"/>
      <c r="B6" s="56"/>
      <c r="C6" s="4"/>
      <c r="D6" s="114"/>
      <c r="E6" s="52"/>
      <c r="F6" s="52"/>
    </row>
    <row r="7" spans="1:8" ht="51" x14ac:dyDescent="0.2">
      <c r="A7" s="4"/>
      <c r="B7" s="57" t="s">
        <v>35</v>
      </c>
      <c r="C7" s="4"/>
      <c r="D7" s="114"/>
      <c r="E7" s="52"/>
      <c r="F7" s="52"/>
    </row>
    <row r="8" spans="1:8" ht="9" customHeight="1" x14ac:dyDescent="0.2">
      <c r="A8" s="4"/>
      <c r="B8" s="57"/>
      <c r="C8" s="4"/>
      <c r="D8" s="114"/>
      <c r="E8" s="52"/>
      <c r="F8" s="52"/>
    </row>
    <row r="9" spans="1:8" ht="9" customHeight="1" x14ac:dyDescent="0.2">
      <c r="A9" s="4"/>
      <c r="B9" s="58"/>
      <c r="C9" s="4"/>
      <c r="D9" s="114"/>
      <c r="E9" s="52"/>
      <c r="F9" s="52"/>
    </row>
    <row r="10" spans="1:8" x14ac:dyDescent="0.2">
      <c r="A10" s="4"/>
      <c r="B10" s="59" t="s">
        <v>36</v>
      </c>
      <c r="C10" s="4"/>
      <c r="D10" s="114"/>
      <c r="E10" s="52"/>
      <c r="F10" s="52"/>
    </row>
    <row r="11" spans="1:8" ht="7.5" customHeight="1" x14ac:dyDescent="0.2">
      <c r="A11" s="4"/>
      <c r="B11" s="57"/>
      <c r="C11" s="4"/>
      <c r="D11" s="114"/>
      <c r="E11" s="52"/>
      <c r="F11" s="52"/>
    </row>
    <row r="12" spans="1:8" ht="76.5" x14ac:dyDescent="0.2">
      <c r="A12" s="4"/>
      <c r="B12" s="59" t="s">
        <v>37</v>
      </c>
      <c r="C12" s="4"/>
      <c r="D12" s="114"/>
      <c r="E12" s="52"/>
      <c r="F12" s="52"/>
    </row>
    <row r="13" spans="1:8" x14ac:dyDescent="0.2">
      <c r="A13" s="4"/>
      <c r="B13" s="59"/>
      <c r="C13" s="4"/>
      <c r="D13" s="114"/>
      <c r="E13" s="52"/>
      <c r="F13" s="52"/>
    </row>
    <row r="14" spans="1:8" ht="89.25" x14ac:dyDescent="0.2">
      <c r="A14" s="4"/>
      <c r="B14" s="60" t="s">
        <v>38</v>
      </c>
      <c r="C14" s="4"/>
      <c r="D14" s="114"/>
      <c r="E14" s="52"/>
      <c r="F14" s="52"/>
    </row>
    <row r="15" spans="1:8" x14ac:dyDescent="0.2">
      <c r="A15" s="4"/>
      <c r="B15" s="59"/>
      <c r="C15" s="4"/>
      <c r="D15" s="114"/>
      <c r="E15" s="52"/>
      <c r="F15" s="52"/>
    </row>
    <row r="16" spans="1:8" ht="293.25" x14ac:dyDescent="0.2">
      <c r="A16" s="4"/>
      <c r="B16" s="61" t="s">
        <v>421</v>
      </c>
      <c r="C16" s="4"/>
      <c r="D16" s="114"/>
      <c r="E16" s="52"/>
      <c r="F16" s="52"/>
      <c r="H16" s="42"/>
    </row>
    <row r="17" spans="1:6" x14ac:dyDescent="0.2">
      <c r="A17" s="4"/>
      <c r="B17" s="61"/>
      <c r="C17" s="4"/>
      <c r="D17" s="114"/>
      <c r="E17" s="52"/>
      <c r="F17" s="52"/>
    </row>
    <row r="18" spans="1:6" ht="25.5" x14ac:dyDescent="0.2">
      <c r="A18" s="4"/>
      <c r="B18" s="61" t="s">
        <v>39</v>
      </c>
      <c r="C18" s="4"/>
      <c r="D18" s="114"/>
      <c r="E18" s="52"/>
      <c r="F18" s="52"/>
    </row>
    <row r="19" spans="1:6" x14ac:dyDescent="0.2">
      <c r="A19" s="4"/>
      <c r="B19" s="61"/>
      <c r="C19" s="4"/>
      <c r="D19" s="114"/>
      <c r="E19" s="52"/>
      <c r="F19" s="52"/>
    </row>
    <row r="20" spans="1:6" ht="114.75" x14ac:dyDescent="0.2">
      <c r="A20" s="62" t="s">
        <v>40</v>
      </c>
      <c r="B20" s="60" t="s">
        <v>41</v>
      </c>
      <c r="C20" s="4"/>
      <c r="D20" s="114"/>
      <c r="E20" s="52"/>
      <c r="F20" s="52"/>
    </row>
    <row r="21" spans="1:6" x14ac:dyDescent="0.2">
      <c r="A21" s="62"/>
      <c r="B21" s="60"/>
      <c r="C21" s="4"/>
      <c r="D21" s="114"/>
      <c r="E21" s="52"/>
      <c r="F21" s="52"/>
    </row>
    <row r="22" spans="1:6" ht="63.75" x14ac:dyDescent="0.2">
      <c r="A22" s="62" t="s">
        <v>42</v>
      </c>
      <c r="B22" s="60" t="s">
        <v>43</v>
      </c>
      <c r="C22" s="4"/>
      <c r="D22" s="114"/>
      <c r="E22" s="52"/>
      <c r="F22" s="52"/>
    </row>
    <row r="23" spans="1:6" x14ac:dyDescent="0.2">
      <c r="A23" s="62"/>
      <c r="B23" s="60"/>
      <c r="C23" s="4"/>
      <c r="D23" s="114"/>
      <c r="E23" s="52"/>
      <c r="F23" s="52"/>
    </row>
    <row r="24" spans="1:6" ht="38.25" x14ac:dyDescent="0.2">
      <c r="A24" s="4"/>
      <c r="B24" s="63" t="s">
        <v>44</v>
      </c>
      <c r="C24" s="4"/>
      <c r="D24" s="114"/>
      <c r="E24" s="52"/>
      <c r="F24" s="52"/>
    </row>
    <row r="25" spans="1:6" x14ac:dyDescent="0.2">
      <c r="A25" s="4"/>
      <c r="B25" s="63"/>
      <c r="C25" s="4"/>
      <c r="D25" s="114"/>
      <c r="E25" s="52"/>
      <c r="F25" s="52"/>
    </row>
    <row r="26" spans="1:6" ht="38.25" x14ac:dyDescent="0.2">
      <c r="A26" s="4"/>
      <c r="B26" s="64" t="s">
        <v>45</v>
      </c>
      <c r="C26" s="4"/>
      <c r="D26" s="114"/>
      <c r="E26" s="52"/>
      <c r="F26" s="52"/>
    </row>
    <row r="27" spans="1:6" x14ac:dyDescent="0.2">
      <c r="A27" s="4"/>
      <c r="B27" s="61"/>
      <c r="C27" s="4"/>
      <c r="D27" s="114"/>
      <c r="E27" s="52"/>
      <c r="F27" s="52"/>
    </row>
    <row r="28" spans="1:6" ht="63.75" x14ac:dyDescent="0.2">
      <c r="A28" s="62" t="s">
        <v>40</v>
      </c>
      <c r="B28" s="63" t="s">
        <v>46</v>
      </c>
      <c r="C28" s="4"/>
      <c r="D28" s="114"/>
      <c r="E28" s="52"/>
      <c r="F28" s="52"/>
    </row>
    <row r="29" spans="1:6" x14ac:dyDescent="0.2">
      <c r="A29" s="62"/>
      <c r="B29" s="63"/>
      <c r="C29" s="4"/>
      <c r="D29" s="114"/>
      <c r="E29" s="52"/>
      <c r="F29" s="52"/>
    </row>
    <row r="30" spans="1:6" ht="102" x14ac:dyDescent="0.2">
      <c r="A30" s="62" t="s">
        <v>42</v>
      </c>
      <c r="B30" s="63" t="s">
        <v>47</v>
      </c>
      <c r="C30" s="4"/>
      <c r="D30" s="114"/>
      <c r="E30" s="52"/>
      <c r="F30" s="52"/>
    </row>
    <row r="31" spans="1:6" x14ac:dyDescent="0.2">
      <c r="A31" s="62"/>
      <c r="B31" s="63"/>
      <c r="C31" s="4"/>
      <c r="D31" s="114"/>
      <c r="E31" s="52"/>
      <c r="F31" s="52"/>
    </row>
    <row r="32" spans="1:6" ht="51" x14ac:dyDescent="0.2">
      <c r="A32" s="62" t="s">
        <v>89</v>
      </c>
      <c r="B32" s="63" t="s">
        <v>49</v>
      </c>
      <c r="C32" s="4"/>
      <c r="D32" s="114"/>
      <c r="E32" s="52"/>
      <c r="F32" s="52"/>
    </row>
    <row r="33" spans="1:6" x14ac:dyDescent="0.2">
      <c r="A33" s="62"/>
      <c r="B33" s="63"/>
      <c r="C33" s="4"/>
      <c r="D33" s="114"/>
      <c r="E33" s="52"/>
      <c r="F33" s="52"/>
    </row>
    <row r="34" spans="1:6" ht="114.75" x14ac:dyDescent="0.2">
      <c r="A34" s="62" t="s">
        <v>48</v>
      </c>
      <c r="B34" s="63" t="s">
        <v>51</v>
      </c>
      <c r="C34" s="4"/>
      <c r="D34" s="114"/>
      <c r="E34" s="52"/>
      <c r="F34" s="52"/>
    </row>
    <row r="35" spans="1:6" x14ac:dyDescent="0.2">
      <c r="A35" s="62"/>
      <c r="B35" s="63"/>
      <c r="C35" s="4"/>
      <c r="D35" s="114"/>
      <c r="E35" s="52"/>
      <c r="F35" s="52"/>
    </row>
    <row r="36" spans="1:6" ht="76.5" x14ac:dyDescent="0.2">
      <c r="A36" s="62" t="s">
        <v>50</v>
      </c>
      <c r="B36" s="63" t="s">
        <v>53</v>
      </c>
      <c r="C36" s="4"/>
      <c r="D36" s="114"/>
      <c r="E36" s="52"/>
      <c r="F36" s="52"/>
    </row>
    <row r="37" spans="1:6" x14ac:dyDescent="0.2">
      <c r="A37" s="62"/>
      <c r="B37" s="63"/>
      <c r="C37" s="4"/>
      <c r="D37" s="114"/>
      <c r="E37" s="52"/>
      <c r="F37" s="52"/>
    </row>
    <row r="38" spans="1:6" ht="89.25" x14ac:dyDescent="0.2">
      <c r="A38" s="62" t="s">
        <v>52</v>
      </c>
      <c r="B38" s="63" t="s">
        <v>55</v>
      </c>
      <c r="C38" s="4"/>
      <c r="D38" s="114"/>
      <c r="E38" s="52"/>
      <c r="F38" s="52"/>
    </row>
    <row r="39" spans="1:6" x14ac:dyDescent="0.2">
      <c r="A39" s="62"/>
      <c r="B39" s="63"/>
      <c r="C39" s="4"/>
      <c r="D39" s="114"/>
      <c r="E39" s="52"/>
      <c r="F39" s="52"/>
    </row>
    <row r="40" spans="1:6" x14ac:dyDescent="0.2">
      <c r="A40" s="4"/>
      <c r="B40" s="65" t="s">
        <v>56</v>
      </c>
      <c r="C40" s="4"/>
      <c r="D40" s="114"/>
      <c r="E40" s="52"/>
      <c r="F40" s="52"/>
    </row>
    <row r="41" spans="1:6" ht="191.25" x14ac:dyDescent="0.2">
      <c r="A41" s="4"/>
      <c r="B41" s="66" t="s">
        <v>378</v>
      </c>
      <c r="C41" s="4"/>
      <c r="D41" s="114"/>
      <c r="E41" s="52"/>
      <c r="F41" s="67"/>
    </row>
    <row r="42" spans="1:6" x14ac:dyDescent="0.2">
      <c r="A42" s="4"/>
      <c r="B42" s="68"/>
      <c r="C42" s="4"/>
      <c r="D42" s="114"/>
      <c r="E42" s="52"/>
      <c r="F42" s="67"/>
    </row>
    <row r="43" spans="1:6" ht="63.75" x14ac:dyDescent="0.2">
      <c r="A43" s="69"/>
      <c r="B43" s="70" t="s">
        <v>57</v>
      </c>
      <c r="C43" s="69"/>
      <c r="D43" s="115"/>
      <c r="E43" s="71"/>
      <c r="F43" s="71"/>
    </row>
    <row r="44" spans="1:6" x14ac:dyDescent="0.2">
      <c r="A44" s="69"/>
      <c r="B44" s="68"/>
      <c r="C44" s="69"/>
      <c r="D44" s="115"/>
      <c r="E44" s="71"/>
      <c r="F44" s="71"/>
    </row>
    <row r="45" spans="1:6" ht="114.75" x14ac:dyDescent="0.2">
      <c r="A45" s="4"/>
      <c r="B45" s="72" t="s">
        <v>58</v>
      </c>
      <c r="C45" s="4"/>
      <c r="D45" s="114"/>
      <c r="E45" s="52"/>
      <c r="F45" s="52"/>
    </row>
    <row r="46" spans="1:6" x14ac:dyDescent="0.2">
      <c r="A46" s="4"/>
      <c r="B46" s="68"/>
      <c r="C46" s="4"/>
      <c r="D46" s="114"/>
      <c r="E46" s="52"/>
      <c r="F46" s="52"/>
    </row>
    <row r="47" spans="1:6" x14ac:dyDescent="0.2">
      <c r="A47" s="4"/>
      <c r="B47" s="68"/>
      <c r="C47" s="4"/>
      <c r="D47" s="114"/>
      <c r="E47" s="52"/>
      <c r="F47" s="52"/>
    </row>
    <row r="48" spans="1:6" x14ac:dyDescent="0.2">
      <c r="A48" s="4"/>
      <c r="B48" s="73" t="s">
        <v>59</v>
      </c>
      <c r="C48" s="4"/>
      <c r="D48" s="114"/>
      <c r="E48" s="52"/>
      <c r="F48" s="52"/>
    </row>
    <row r="49" spans="1:6" x14ac:dyDescent="0.2">
      <c r="A49" s="4"/>
      <c r="B49" s="74"/>
      <c r="C49" s="4"/>
      <c r="D49" s="114"/>
      <c r="E49" s="52"/>
      <c r="F49" s="52"/>
    </row>
    <row r="50" spans="1:6" x14ac:dyDescent="0.2">
      <c r="A50" s="4"/>
      <c r="B50" s="73" t="s">
        <v>60</v>
      </c>
      <c r="C50" s="4"/>
      <c r="D50" s="114"/>
      <c r="E50" s="52"/>
      <c r="F50" s="67" t="s">
        <v>61</v>
      </c>
    </row>
    <row r="51" spans="1:6" x14ac:dyDescent="0.2">
      <c r="A51" s="4"/>
      <c r="B51" s="73"/>
      <c r="C51" s="4"/>
      <c r="D51" s="114"/>
      <c r="E51" s="52"/>
      <c r="F51" s="52"/>
    </row>
    <row r="52" spans="1:6" x14ac:dyDescent="0.2">
      <c r="A52" s="4"/>
      <c r="B52" s="75" t="s">
        <v>62</v>
      </c>
      <c r="C52" s="4"/>
      <c r="D52" s="114"/>
      <c r="E52" s="52"/>
      <c r="F52" s="76"/>
    </row>
    <row r="53" spans="1:6" x14ac:dyDescent="0.2">
      <c r="A53" s="4"/>
      <c r="B53" s="144" t="s">
        <v>63</v>
      </c>
      <c r="C53" s="145"/>
      <c r="D53" s="146"/>
      <c r="E53" s="148"/>
      <c r="F53" s="163"/>
    </row>
    <row r="54" spans="1:6" x14ac:dyDescent="0.2">
      <c r="A54" s="4"/>
      <c r="B54" s="149" t="s">
        <v>64</v>
      </c>
      <c r="C54" s="150"/>
      <c r="D54" s="151"/>
      <c r="E54" s="153"/>
      <c r="F54" s="163"/>
    </row>
    <row r="55" spans="1:6" x14ac:dyDescent="0.2">
      <c r="A55" s="4"/>
      <c r="B55" s="149" t="s">
        <v>65</v>
      </c>
      <c r="C55" s="150"/>
      <c r="D55" s="151"/>
      <c r="E55" s="153"/>
      <c r="F55" s="163"/>
    </row>
    <row r="56" spans="1:6" x14ac:dyDescent="0.2">
      <c r="A56" s="4"/>
      <c r="B56" s="182"/>
      <c r="C56" s="110"/>
      <c r="D56" s="119"/>
      <c r="E56" s="112"/>
      <c r="F56" s="163"/>
    </row>
    <row r="57" spans="1:6" x14ac:dyDescent="0.2">
      <c r="A57" s="4"/>
      <c r="B57" s="182" t="s">
        <v>66</v>
      </c>
      <c r="C57" s="110"/>
      <c r="D57" s="119"/>
      <c r="E57" s="112"/>
      <c r="F57" s="147"/>
    </row>
    <row r="58" spans="1:6" x14ac:dyDescent="0.2">
      <c r="A58" s="4"/>
      <c r="B58" s="144" t="s">
        <v>67</v>
      </c>
      <c r="C58" s="145"/>
      <c r="D58" s="146"/>
      <c r="E58" s="148"/>
      <c r="F58" s="148"/>
    </row>
    <row r="59" spans="1:6" x14ac:dyDescent="0.2">
      <c r="A59" s="4"/>
      <c r="B59" s="149" t="s">
        <v>68</v>
      </c>
      <c r="C59" s="150"/>
      <c r="D59" s="151"/>
      <c r="E59" s="153"/>
      <c r="F59" s="148"/>
    </row>
    <row r="60" spans="1:6" x14ac:dyDescent="0.2">
      <c r="A60" s="4"/>
      <c r="B60" s="149" t="s">
        <v>69</v>
      </c>
      <c r="C60" s="150"/>
      <c r="D60" s="151"/>
      <c r="E60" s="153"/>
      <c r="F60" s="148"/>
    </row>
    <row r="61" spans="1:6" x14ac:dyDescent="0.2">
      <c r="A61" s="4"/>
      <c r="B61" s="182"/>
      <c r="C61" s="110"/>
      <c r="D61" s="119"/>
      <c r="E61" s="112"/>
      <c r="F61" s="112"/>
    </row>
    <row r="62" spans="1:6" x14ac:dyDescent="0.2">
      <c r="A62" s="4"/>
      <c r="B62" s="182" t="s">
        <v>70</v>
      </c>
      <c r="C62" s="110"/>
      <c r="D62" s="119"/>
      <c r="E62" s="112"/>
      <c r="F62" s="147"/>
    </row>
    <row r="63" spans="1:6" x14ac:dyDescent="0.2">
      <c r="A63" s="4"/>
      <c r="B63" s="144" t="s">
        <v>71</v>
      </c>
      <c r="C63" s="145"/>
      <c r="D63" s="146"/>
      <c r="E63" s="148"/>
      <c r="F63" s="148"/>
    </row>
    <row r="64" spans="1:6" x14ac:dyDescent="0.2">
      <c r="A64" s="4"/>
      <c r="B64" s="149" t="s">
        <v>72</v>
      </c>
      <c r="C64" s="150"/>
      <c r="D64" s="151"/>
      <c r="E64" s="153"/>
      <c r="F64" s="148"/>
    </row>
    <row r="65" spans="1:8" x14ac:dyDescent="0.2">
      <c r="A65" s="4"/>
      <c r="B65" s="149" t="s">
        <v>73</v>
      </c>
      <c r="C65" s="150"/>
      <c r="D65" s="151"/>
      <c r="E65" s="153"/>
      <c r="F65" s="148"/>
    </row>
    <row r="66" spans="1:8" x14ac:dyDescent="0.2">
      <c r="A66" s="4"/>
      <c r="B66" s="182"/>
      <c r="C66" s="110"/>
      <c r="D66" s="119"/>
      <c r="E66" s="112"/>
      <c r="F66" s="148"/>
    </row>
    <row r="67" spans="1:8" x14ac:dyDescent="0.2">
      <c r="A67" s="4"/>
      <c r="B67" s="182"/>
      <c r="C67" s="110"/>
      <c r="D67" s="119"/>
      <c r="E67" s="112"/>
      <c r="F67" s="112"/>
    </row>
    <row r="68" spans="1:8" x14ac:dyDescent="0.2">
      <c r="A68" s="4"/>
      <c r="B68" s="182" t="s">
        <v>74</v>
      </c>
      <c r="C68" s="110"/>
      <c r="D68" s="119"/>
      <c r="E68" s="112"/>
      <c r="F68" s="147">
        <f>F346</f>
        <v>0</v>
      </c>
    </row>
    <row r="69" spans="1:8" x14ac:dyDescent="0.2">
      <c r="A69" s="4"/>
      <c r="B69" s="144" t="s">
        <v>75</v>
      </c>
      <c r="C69" s="145"/>
      <c r="D69" s="146"/>
      <c r="E69" s="148">
        <f>F346</f>
        <v>0</v>
      </c>
      <c r="F69" s="148"/>
    </row>
    <row r="70" spans="1:8" x14ac:dyDescent="0.2">
      <c r="A70" s="4"/>
      <c r="B70" s="182"/>
      <c r="C70" s="110"/>
      <c r="D70" s="119"/>
      <c r="E70" s="112"/>
      <c r="F70" s="148"/>
    </row>
    <row r="71" spans="1:8" x14ac:dyDescent="0.2">
      <c r="A71" s="44"/>
      <c r="B71" s="183"/>
      <c r="C71" s="139"/>
      <c r="D71" s="140"/>
      <c r="E71" s="141"/>
      <c r="F71" s="141"/>
    </row>
    <row r="72" spans="1:8" x14ac:dyDescent="0.2">
      <c r="A72" s="69"/>
      <c r="B72" s="169"/>
      <c r="C72" s="132"/>
      <c r="D72" s="133"/>
      <c r="E72" s="135"/>
      <c r="F72" s="135"/>
    </row>
    <row r="73" spans="1:8" x14ac:dyDescent="0.2">
      <c r="A73" s="1"/>
      <c r="B73" s="170" t="s">
        <v>76</v>
      </c>
      <c r="C73" s="110"/>
      <c r="D73" s="119"/>
      <c r="E73" s="112"/>
      <c r="F73" s="143">
        <f>SUM(F52:F68)</f>
        <v>0</v>
      </c>
    </row>
    <row r="74" spans="1:8" x14ac:dyDescent="0.2">
      <c r="A74" s="1"/>
      <c r="B74" s="144" t="s">
        <v>77</v>
      </c>
      <c r="C74" s="145"/>
      <c r="D74" s="146"/>
      <c r="E74" s="148">
        <f>E53+E58+E63+E69</f>
        <v>0</v>
      </c>
      <c r="F74" s="143"/>
      <c r="H74" s="50"/>
    </row>
    <row r="75" spans="1:8" x14ac:dyDescent="0.2">
      <c r="A75" s="1"/>
      <c r="B75" s="149" t="s">
        <v>78</v>
      </c>
      <c r="C75" s="150"/>
      <c r="D75" s="151"/>
      <c r="E75" s="153">
        <f>E54+E59+E64</f>
        <v>0</v>
      </c>
      <c r="F75" s="143"/>
    </row>
    <row r="76" spans="1:8" x14ac:dyDescent="0.2">
      <c r="A76" s="1"/>
      <c r="B76" s="149" t="s">
        <v>79</v>
      </c>
      <c r="C76" s="150"/>
      <c r="D76" s="151"/>
      <c r="E76" s="153">
        <f>E55+E60+E65</f>
        <v>0</v>
      </c>
      <c r="F76" s="143"/>
    </row>
    <row r="77" spans="1:8" x14ac:dyDescent="0.2">
      <c r="A77" s="1"/>
      <c r="B77" s="170"/>
      <c r="C77" s="110"/>
      <c r="D77" s="119"/>
      <c r="E77" s="112"/>
      <c r="F77" s="143"/>
    </row>
    <row r="78" spans="1:8" x14ac:dyDescent="0.2">
      <c r="A78" s="4"/>
      <c r="B78" s="184"/>
      <c r="C78" s="110"/>
      <c r="D78" s="119"/>
      <c r="E78" s="112"/>
      <c r="F78" s="112"/>
    </row>
    <row r="79" spans="1:8" x14ac:dyDescent="0.2">
      <c r="A79" s="4"/>
      <c r="B79" s="184"/>
      <c r="C79" s="110"/>
      <c r="D79" s="119"/>
      <c r="E79" s="112"/>
      <c r="F79" s="112"/>
    </row>
    <row r="80" spans="1:8" x14ac:dyDescent="0.2">
      <c r="A80" s="4" t="s">
        <v>80</v>
      </c>
      <c r="B80" s="161"/>
      <c r="C80" s="106" t="s">
        <v>30</v>
      </c>
      <c r="D80" s="119"/>
      <c r="E80" s="111" t="s">
        <v>31</v>
      </c>
      <c r="F80" s="112" t="s">
        <v>32</v>
      </c>
      <c r="H80" s="4"/>
    </row>
    <row r="81" spans="1:6" x14ac:dyDescent="0.2">
      <c r="A81" s="4"/>
      <c r="B81" s="184"/>
      <c r="C81" s="110"/>
      <c r="D81" s="119"/>
      <c r="E81" s="112"/>
      <c r="F81" s="112"/>
    </row>
    <row r="82" spans="1:6" x14ac:dyDescent="0.2">
      <c r="A82" s="4"/>
      <c r="B82" s="184"/>
      <c r="C82" s="110"/>
      <c r="D82" s="119"/>
      <c r="E82" s="112"/>
      <c r="F82" s="112"/>
    </row>
    <row r="83" spans="1:6" x14ac:dyDescent="0.2">
      <c r="A83" s="4"/>
      <c r="B83" s="155" t="s">
        <v>15</v>
      </c>
      <c r="C83" s="110"/>
      <c r="D83" s="119"/>
      <c r="E83" s="112"/>
      <c r="F83" s="112"/>
    </row>
    <row r="84" spans="1:6" x14ac:dyDescent="0.2">
      <c r="A84" s="4"/>
      <c r="B84" s="155"/>
      <c r="C84" s="110"/>
      <c r="D84" s="119"/>
      <c r="E84" s="112"/>
      <c r="F84" s="112"/>
    </row>
    <row r="85" spans="1:6" x14ac:dyDescent="0.2">
      <c r="A85" s="4"/>
      <c r="B85" s="155" t="s">
        <v>62</v>
      </c>
      <c r="C85" s="110"/>
      <c r="D85" s="119"/>
      <c r="E85" s="112"/>
      <c r="F85" s="112"/>
    </row>
    <row r="86" spans="1:6" x14ac:dyDescent="0.2">
      <c r="A86" s="4"/>
      <c r="B86" s="155"/>
      <c r="C86" s="110"/>
      <c r="D86" s="119"/>
      <c r="E86" s="112"/>
      <c r="F86" s="112"/>
    </row>
    <row r="87" spans="1:6" ht="102" x14ac:dyDescent="0.2">
      <c r="A87" s="4"/>
      <c r="B87" s="109" t="s">
        <v>81</v>
      </c>
      <c r="C87" s="110"/>
      <c r="D87" s="119"/>
      <c r="E87" s="112"/>
      <c r="F87" s="112"/>
    </row>
    <row r="88" spans="1:6" ht="7.5" customHeight="1" x14ac:dyDescent="0.2">
      <c r="A88" s="4"/>
      <c r="B88" s="154"/>
      <c r="C88" s="110"/>
      <c r="D88" s="119"/>
      <c r="E88" s="112"/>
      <c r="F88" s="112"/>
    </row>
    <row r="89" spans="1:6" ht="25.5" x14ac:dyDescent="0.2">
      <c r="A89" s="4"/>
      <c r="B89" s="154"/>
      <c r="C89" s="171" t="s">
        <v>82</v>
      </c>
      <c r="D89" s="172" t="s">
        <v>83</v>
      </c>
      <c r="E89" s="173" t="s">
        <v>84</v>
      </c>
      <c r="F89" s="153" t="s">
        <v>85</v>
      </c>
    </row>
    <row r="90" spans="1:6" ht="8.25" customHeight="1" x14ac:dyDescent="0.2">
      <c r="A90" s="4"/>
      <c r="B90" s="154"/>
      <c r="C90" s="171"/>
      <c r="D90" s="172"/>
      <c r="E90" s="173"/>
      <c r="F90" s="153"/>
    </row>
    <row r="91" spans="1:6" ht="63.75" x14ac:dyDescent="0.2">
      <c r="A91" s="129" t="s">
        <v>40</v>
      </c>
      <c r="B91" s="109" t="s">
        <v>86</v>
      </c>
      <c r="C91" s="110" t="s">
        <v>87</v>
      </c>
      <c r="D91" s="119">
        <v>55</v>
      </c>
      <c r="E91" s="111"/>
      <c r="F91" s="112">
        <f>D91*E91</f>
        <v>0</v>
      </c>
    </row>
    <row r="92" spans="1:6" x14ac:dyDescent="0.2">
      <c r="A92" s="110"/>
      <c r="B92" s="154"/>
      <c r="C92" s="110"/>
      <c r="D92" s="119"/>
      <c r="E92" s="111"/>
      <c r="F92" s="112"/>
    </row>
    <row r="93" spans="1:6" ht="63.75" x14ac:dyDescent="0.2">
      <c r="A93" s="129" t="s">
        <v>42</v>
      </c>
      <c r="B93" s="179" t="s">
        <v>88</v>
      </c>
      <c r="C93" s="110" t="s">
        <v>87</v>
      </c>
      <c r="D93" s="119">
        <v>101.7</v>
      </c>
      <c r="E93" s="111"/>
      <c r="F93" s="112">
        <f>D93*E93</f>
        <v>0</v>
      </c>
    </row>
    <row r="94" spans="1:6" x14ac:dyDescent="0.2">
      <c r="A94" s="129"/>
      <c r="B94" s="109"/>
      <c r="C94" s="110"/>
      <c r="D94" s="119"/>
      <c r="E94" s="111"/>
      <c r="F94" s="112"/>
    </row>
    <row r="95" spans="1:6" ht="38.25" x14ac:dyDescent="0.2">
      <c r="A95" s="129" t="s">
        <v>89</v>
      </c>
      <c r="B95" s="109" t="s">
        <v>90</v>
      </c>
      <c r="C95" s="110" t="s">
        <v>91</v>
      </c>
      <c r="D95" s="119">
        <v>9</v>
      </c>
      <c r="E95" s="111"/>
      <c r="F95" s="112">
        <f>D95*E95</f>
        <v>0</v>
      </c>
    </row>
    <row r="96" spans="1:6" x14ac:dyDescent="0.2">
      <c r="A96" s="129"/>
      <c r="B96" s="109"/>
      <c r="C96" s="110"/>
      <c r="D96" s="119"/>
      <c r="E96" s="111"/>
      <c r="F96" s="112"/>
    </row>
    <row r="97" spans="1:9" ht="102" x14ac:dyDescent="0.2">
      <c r="A97" s="129" t="s">
        <v>48</v>
      </c>
      <c r="B97" s="179" t="s">
        <v>92</v>
      </c>
      <c r="C97" s="110"/>
      <c r="D97" s="119"/>
      <c r="E97" s="111"/>
      <c r="F97" s="112"/>
    </row>
    <row r="98" spans="1:9" x14ac:dyDescent="0.2">
      <c r="A98" s="129"/>
      <c r="B98" s="109" t="s">
        <v>93</v>
      </c>
      <c r="C98" s="110" t="s">
        <v>94</v>
      </c>
      <c r="D98" s="119">
        <v>8</v>
      </c>
      <c r="E98" s="111"/>
      <c r="F98" s="112">
        <f>D98*E98</f>
        <v>0</v>
      </c>
    </row>
    <row r="99" spans="1:9" x14ac:dyDescent="0.2">
      <c r="A99" s="129"/>
      <c r="B99" s="109" t="s">
        <v>95</v>
      </c>
      <c r="C99" s="110" t="s">
        <v>94</v>
      </c>
      <c r="D99" s="119">
        <v>2</v>
      </c>
      <c r="E99" s="111"/>
      <c r="F99" s="112">
        <f>D99*E99</f>
        <v>0</v>
      </c>
    </row>
    <row r="100" spans="1:9" x14ac:dyDescent="0.2">
      <c r="A100" s="129"/>
      <c r="B100" s="109" t="s">
        <v>96</v>
      </c>
      <c r="C100" s="110" t="s">
        <v>94</v>
      </c>
      <c r="D100" s="119">
        <v>7</v>
      </c>
      <c r="E100" s="111"/>
      <c r="F100" s="112">
        <f>D100*E100</f>
        <v>0</v>
      </c>
    </row>
    <row r="101" spans="1:9" x14ac:dyDescent="0.2">
      <c r="A101" s="129"/>
      <c r="B101" s="109" t="s">
        <v>97</v>
      </c>
      <c r="C101" s="110" t="s">
        <v>94</v>
      </c>
      <c r="D101" s="119">
        <v>2</v>
      </c>
      <c r="E101" s="111"/>
      <c r="F101" s="112">
        <f>D101*E101</f>
        <v>0</v>
      </c>
    </row>
    <row r="102" spans="1:9" x14ac:dyDescent="0.2">
      <c r="A102" s="129"/>
      <c r="B102" s="109" t="s">
        <v>98</v>
      </c>
      <c r="C102" s="110" t="s">
        <v>94</v>
      </c>
      <c r="D102" s="119">
        <v>5</v>
      </c>
      <c r="E102" s="111"/>
      <c r="F102" s="112">
        <f>D102*E102</f>
        <v>0</v>
      </c>
      <c r="I102" s="42"/>
    </row>
    <row r="103" spans="1:9" x14ac:dyDescent="0.2">
      <c r="A103" s="129"/>
      <c r="B103" s="109"/>
      <c r="C103" s="110"/>
      <c r="D103" s="119"/>
      <c r="E103" s="111"/>
      <c r="F103" s="112"/>
    </row>
    <row r="104" spans="1:9" ht="38.25" x14ac:dyDescent="0.2">
      <c r="A104" s="129" t="s">
        <v>50</v>
      </c>
      <c r="B104" s="179" t="s">
        <v>99</v>
      </c>
      <c r="C104" s="110"/>
      <c r="D104" s="119"/>
      <c r="E104" s="111"/>
      <c r="F104" s="112"/>
    </row>
    <row r="105" spans="1:9" x14ac:dyDescent="0.2">
      <c r="A105" s="129"/>
      <c r="B105" s="109" t="s">
        <v>93</v>
      </c>
      <c r="C105" s="110" t="s">
        <v>94</v>
      </c>
      <c r="D105" s="119">
        <v>2</v>
      </c>
      <c r="E105" s="111"/>
      <c r="F105" s="112">
        <f>D105*E105</f>
        <v>0</v>
      </c>
    </row>
    <row r="106" spans="1:9" x14ac:dyDescent="0.2">
      <c r="A106" s="129"/>
      <c r="B106" s="109"/>
      <c r="C106" s="110"/>
      <c r="D106" s="119"/>
      <c r="E106" s="111"/>
      <c r="F106" s="112"/>
    </row>
    <row r="107" spans="1:9" ht="51" x14ac:dyDescent="0.2">
      <c r="A107" s="129" t="s">
        <v>103</v>
      </c>
      <c r="B107" s="109" t="s">
        <v>101</v>
      </c>
      <c r="C107" s="110" t="s">
        <v>87</v>
      </c>
      <c r="D107" s="119">
        <f>81.5-25</f>
        <v>56.5</v>
      </c>
      <c r="E107" s="111"/>
      <c r="F107" s="112">
        <f>D107*E107</f>
        <v>0</v>
      </c>
    </row>
    <row r="108" spans="1:9" x14ac:dyDescent="0.2">
      <c r="A108" s="129"/>
      <c r="B108" s="109"/>
      <c r="C108" s="110"/>
      <c r="D108" s="119"/>
      <c r="E108" s="111"/>
      <c r="F108" s="112"/>
    </row>
    <row r="109" spans="1:9" ht="51" x14ac:dyDescent="0.2">
      <c r="A109" s="129" t="s">
        <v>105</v>
      </c>
      <c r="B109" s="109" t="s">
        <v>101</v>
      </c>
      <c r="C109" s="110" t="s">
        <v>87</v>
      </c>
      <c r="D109" s="119">
        <v>25</v>
      </c>
      <c r="E109" s="111"/>
      <c r="F109" s="112">
        <f>D109*E109</f>
        <v>0</v>
      </c>
      <c r="H109" s="85"/>
      <c r="I109" s="85"/>
    </row>
    <row r="110" spans="1:9" x14ac:dyDescent="0.2">
      <c r="A110" s="129"/>
      <c r="B110" s="109"/>
      <c r="C110" s="110"/>
      <c r="D110" s="119"/>
      <c r="E110" s="111"/>
      <c r="F110" s="112"/>
      <c r="H110" s="85"/>
      <c r="I110" s="85"/>
    </row>
    <row r="111" spans="1:9" ht="89.25" x14ac:dyDescent="0.2">
      <c r="A111" s="129" t="s">
        <v>379</v>
      </c>
      <c r="B111" s="109" t="s">
        <v>104</v>
      </c>
      <c r="C111" s="110" t="s">
        <v>94</v>
      </c>
      <c r="D111" s="119">
        <v>18</v>
      </c>
      <c r="E111" s="111"/>
      <c r="F111" s="112">
        <f>D111*E111</f>
        <v>0</v>
      </c>
      <c r="H111" s="85"/>
      <c r="I111" s="85"/>
    </row>
    <row r="112" spans="1:9" x14ac:dyDescent="0.2">
      <c r="A112" s="129"/>
      <c r="B112" s="109"/>
      <c r="C112" s="110"/>
      <c r="D112" s="185"/>
      <c r="E112" s="111"/>
      <c r="F112" s="112"/>
      <c r="H112" s="85"/>
      <c r="I112" s="85"/>
    </row>
    <row r="113" spans="1:9" ht="89.25" x14ac:dyDescent="0.2">
      <c r="A113" s="129" t="s">
        <v>380</v>
      </c>
      <c r="B113" s="109" t="s">
        <v>106</v>
      </c>
      <c r="C113" s="110" t="s">
        <v>94</v>
      </c>
      <c r="D113" s="119">
        <v>4</v>
      </c>
      <c r="E113" s="111"/>
      <c r="F113" s="112">
        <f>D113*E113</f>
        <v>0</v>
      </c>
      <c r="H113" s="85"/>
      <c r="I113" s="85"/>
    </row>
    <row r="114" spans="1:9" x14ac:dyDescent="0.2">
      <c r="A114" s="129"/>
      <c r="B114" s="109"/>
      <c r="C114" s="110"/>
      <c r="D114" s="185"/>
      <c r="E114" s="111"/>
      <c r="F114" s="112"/>
      <c r="H114" s="85"/>
      <c r="I114" s="85"/>
    </row>
    <row r="115" spans="1:9" ht="51" x14ac:dyDescent="0.2">
      <c r="A115" s="129" t="s">
        <v>110</v>
      </c>
      <c r="B115" s="109" t="s">
        <v>107</v>
      </c>
      <c r="C115" s="110" t="s">
        <v>94</v>
      </c>
      <c r="D115" s="119">
        <v>1</v>
      </c>
      <c r="E115" s="111"/>
      <c r="F115" s="112">
        <f>D115*E115</f>
        <v>0</v>
      </c>
    </row>
    <row r="116" spans="1:9" x14ac:dyDescent="0.2">
      <c r="A116" s="129"/>
      <c r="B116" s="109"/>
      <c r="C116" s="186"/>
      <c r="D116" s="185"/>
      <c r="E116" s="187"/>
      <c r="F116" s="112"/>
    </row>
    <row r="117" spans="1:9" ht="51" x14ac:dyDescent="0.2">
      <c r="A117" s="129" t="s">
        <v>149</v>
      </c>
      <c r="B117" s="109" t="s">
        <v>108</v>
      </c>
      <c r="C117" s="110" t="s">
        <v>94</v>
      </c>
      <c r="D117" s="119">
        <v>1</v>
      </c>
      <c r="E117" s="111"/>
      <c r="F117" s="112">
        <f>D117*E117</f>
        <v>0</v>
      </c>
    </row>
    <row r="118" spans="1:9" x14ac:dyDescent="0.2">
      <c r="A118" s="129"/>
      <c r="B118" s="188"/>
      <c r="C118" s="186"/>
      <c r="D118" s="185"/>
      <c r="E118" s="187"/>
      <c r="F118" s="112"/>
    </row>
    <row r="119" spans="1:9" ht="140.25" x14ac:dyDescent="0.2">
      <c r="A119" s="129" t="s">
        <v>117</v>
      </c>
      <c r="B119" s="109" t="s">
        <v>109</v>
      </c>
      <c r="C119" s="110" t="s">
        <v>94</v>
      </c>
      <c r="D119" s="119">
        <v>10</v>
      </c>
      <c r="E119" s="111"/>
      <c r="F119" s="112">
        <f>D119*E119</f>
        <v>0</v>
      </c>
    </row>
    <row r="120" spans="1:9" x14ac:dyDescent="0.2">
      <c r="A120" s="129"/>
      <c r="B120" s="109"/>
      <c r="C120" s="110"/>
      <c r="D120" s="119"/>
      <c r="E120" s="111"/>
      <c r="F120" s="112"/>
    </row>
    <row r="121" spans="1:9" ht="114.75" x14ac:dyDescent="0.2">
      <c r="A121" s="129" t="s">
        <v>151</v>
      </c>
      <c r="B121" s="179" t="s">
        <v>111</v>
      </c>
      <c r="C121" s="110" t="s">
        <v>94</v>
      </c>
      <c r="D121" s="119">
        <v>12</v>
      </c>
      <c r="E121" s="111"/>
      <c r="F121" s="112">
        <f>D121*E121</f>
        <v>0</v>
      </c>
    </row>
    <row r="122" spans="1:9" x14ac:dyDescent="0.2">
      <c r="A122" s="129"/>
      <c r="B122" s="109"/>
      <c r="C122" s="110"/>
      <c r="D122" s="119"/>
      <c r="E122" s="111"/>
      <c r="F122" s="112"/>
    </row>
    <row r="123" spans="1:9" ht="38.25" x14ac:dyDescent="0.2">
      <c r="A123" s="129" t="s">
        <v>381</v>
      </c>
      <c r="B123" s="109" t="s">
        <v>113</v>
      </c>
      <c r="C123" s="110" t="s">
        <v>87</v>
      </c>
      <c r="D123" s="119">
        <f>3.5+3</f>
        <v>6.5</v>
      </c>
      <c r="E123" s="111"/>
      <c r="F123" s="112">
        <f>D123*E123</f>
        <v>0</v>
      </c>
    </row>
    <row r="124" spans="1:9" x14ac:dyDescent="0.2">
      <c r="A124" s="129"/>
      <c r="B124" s="189"/>
      <c r="C124" s="186"/>
      <c r="D124" s="185"/>
      <c r="E124" s="190"/>
      <c r="F124" s="191"/>
    </row>
    <row r="125" spans="1:9" ht="38.25" x14ac:dyDescent="0.2">
      <c r="A125" s="129" t="s">
        <v>382</v>
      </c>
      <c r="B125" s="109" t="s">
        <v>114</v>
      </c>
      <c r="C125" s="110" t="s">
        <v>87</v>
      </c>
      <c r="D125" s="119">
        <f>(1.1*2+2.4)</f>
        <v>4.5999999999999996</v>
      </c>
      <c r="E125" s="111"/>
      <c r="F125" s="112">
        <f>D125*E125</f>
        <v>0</v>
      </c>
    </row>
    <row r="126" spans="1:9" x14ac:dyDescent="0.2">
      <c r="A126" s="205"/>
      <c r="B126" s="188"/>
      <c r="C126" s="186"/>
      <c r="D126" s="185"/>
      <c r="E126" s="190"/>
      <c r="F126" s="191"/>
    </row>
    <row r="127" spans="1:9" ht="63.75" x14ac:dyDescent="0.2">
      <c r="A127" s="129" t="s">
        <v>124</v>
      </c>
      <c r="B127" s="109" t="s">
        <v>115</v>
      </c>
      <c r="C127" s="110" t="s">
        <v>116</v>
      </c>
      <c r="D127" s="119">
        <v>1</v>
      </c>
      <c r="E127" s="111"/>
      <c r="F127" s="112">
        <f>D127*E127</f>
        <v>0</v>
      </c>
    </row>
    <row r="128" spans="1:9" x14ac:dyDescent="0.2">
      <c r="A128" s="129"/>
      <c r="B128" s="179"/>
      <c r="C128" s="110"/>
      <c r="D128" s="119"/>
      <c r="E128" s="111"/>
      <c r="F128" s="112"/>
    </row>
    <row r="129" spans="1:1024" ht="76.5" x14ac:dyDescent="0.2">
      <c r="A129" s="131" t="s">
        <v>126</v>
      </c>
      <c r="B129" s="174" t="s">
        <v>118</v>
      </c>
      <c r="C129" s="132" t="s">
        <v>94</v>
      </c>
      <c r="D129" s="133">
        <v>1</v>
      </c>
      <c r="E129" s="134"/>
      <c r="F129" s="135">
        <f>D129*E129</f>
        <v>0</v>
      </c>
    </row>
    <row r="130" spans="1:1024" x14ac:dyDescent="0.2">
      <c r="A130" s="131"/>
      <c r="B130" s="174"/>
      <c r="C130" s="132"/>
      <c r="D130" s="133"/>
      <c r="E130" s="134"/>
      <c r="F130" s="135"/>
    </row>
    <row r="131" spans="1:1024" ht="38.25" x14ac:dyDescent="0.2">
      <c r="A131" s="206" t="s">
        <v>128</v>
      </c>
      <c r="B131" s="174" t="s">
        <v>119</v>
      </c>
      <c r="C131" s="132" t="s">
        <v>94</v>
      </c>
      <c r="D131" s="133">
        <v>1</v>
      </c>
      <c r="E131" s="134"/>
      <c r="F131" s="135">
        <f>D131*E131</f>
        <v>0</v>
      </c>
    </row>
    <row r="132" spans="1:1024" x14ac:dyDescent="0.2">
      <c r="A132" s="131"/>
      <c r="B132" s="174"/>
      <c r="C132" s="132"/>
      <c r="D132" s="133"/>
      <c r="E132" s="134"/>
      <c r="F132" s="135"/>
    </row>
    <row r="133" spans="1:1024" ht="51" x14ac:dyDescent="0.2">
      <c r="A133" s="206" t="s">
        <v>376</v>
      </c>
      <c r="B133" s="174" t="s">
        <v>120</v>
      </c>
      <c r="C133" s="132" t="s">
        <v>94</v>
      </c>
      <c r="D133" s="133">
        <v>2</v>
      </c>
      <c r="E133" s="134"/>
      <c r="F133" s="135">
        <f>D133*E133</f>
        <v>0</v>
      </c>
      <c r="G133" s="85"/>
    </row>
    <row r="134" spans="1:1024" x14ac:dyDescent="0.2">
      <c r="A134" s="131"/>
      <c r="B134" s="174"/>
      <c r="C134" s="132"/>
      <c r="D134" s="133"/>
      <c r="E134" s="134"/>
      <c r="F134" s="135"/>
    </row>
    <row r="135" spans="1:1024" ht="38.25" x14ac:dyDescent="0.2">
      <c r="A135" s="131" t="s">
        <v>383</v>
      </c>
      <c r="B135" s="103" t="s">
        <v>122</v>
      </c>
      <c r="C135" s="132" t="s">
        <v>123</v>
      </c>
      <c r="D135" s="133">
        <v>2.5</v>
      </c>
      <c r="E135" s="134"/>
      <c r="F135" s="135">
        <f>D135*E135</f>
        <v>0</v>
      </c>
    </row>
    <row r="136" spans="1:1024" x14ac:dyDescent="0.2">
      <c r="A136" s="131"/>
      <c r="B136" s="103"/>
      <c r="C136" s="132"/>
      <c r="D136" s="133"/>
      <c r="E136" s="134"/>
      <c r="F136" s="135"/>
    </row>
    <row r="137" spans="1:1024" ht="63.75" x14ac:dyDescent="0.2">
      <c r="A137" s="131" t="s">
        <v>160</v>
      </c>
      <c r="B137" s="174" t="s">
        <v>125</v>
      </c>
      <c r="C137" s="132" t="s">
        <v>94</v>
      </c>
      <c r="D137" s="133">
        <v>3</v>
      </c>
      <c r="E137" s="134"/>
      <c r="F137" s="135">
        <f>D137*E137</f>
        <v>0</v>
      </c>
    </row>
    <row r="138" spans="1:1024" s="85" customFormat="1" x14ac:dyDescent="0.2">
      <c r="A138" s="131"/>
      <c r="B138" s="174"/>
      <c r="C138" s="132"/>
      <c r="D138" s="133"/>
      <c r="E138" s="134"/>
      <c r="F138" s="135"/>
      <c r="AMJ138" s="88"/>
    </row>
    <row r="139" spans="1:1024" s="85" customFormat="1" ht="38.25" x14ac:dyDescent="0.2">
      <c r="A139" s="102" t="s">
        <v>384</v>
      </c>
      <c r="B139" s="103" t="s">
        <v>127</v>
      </c>
      <c r="C139" s="104" t="s">
        <v>94</v>
      </c>
      <c r="D139" s="118">
        <v>1</v>
      </c>
      <c r="E139" s="105"/>
      <c r="F139" s="105">
        <f>D139*E139</f>
        <v>0</v>
      </c>
      <c r="AMJ139" s="88"/>
    </row>
    <row r="140" spans="1:1024" s="85" customFormat="1" x14ac:dyDescent="0.2">
      <c r="A140" s="102"/>
      <c r="B140" s="103"/>
      <c r="C140" s="104"/>
      <c r="D140" s="118"/>
      <c r="E140" s="105"/>
      <c r="F140" s="105"/>
      <c r="AMJ140" s="88"/>
    </row>
    <row r="141" spans="1:1024" s="85" customFormat="1" ht="38.25" x14ac:dyDescent="0.2">
      <c r="A141" s="102" t="s">
        <v>385</v>
      </c>
      <c r="B141" s="103" t="s">
        <v>129</v>
      </c>
      <c r="C141" s="104" t="s">
        <v>94</v>
      </c>
      <c r="D141" s="118">
        <v>1</v>
      </c>
      <c r="E141" s="105"/>
      <c r="F141" s="105">
        <f>D141*E141</f>
        <v>0</v>
      </c>
      <c r="AMJ141" s="88"/>
    </row>
    <row r="142" spans="1:1024" s="106" customFormat="1" x14ac:dyDescent="0.2">
      <c r="A142" s="102"/>
      <c r="B142" s="103"/>
      <c r="C142" s="104"/>
      <c r="D142" s="118"/>
      <c r="E142" s="105"/>
      <c r="F142" s="105"/>
      <c r="AMJ142" s="107"/>
    </row>
    <row r="143" spans="1:1024" s="106" customFormat="1" ht="89.25" x14ac:dyDescent="0.2">
      <c r="A143" s="131" t="s">
        <v>176</v>
      </c>
      <c r="B143" s="174" t="s">
        <v>386</v>
      </c>
      <c r="C143" s="132" t="s">
        <v>94</v>
      </c>
      <c r="D143" s="133">
        <v>1</v>
      </c>
      <c r="E143" s="134"/>
      <c r="F143" s="135">
        <f>D143*E143</f>
        <v>0</v>
      </c>
      <c r="AMJ143" s="107"/>
    </row>
    <row r="144" spans="1:1024" ht="13.5" thickBot="1" x14ac:dyDescent="0.25">
      <c r="A144" s="102"/>
      <c r="B144" s="157"/>
      <c r="C144" s="139"/>
      <c r="D144" s="140"/>
      <c r="E144" s="175"/>
      <c r="F144" s="141"/>
    </row>
    <row r="145" spans="1:1023" x14ac:dyDescent="0.2">
      <c r="A145" s="131"/>
      <c r="B145" s="174"/>
      <c r="C145" s="132"/>
      <c r="D145" s="133"/>
      <c r="E145" s="134"/>
      <c r="F145" s="135"/>
    </row>
    <row r="146" spans="1:1023" x14ac:dyDescent="0.2">
      <c r="A146" s="129"/>
      <c r="B146" s="176" t="s">
        <v>130</v>
      </c>
      <c r="C146" s="110"/>
      <c r="D146" s="119"/>
      <c r="E146" s="111"/>
      <c r="F146" s="143">
        <f>SUM(F91:F145)</f>
        <v>0</v>
      </c>
      <c r="H146" s="50"/>
    </row>
    <row r="147" spans="1:1023" x14ac:dyDescent="0.2">
      <c r="A147" s="129"/>
      <c r="B147" s="144" t="s">
        <v>63</v>
      </c>
      <c r="C147" s="145"/>
      <c r="D147" s="146"/>
      <c r="E147" s="147"/>
      <c r="F147" s="148">
        <f>F91+F93+F119+F121+F139+F141</f>
        <v>0</v>
      </c>
      <c r="H147" s="50"/>
    </row>
    <row r="148" spans="1:1023" x14ac:dyDescent="0.2">
      <c r="A148" s="129"/>
      <c r="B148" s="149" t="s">
        <v>64</v>
      </c>
      <c r="C148" s="150"/>
      <c r="D148" s="151"/>
      <c r="E148" s="152"/>
      <c r="F148" s="153">
        <f>F95+F98+F99+F100+F101+F102+F107+F111+F115+F123+F129+F143</f>
        <v>0</v>
      </c>
      <c r="H148" s="50"/>
    </row>
    <row r="149" spans="1:1023" x14ac:dyDescent="0.2">
      <c r="A149" s="129"/>
      <c r="B149" s="149" t="s">
        <v>65</v>
      </c>
      <c r="C149" s="150"/>
      <c r="D149" s="151"/>
      <c r="E149" s="152"/>
      <c r="F149" s="153">
        <f>F105+F109+F113+F117+F125+F127+F131+F133+F135+F137</f>
        <v>0</v>
      </c>
    </row>
    <row r="150" spans="1:1023" x14ac:dyDescent="0.2">
      <c r="A150" s="207"/>
      <c r="B150" s="109"/>
      <c r="C150" s="110"/>
      <c r="D150" s="119"/>
      <c r="E150" s="111"/>
      <c r="F150" s="112"/>
    </row>
    <row r="151" spans="1:1023" s="88" customFormat="1" x14ac:dyDescent="0.2">
      <c r="A151" s="207"/>
      <c r="B151" s="109"/>
      <c r="C151" s="110"/>
      <c r="D151" s="119"/>
      <c r="E151" s="111"/>
      <c r="F151" s="112"/>
      <c r="G151" s="85"/>
      <c r="H151" s="85"/>
      <c r="I151" s="85"/>
      <c r="J151" s="85"/>
      <c r="K151" s="85"/>
      <c r="L151" s="85"/>
      <c r="M151" s="85"/>
      <c r="N151" s="85"/>
      <c r="O151" s="85"/>
      <c r="P151" s="85"/>
      <c r="Q151" s="85"/>
      <c r="R151" s="85"/>
      <c r="S151" s="85"/>
      <c r="T151" s="85"/>
      <c r="U151" s="85"/>
      <c r="V151" s="85"/>
      <c r="W151" s="85"/>
      <c r="X151" s="85"/>
      <c r="Y151" s="85"/>
      <c r="Z151" s="85"/>
      <c r="AA151" s="85"/>
      <c r="AB151" s="85"/>
      <c r="AC151" s="85"/>
      <c r="AD151" s="85"/>
      <c r="AE151" s="85"/>
      <c r="AF151" s="85"/>
      <c r="AG151" s="85"/>
      <c r="AH151" s="85"/>
      <c r="AI151" s="85"/>
      <c r="AJ151" s="85"/>
      <c r="AK151" s="85"/>
      <c r="AL151" s="85"/>
      <c r="AM151" s="85"/>
      <c r="AN151" s="85"/>
      <c r="AO151" s="85"/>
      <c r="AP151" s="85"/>
      <c r="AQ151" s="85"/>
      <c r="AR151" s="85"/>
      <c r="AS151" s="85"/>
      <c r="AT151" s="85"/>
      <c r="AU151" s="85"/>
      <c r="AV151" s="85"/>
      <c r="AW151" s="85"/>
      <c r="AX151" s="85"/>
      <c r="AY151" s="85"/>
      <c r="AZ151" s="85"/>
      <c r="BA151" s="85"/>
      <c r="BB151" s="85"/>
      <c r="BC151" s="85"/>
      <c r="BD151" s="85"/>
      <c r="BE151" s="85"/>
      <c r="BF151" s="85"/>
      <c r="BG151" s="85"/>
      <c r="BH151" s="85"/>
      <c r="BI151" s="85"/>
      <c r="BJ151" s="85"/>
      <c r="BK151" s="85"/>
      <c r="BL151" s="85"/>
      <c r="BM151" s="85"/>
      <c r="BN151" s="85"/>
      <c r="BO151" s="85"/>
      <c r="BP151" s="85"/>
      <c r="BQ151" s="85"/>
      <c r="BR151" s="85"/>
      <c r="BS151" s="85"/>
      <c r="BT151" s="85"/>
      <c r="BU151" s="85"/>
      <c r="BV151" s="85"/>
      <c r="BW151" s="85"/>
      <c r="BX151" s="85"/>
      <c r="BY151" s="85"/>
      <c r="BZ151" s="85"/>
      <c r="CA151" s="85"/>
      <c r="CB151" s="85"/>
      <c r="CC151" s="85"/>
      <c r="CD151" s="85"/>
      <c r="CE151" s="85"/>
      <c r="CF151" s="85"/>
      <c r="CG151" s="85"/>
      <c r="CH151" s="85"/>
      <c r="CI151" s="85"/>
      <c r="CJ151" s="85"/>
      <c r="CK151" s="85"/>
      <c r="CL151" s="85"/>
      <c r="CM151" s="85"/>
      <c r="CN151" s="85"/>
      <c r="CO151" s="85"/>
      <c r="CP151" s="85"/>
      <c r="CQ151" s="85"/>
      <c r="CR151" s="85"/>
      <c r="CS151" s="85"/>
      <c r="CT151" s="85"/>
      <c r="CU151" s="85"/>
      <c r="CV151" s="85"/>
      <c r="CW151" s="85"/>
      <c r="CX151" s="85"/>
      <c r="CY151" s="85"/>
      <c r="CZ151" s="85"/>
      <c r="DA151" s="85"/>
      <c r="DB151" s="85"/>
      <c r="DC151" s="85"/>
      <c r="DD151" s="85"/>
      <c r="DE151" s="85"/>
      <c r="DF151" s="85"/>
      <c r="DG151" s="85"/>
      <c r="DH151" s="85"/>
      <c r="DI151" s="85"/>
      <c r="DJ151" s="85"/>
      <c r="DK151" s="85"/>
      <c r="DL151" s="85"/>
      <c r="DM151" s="85"/>
      <c r="DN151" s="85"/>
      <c r="DO151" s="85"/>
      <c r="DP151" s="85"/>
      <c r="DQ151" s="85"/>
      <c r="DR151" s="85"/>
      <c r="DS151" s="85"/>
      <c r="DT151" s="85"/>
      <c r="DU151" s="85"/>
      <c r="DV151" s="85"/>
      <c r="DW151" s="85"/>
      <c r="DX151" s="85"/>
      <c r="DY151" s="85"/>
      <c r="DZ151" s="85"/>
      <c r="EA151" s="85"/>
      <c r="EB151" s="85"/>
      <c r="EC151" s="85"/>
      <c r="ED151" s="85"/>
      <c r="EE151" s="85"/>
      <c r="EF151" s="85"/>
      <c r="EG151" s="85"/>
      <c r="EH151" s="85"/>
      <c r="EI151" s="85"/>
      <c r="EJ151" s="85"/>
      <c r="EK151" s="85"/>
      <c r="EL151" s="85"/>
      <c r="EM151" s="85"/>
      <c r="EN151" s="85"/>
      <c r="EO151" s="85"/>
      <c r="EP151" s="85"/>
      <c r="EQ151" s="85"/>
      <c r="ER151" s="85"/>
      <c r="ES151" s="85"/>
      <c r="ET151" s="85"/>
      <c r="EU151" s="85"/>
      <c r="EV151" s="85"/>
      <c r="EW151" s="85"/>
      <c r="EX151" s="85"/>
      <c r="EY151" s="85"/>
      <c r="EZ151" s="85"/>
      <c r="FA151" s="85"/>
      <c r="FB151" s="85"/>
      <c r="FC151" s="85"/>
      <c r="FD151" s="85"/>
      <c r="FE151" s="85"/>
      <c r="FF151" s="85"/>
      <c r="FG151" s="85"/>
      <c r="FH151" s="85"/>
      <c r="FI151" s="85"/>
      <c r="FJ151" s="85"/>
      <c r="FK151" s="85"/>
      <c r="FL151" s="85"/>
      <c r="FM151" s="85"/>
      <c r="FN151" s="85"/>
      <c r="FO151" s="85"/>
      <c r="FP151" s="85"/>
      <c r="FQ151" s="85"/>
      <c r="FR151" s="85"/>
      <c r="FS151" s="85"/>
      <c r="FT151" s="85"/>
      <c r="FU151" s="85"/>
      <c r="FV151" s="85"/>
      <c r="FW151" s="85"/>
      <c r="FX151" s="85"/>
      <c r="FY151" s="85"/>
      <c r="FZ151" s="85"/>
      <c r="GA151" s="85"/>
      <c r="GB151" s="85"/>
      <c r="GC151" s="85"/>
      <c r="GD151" s="85"/>
      <c r="GE151" s="85"/>
      <c r="GF151" s="85"/>
      <c r="GG151" s="85"/>
      <c r="GH151" s="85"/>
      <c r="GI151" s="85"/>
      <c r="GJ151" s="85"/>
      <c r="GK151" s="85"/>
      <c r="GL151" s="85"/>
      <c r="GM151" s="85"/>
      <c r="GN151" s="85"/>
      <c r="GO151" s="85"/>
      <c r="GP151" s="85"/>
      <c r="GQ151" s="85"/>
      <c r="GR151" s="85"/>
      <c r="GS151" s="85"/>
      <c r="GT151" s="85"/>
      <c r="GU151" s="85"/>
      <c r="GV151" s="85"/>
      <c r="GW151" s="85"/>
      <c r="GX151" s="85"/>
      <c r="GY151" s="85"/>
      <c r="GZ151" s="85"/>
      <c r="HA151" s="85"/>
      <c r="HB151" s="85"/>
      <c r="HC151" s="85"/>
      <c r="HD151" s="85"/>
      <c r="HE151" s="85"/>
      <c r="HF151" s="85"/>
      <c r="HG151" s="85"/>
      <c r="HH151" s="85"/>
      <c r="HI151" s="85"/>
      <c r="HJ151" s="85"/>
      <c r="HK151" s="85"/>
      <c r="HL151" s="85"/>
      <c r="HM151" s="85"/>
      <c r="HN151" s="85"/>
      <c r="HO151" s="85"/>
      <c r="HP151" s="85"/>
      <c r="HQ151" s="85"/>
      <c r="HR151" s="85"/>
      <c r="HS151" s="85"/>
      <c r="HT151" s="85"/>
      <c r="HU151" s="85"/>
      <c r="HV151" s="85"/>
      <c r="HW151" s="85"/>
      <c r="HX151" s="85"/>
      <c r="HY151" s="85"/>
      <c r="HZ151" s="85"/>
      <c r="IA151" s="85"/>
      <c r="IB151" s="85"/>
      <c r="IC151" s="85"/>
      <c r="ID151" s="85"/>
      <c r="IE151" s="85"/>
      <c r="IF151" s="85"/>
      <c r="IG151" s="85"/>
      <c r="IH151" s="85"/>
      <c r="II151" s="85"/>
      <c r="IJ151" s="85"/>
      <c r="IK151" s="85"/>
      <c r="IL151" s="85"/>
      <c r="IM151" s="85"/>
      <c r="IN151" s="85"/>
      <c r="IO151" s="85"/>
      <c r="IP151" s="85"/>
      <c r="IQ151" s="85"/>
      <c r="IR151" s="85"/>
      <c r="IS151" s="85"/>
      <c r="IT151" s="85"/>
      <c r="IU151" s="85"/>
      <c r="IV151" s="85"/>
      <c r="IW151" s="85"/>
      <c r="IX151" s="85"/>
      <c r="IY151" s="85"/>
      <c r="IZ151" s="85"/>
      <c r="JA151" s="85"/>
      <c r="JB151" s="85"/>
      <c r="JC151" s="85"/>
      <c r="JD151" s="85"/>
      <c r="JE151" s="85"/>
      <c r="JF151" s="85"/>
      <c r="JG151" s="85"/>
      <c r="JH151" s="85"/>
      <c r="JI151" s="85"/>
      <c r="JJ151" s="85"/>
      <c r="JK151" s="85"/>
      <c r="JL151" s="85"/>
      <c r="JM151" s="85"/>
      <c r="JN151" s="85"/>
      <c r="JO151" s="85"/>
      <c r="JP151" s="85"/>
      <c r="JQ151" s="85"/>
      <c r="JR151" s="85"/>
      <c r="JS151" s="85"/>
      <c r="JT151" s="85"/>
      <c r="JU151" s="85"/>
      <c r="JV151" s="85"/>
      <c r="JW151" s="85"/>
      <c r="JX151" s="85"/>
      <c r="JY151" s="85"/>
      <c r="JZ151" s="85"/>
      <c r="KA151" s="85"/>
      <c r="KB151" s="85"/>
      <c r="KC151" s="85"/>
      <c r="KD151" s="85"/>
      <c r="KE151" s="85"/>
      <c r="KF151" s="85"/>
      <c r="KG151" s="85"/>
      <c r="KH151" s="85"/>
      <c r="KI151" s="85"/>
      <c r="KJ151" s="85"/>
      <c r="KK151" s="85"/>
      <c r="KL151" s="85"/>
      <c r="KM151" s="85"/>
      <c r="KN151" s="85"/>
      <c r="KO151" s="85"/>
      <c r="KP151" s="85"/>
      <c r="KQ151" s="85"/>
      <c r="KR151" s="85"/>
      <c r="KS151" s="85"/>
      <c r="KT151" s="85"/>
      <c r="KU151" s="85"/>
      <c r="KV151" s="85"/>
      <c r="KW151" s="85"/>
      <c r="KX151" s="85"/>
      <c r="KY151" s="85"/>
      <c r="KZ151" s="85"/>
      <c r="LA151" s="85"/>
      <c r="LB151" s="85"/>
      <c r="LC151" s="85"/>
      <c r="LD151" s="85"/>
      <c r="LE151" s="85"/>
      <c r="LF151" s="85"/>
      <c r="LG151" s="85"/>
      <c r="LH151" s="85"/>
      <c r="LI151" s="85"/>
      <c r="LJ151" s="85"/>
      <c r="LK151" s="85"/>
      <c r="LL151" s="85"/>
      <c r="LM151" s="85"/>
      <c r="LN151" s="85"/>
      <c r="LO151" s="85"/>
      <c r="LP151" s="85"/>
      <c r="LQ151" s="85"/>
      <c r="LR151" s="85"/>
      <c r="LS151" s="85"/>
      <c r="LT151" s="85"/>
      <c r="LU151" s="85"/>
      <c r="LV151" s="85"/>
      <c r="LW151" s="85"/>
      <c r="LX151" s="85"/>
      <c r="LY151" s="85"/>
      <c r="LZ151" s="85"/>
      <c r="MA151" s="85"/>
      <c r="MB151" s="85"/>
      <c r="MC151" s="85"/>
      <c r="MD151" s="85"/>
      <c r="ME151" s="85"/>
      <c r="MF151" s="85"/>
      <c r="MG151" s="85"/>
      <c r="MH151" s="85"/>
      <c r="MI151" s="85"/>
      <c r="MJ151" s="85"/>
      <c r="MK151" s="85"/>
      <c r="ML151" s="85"/>
      <c r="MM151" s="85"/>
      <c r="MN151" s="85"/>
      <c r="MO151" s="85"/>
      <c r="MP151" s="85"/>
      <c r="MQ151" s="85"/>
      <c r="MR151" s="85"/>
      <c r="MS151" s="85"/>
      <c r="MT151" s="85"/>
      <c r="MU151" s="85"/>
      <c r="MV151" s="85"/>
      <c r="MW151" s="85"/>
      <c r="MX151" s="85"/>
      <c r="MY151" s="85"/>
      <c r="MZ151" s="85"/>
      <c r="NA151" s="85"/>
      <c r="NB151" s="85"/>
      <c r="NC151" s="85"/>
      <c r="ND151" s="85"/>
      <c r="NE151" s="85"/>
      <c r="NF151" s="85"/>
      <c r="NG151" s="85"/>
      <c r="NH151" s="85"/>
      <c r="NI151" s="85"/>
      <c r="NJ151" s="85"/>
      <c r="NK151" s="85"/>
      <c r="NL151" s="85"/>
      <c r="NM151" s="85"/>
      <c r="NN151" s="85"/>
      <c r="NO151" s="85"/>
      <c r="NP151" s="85"/>
      <c r="NQ151" s="85"/>
      <c r="NR151" s="85"/>
      <c r="NS151" s="85"/>
      <c r="NT151" s="85"/>
      <c r="NU151" s="85"/>
      <c r="NV151" s="85"/>
      <c r="NW151" s="85"/>
      <c r="NX151" s="85"/>
      <c r="NY151" s="85"/>
      <c r="NZ151" s="85"/>
      <c r="OA151" s="85"/>
      <c r="OB151" s="85"/>
      <c r="OC151" s="85"/>
      <c r="OD151" s="85"/>
      <c r="OE151" s="85"/>
      <c r="OF151" s="85"/>
      <c r="OG151" s="85"/>
      <c r="OH151" s="85"/>
      <c r="OI151" s="85"/>
      <c r="OJ151" s="85"/>
      <c r="OK151" s="85"/>
      <c r="OL151" s="85"/>
      <c r="OM151" s="85"/>
      <c r="ON151" s="85"/>
      <c r="OO151" s="85"/>
      <c r="OP151" s="85"/>
      <c r="OQ151" s="85"/>
      <c r="OR151" s="85"/>
      <c r="OS151" s="85"/>
      <c r="OT151" s="85"/>
      <c r="OU151" s="85"/>
      <c r="OV151" s="85"/>
      <c r="OW151" s="85"/>
      <c r="OX151" s="85"/>
      <c r="OY151" s="85"/>
      <c r="OZ151" s="85"/>
      <c r="PA151" s="85"/>
      <c r="PB151" s="85"/>
      <c r="PC151" s="85"/>
      <c r="PD151" s="85"/>
      <c r="PE151" s="85"/>
      <c r="PF151" s="85"/>
      <c r="PG151" s="85"/>
      <c r="PH151" s="85"/>
      <c r="PI151" s="85"/>
      <c r="PJ151" s="85"/>
      <c r="PK151" s="85"/>
      <c r="PL151" s="85"/>
      <c r="PM151" s="85"/>
      <c r="PN151" s="85"/>
      <c r="PO151" s="85"/>
      <c r="PP151" s="85"/>
      <c r="PQ151" s="85"/>
      <c r="PR151" s="85"/>
      <c r="PS151" s="85"/>
      <c r="PT151" s="85"/>
      <c r="PU151" s="85"/>
      <c r="PV151" s="85"/>
      <c r="PW151" s="85"/>
      <c r="PX151" s="85"/>
      <c r="PY151" s="85"/>
      <c r="PZ151" s="85"/>
      <c r="QA151" s="85"/>
      <c r="QB151" s="85"/>
      <c r="QC151" s="85"/>
      <c r="QD151" s="85"/>
      <c r="QE151" s="85"/>
      <c r="QF151" s="85"/>
      <c r="QG151" s="85"/>
      <c r="QH151" s="85"/>
      <c r="QI151" s="85"/>
      <c r="QJ151" s="85"/>
      <c r="QK151" s="85"/>
      <c r="QL151" s="85"/>
      <c r="QM151" s="85"/>
      <c r="QN151" s="85"/>
      <c r="QO151" s="85"/>
      <c r="QP151" s="85"/>
      <c r="QQ151" s="85"/>
      <c r="QR151" s="85"/>
      <c r="QS151" s="85"/>
      <c r="QT151" s="85"/>
      <c r="QU151" s="85"/>
      <c r="QV151" s="85"/>
      <c r="QW151" s="85"/>
      <c r="QX151" s="85"/>
      <c r="QY151" s="85"/>
      <c r="QZ151" s="85"/>
      <c r="RA151" s="85"/>
      <c r="RB151" s="85"/>
      <c r="RC151" s="85"/>
      <c r="RD151" s="85"/>
      <c r="RE151" s="85"/>
      <c r="RF151" s="85"/>
      <c r="RG151" s="85"/>
      <c r="RH151" s="85"/>
      <c r="RI151" s="85"/>
      <c r="RJ151" s="85"/>
      <c r="RK151" s="85"/>
      <c r="RL151" s="85"/>
      <c r="RM151" s="85"/>
      <c r="RN151" s="85"/>
      <c r="RO151" s="85"/>
      <c r="RP151" s="85"/>
      <c r="RQ151" s="85"/>
      <c r="RR151" s="85"/>
      <c r="RS151" s="85"/>
      <c r="RT151" s="85"/>
      <c r="RU151" s="85"/>
      <c r="RV151" s="85"/>
      <c r="RW151" s="85"/>
      <c r="RX151" s="85"/>
      <c r="RY151" s="85"/>
      <c r="RZ151" s="85"/>
      <c r="SA151" s="85"/>
      <c r="SB151" s="85"/>
      <c r="SC151" s="85"/>
      <c r="SD151" s="85"/>
      <c r="SE151" s="85"/>
      <c r="SF151" s="85"/>
      <c r="SG151" s="85"/>
      <c r="SH151" s="85"/>
      <c r="SI151" s="85"/>
      <c r="SJ151" s="85"/>
      <c r="SK151" s="85"/>
      <c r="SL151" s="85"/>
      <c r="SM151" s="85"/>
      <c r="SN151" s="85"/>
      <c r="SO151" s="85"/>
      <c r="SP151" s="85"/>
      <c r="SQ151" s="85"/>
      <c r="SR151" s="85"/>
      <c r="SS151" s="85"/>
      <c r="ST151" s="85"/>
      <c r="SU151" s="85"/>
      <c r="SV151" s="85"/>
      <c r="SW151" s="85"/>
      <c r="SX151" s="85"/>
      <c r="SY151" s="85"/>
      <c r="SZ151" s="85"/>
      <c r="TA151" s="85"/>
      <c r="TB151" s="85"/>
      <c r="TC151" s="85"/>
      <c r="TD151" s="85"/>
      <c r="TE151" s="85"/>
      <c r="TF151" s="85"/>
      <c r="TG151" s="85"/>
      <c r="TH151" s="85"/>
      <c r="TI151" s="85"/>
      <c r="TJ151" s="85"/>
      <c r="TK151" s="85"/>
      <c r="TL151" s="85"/>
      <c r="TM151" s="85"/>
      <c r="TN151" s="85"/>
      <c r="TO151" s="85"/>
      <c r="TP151" s="85"/>
      <c r="TQ151" s="85"/>
      <c r="TR151" s="85"/>
      <c r="TS151" s="85"/>
      <c r="TT151" s="85"/>
      <c r="TU151" s="85"/>
      <c r="TV151" s="85"/>
      <c r="TW151" s="85"/>
      <c r="TX151" s="85"/>
      <c r="TY151" s="85"/>
      <c r="TZ151" s="85"/>
      <c r="UA151" s="85"/>
      <c r="UB151" s="85"/>
      <c r="UC151" s="85"/>
      <c r="UD151" s="85"/>
      <c r="UE151" s="85"/>
      <c r="UF151" s="85"/>
      <c r="UG151" s="85"/>
      <c r="UH151" s="85"/>
      <c r="UI151" s="85"/>
      <c r="UJ151" s="85"/>
      <c r="UK151" s="85"/>
      <c r="UL151" s="85"/>
      <c r="UM151" s="85"/>
      <c r="UN151" s="85"/>
      <c r="UO151" s="85"/>
      <c r="UP151" s="85"/>
      <c r="UQ151" s="85"/>
      <c r="UR151" s="85"/>
      <c r="US151" s="85"/>
      <c r="UT151" s="85"/>
      <c r="UU151" s="85"/>
      <c r="UV151" s="85"/>
      <c r="UW151" s="85"/>
      <c r="UX151" s="85"/>
      <c r="UY151" s="85"/>
      <c r="UZ151" s="85"/>
      <c r="VA151" s="85"/>
      <c r="VB151" s="85"/>
      <c r="VC151" s="85"/>
      <c r="VD151" s="85"/>
      <c r="VE151" s="85"/>
      <c r="VF151" s="85"/>
      <c r="VG151" s="85"/>
      <c r="VH151" s="85"/>
      <c r="VI151" s="85"/>
      <c r="VJ151" s="85"/>
      <c r="VK151" s="85"/>
      <c r="VL151" s="85"/>
      <c r="VM151" s="85"/>
      <c r="VN151" s="85"/>
      <c r="VO151" s="85"/>
      <c r="VP151" s="85"/>
      <c r="VQ151" s="85"/>
      <c r="VR151" s="85"/>
      <c r="VS151" s="85"/>
      <c r="VT151" s="85"/>
      <c r="VU151" s="85"/>
      <c r="VV151" s="85"/>
      <c r="VW151" s="85"/>
      <c r="VX151" s="85"/>
      <c r="VY151" s="85"/>
      <c r="VZ151" s="85"/>
      <c r="WA151" s="85"/>
      <c r="WB151" s="85"/>
      <c r="WC151" s="85"/>
      <c r="WD151" s="85"/>
      <c r="WE151" s="85"/>
      <c r="WF151" s="85"/>
      <c r="WG151" s="85"/>
      <c r="WH151" s="85"/>
      <c r="WI151" s="85"/>
      <c r="WJ151" s="85"/>
      <c r="WK151" s="85"/>
      <c r="WL151" s="85"/>
      <c r="WM151" s="85"/>
      <c r="WN151" s="85"/>
      <c r="WO151" s="85"/>
      <c r="WP151" s="85"/>
      <c r="WQ151" s="85"/>
      <c r="WR151" s="85"/>
      <c r="WS151" s="85"/>
      <c r="WT151" s="85"/>
      <c r="WU151" s="85"/>
      <c r="WV151" s="85"/>
      <c r="WW151" s="85"/>
      <c r="WX151" s="85"/>
      <c r="WY151" s="85"/>
      <c r="WZ151" s="85"/>
      <c r="XA151" s="85"/>
      <c r="XB151" s="85"/>
      <c r="XC151" s="85"/>
      <c r="XD151" s="85"/>
      <c r="XE151" s="85"/>
      <c r="XF151" s="85"/>
      <c r="XG151" s="85"/>
      <c r="XH151" s="85"/>
      <c r="XI151" s="85"/>
      <c r="XJ151" s="85"/>
      <c r="XK151" s="85"/>
      <c r="XL151" s="85"/>
      <c r="XM151" s="85"/>
      <c r="XN151" s="85"/>
      <c r="XO151" s="85"/>
      <c r="XP151" s="85"/>
      <c r="XQ151" s="85"/>
      <c r="XR151" s="85"/>
      <c r="XS151" s="85"/>
      <c r="XT151" s="85"/>
      <c r="XU151" s="85"/>
      <c r="XV151" s="85"/>
      <c r="XW151" s="85"/>
      <c r="XX151" s="85"/>
      <c r="XY151" s="85"/>
      <c r="XZ151" s="85"/>
      <c r="YA151" s="85"/>
      <c r="YB151" s="85"/>
      <c r="YC151" s="85"/>
      <c r="YD151" s="85"/>
      <c r="YE151" s="85"/>
      <c r="YF151" s="85"/>
      <c r="YG151" s="85"/>
      <c r="YH151" s="85"/>
      <c r="YI151" s="85"/>
      <c r="YJ151" s="85"/>
      <c r="YK151" s="85"/>
      <c r="YL151" s="85"/>
      <c r="YM151" s="85"/>
      <c r="YN151" s="85"/>
      <c r="YO151" s="85"/>
      <c r="YP151" s="85"/>
      <c r="YQ151" s="85"/>
      <c r="YR151" s="85"/>
      <c r="YS151" s="85"/>
      <c r="YT151" s="85"/>
      <c r="YU151" s="85"/>
      <c r="YV151" s="85"/>
      <c r="YW151" s="85"/>
      <c r="YX151" s="85"/>
      <c r="YY151" s="85"/>
      <c r="YZ151" s="85"/>
      <c r="ZA151" s="85"/>
      <c r="ZB151" s="85"/>
      <c r="ZC151" s="85"/>
      <c r="ZD151" s="85"/>
      <c r="ZE151" s="85"/>
      <c r="ZF151" s="85"/>
      <c r="ZG151" s="85"/>
      <c r="ZH151" s="85"/>
      <c r="ZI151" s="85"/>
      <c r="ZJ151" s="85"/>
      <c r="ZK151" s="85"/>
      <c r="ZL151" s="85"/>
      <c r="ZM151" s="85"/>
      <c r="ZN151" s="85"/>
      <c r="ZO151" s="85"/>
      <c r="ZP151" s="85"/>
      <c r="ZQ151" s="85"/>
      <c r="ZR151" s="85"/>
      <c r="ZS151" s="85"/>
      <c r="ZT151" s="85"/>
      <c r="ZU151" s="85"/>
      <c r="ZV151" s="85"/>
      <c r="ZW151" s="85"/>
      <c r="ZX151" s="85"/>
      <c r="ZY151" s="85"/>
      <c r="ZZ151" s="85"/>
      <c r="AAA151" s="85"/>
      <c r="AAB151" s="85"/>
      <c r="AAC151" s="85"/>
      <c r="AAD151" s="85"/>
      <c r="AAE151" s="85"/>
      <c r="AAF151" s="85"/>
      <c r="AAG151" s="85"/>
      <c r="AAH151" s="85"/>
      <c r="AAI151" s="85"/>
      <c r="AAJ151" s="85"/>
      <c r="AAK151" s="85"/>
      <c r="AAL151" s="85"/>
      <c r="AAM151" s="85"/>
      <c r="AAN151" s="85"/>
      <c r="AAO151" s="85"/>
      <c r="AAP151" s="85"/>
      <c r="AAQ151" s="85"/>
      <c r="AAR151" s="85"/>
      <c r="AAS151" s="85"/>
      <c r="AAT151" s="85"/>
      <c r="AAU151" s="85"/>
      <c r="AAV151" s="85"/>
      <c r="AAW151" s="85"/>
      <c r="AAX151" s="85"/>
      <c r="AAY151" s="85"/>
      <c r="AAZ151" s="85"/>
      <c r="ABA151" s="85"/>
      <c r="ABB151" s="85"/>
      <c r="ABC151" s="85"/>
      <c r="ABD151" s="85"/>
      <c r="ABE151" s="85"/>
      <c r="ABF151" s="85"/>
      <c r="ABG151" s="85"/>
      <c r="ABH151" s="85"/>
      <c r="ABI151" s="85"/>
      <c r="ABJ151" s="85"/>
      <c r="ABK151" s="85"/>
      <c r="ABL151" s="85"/>
      <c r="ABM151" s="85"/>
      <c r="ABN151" s="85"/>
      <c r="ABO151" s="85"/>
      <c r="ABP151" s="85"/>
      <c r="ABQ151" s="85"/>
      <c r="ABR151" s="85"/>
      <c r="ABS151" s="85"/>
      <c r="ABT151" s="85"/>
      <c r="ABU151" s="85"/>
      <c r="ABV151" s="85"/>
      <c r="ABW151" s="85"/>
      <c r="ABX151" s="85"/>
      <c r="ABY151" s="85"/>
      <c r="ABZ151" s="85"/>
      <c r="ACA151" s="85"/>
      <c r="ACB151" s="85"/>
      <c r="ACC151" s="85"/>
      <c r="ACD151" s="85"/>
      <c r="ACE151" s="85"/>
      <c r="ACF151" s="85"/>
      <c r="ACG151" s="85"/>
      <c r="ACH151" s="85"/>
      <c r="ACI151" s="85"/>
      <c r="ACJ151" s="85"/>
      <c r="ACK151" s="85"/>
      <c r="ACL151" s="85"/>
      <c r="ACM151" s="85"/>
      <c r="ACN151" s="85"/>
      <c r="ACO151" s="85"/>
      <c r="ACP151" s="85"/>
      <c r="ACQ151" s="85"/>
      <c r="ACR151" s="85"/>
      <c r="ACS151" s="85"/>
      <c r="ACT151" s="85"/>
      <c r="ACU151" s="85"/>
      <c r="ACV151" s="85"/>
      <c r="ACW151" s="85"/>
      <c r="ACX151" s="85"/>
      <c r="ACY151" s="85"/>
      <c r="ACZ151" s="85"/>
      <c r="ADA151" s="85"/>
      <c r="ADB151" s="85"/>
      <c r="ADC151" s="85"/>
      <c r="ADD151" s="85"/>
      <c r="ADE151" s="85"/>
      <c r="ADF151" s="85"/>
      <c r="ADG151" s="85"/>
      <c r="ADH151" s="85"/>
      <c r="ADI151" s="85"/>
      <c r="ADJ151" s="85"/>
      <c r="ADK151" s="85"/>
      <c r="ADL151" s="85"/>
      <c r="ADM151" s="85"/>
      <c r="ADN151" s="85"/>
      <c r="ADO151" s="85"/>
      <c r="ADP151" s="85"/>
      <c r="ADQ151" s="85"/>
      <c r="ADR151" s="85"/>
      <c r="ADS151" s="85"/>
      <c r="ADT151" s="85"/>
      <c r="ADU151" s="85"/>
      <c r="ADV151" s="85"/>
      <c r="ADW151" s="85"/>
      <c r="ADX151" s="85"/>
      <c r="ADY151" s="85"/>
      <c r="ADZ151" s="85"/>
      <c r="AEA151" s="85"/>
      <c r="AEB151" s="85"/>
      <c r="AEC151" s="85"/>
      <c r="AED151" s="85"/>
      <c r="AEE151" s="85"/>
      <c r="AEF151" s="85"/>
      <c r="AEG151" s="85"/>
      <c r="AEH151" s="85"/>
      <c r="AEI151" s="85"/>
      <c r="AEJ151" s="85"/>
      <c r="AEK151" s="85"/>
      <c r="AEL151" s="85"/>
      <c r="AEM151" s="85"/>
      <c r="AEN151" s="85"/>
      <c r="AEO151" s="85"/>
      <c r="AEP151" s="85"/>
      <c r="AEQ151" s="85"/>
      <c r="AER151" s="85"/>
      <c r="AES151" s="85"/>
      <c r="AET151" s="85"/>
      <c r="AEU151" s="85"/>
      <c r="AEV151" s="85"/>
      <c r="AEW151" s="85"/>
      <c r="AEX151" s="85"/>
      <c r="AEY151" s="85"/>
      <c r="AEZ151" s="85"/>
      <c r="AFA151" s="85"/>
      <c r="AFB151" s="85"/>
      <c r="AFC151" s="85"/>
      <c r="AFD151" s="85"/>
      <c r="AFE151" s="85"/>
      <c r="AFF151" s="85"/>
      <c r="AFG151" s="85"/>
      <c r="AFH151" s="85"/>
      <c r="AFI151" s="85"/>
      <c r="AFJ151" s="85"/>
      <c r="AFK151" s="85"/>
      <c r="AFL151" s="85"/>
      <c r="AFM151" s="85"/>
      <c r="AFN151" s="85"/>
      <c r="AFO151" s="85"/>
      <c r="AFP151" s="85"/>
      <c r="AFQ151" s="85"/>
      <c r="AFR151" s="85"/>
      <c r="AFS151" s="85"/>
      <c r="AFT151" s="85"/>
      <c r="AFU151" s="85"/>
      <c r="AFV151" s="85"/>
      <c r="AFW151" s="85"/>
      <c r="AFX151" s="85"/>
      <c r="AFY151" s="85"/>
      <c r="AFZ151" s="85"/>
      <c r="AGA151" s="85"/>
      <c r="AGB151" s="85"/>
      <c r="AGC151" s="85"/>
      <c r="AGD151" s="85"/>
      <c r="AGE151" s="85"/>
      <c r="AGF151" s="85"/>
      <c r="AGG151" s="85"/>
      <c r="AGH151" s="85"/>
      <c r="AGI151" s="85"/>
      <c r="AGJ151" s="85"/>
      <c r="AGK151" s="85"/>
      <c r="AGL151" s="85"/>
      <c r="AGM151" s="85"/>
      <c r="AGN151" s="85"/>
      <c r="AGO151" s="85"/>
      <c r="AGP151" s="85"/>
      <c r="AGQ151" s="85"/>
      <c r="AGR151" s="85"/>
      <c r="AGS151" s="85"/>
      <c r="AGT151" s="85"/>
      <c r="AGU151" s="85"/>
      <c r="AGV151" s="85"/>
      <c r="AGW151" s="85"/>
      <c r="AGX151" s="85"/>
      <c r="AGY151" s="85"/>
      <c r="AGZ151" s="85"/>
      <c r="AHA151" s="85"/>
      <c r="AHB151" s="85"/>
      <c r="AHC151" s="85"/>
      <c r="AHD151" s="85"/>
      <c r="AHE151" s="85"/>
      <c r="AHF151" s="85"/>
      <c r="AHG151" s="85"/>
      <c r="AHH151" s="85"/>
      <c r="AHI151" s="85"/>
      <c r="AHJ151" s="85"/>
      <c r="AHK151" s="85"/>
      <c r="AHL151" s="85"/>
      <c r="AHM151" s="85"/>
      <c r="AHN151" s="85"/>
      <c r="AHO151" s="85"/>
      <c r="AHP151" s="85"/>
      <c r="AHQ151" s="85"/>
      <c r="AHR151" s="85"/>
      <c r="AHS151" s="85"/>
      <c r="AHT151" s="85"/>
      <c r="AHU151" s="85"/>
      <c r="AHV151" s="85"/>
      <c r="AHW151" s="85"/>
      <c r="AHX151" s="85"/>
      <c r="AHY151" s="85"/>
      <c r="AHZ151" s="85"/>
      <c r="AIA151" s="85"/>
      <c r="AIB151" s="85"/>
      <c r="AIC151" s="85"/>
      <c r="AID151" s="85"/>
      <c r="AIE151" s="85"/>
      <c r="AIF151" s="85"/>
      <c r="AIG151" s="85"/>
      <c r="AIH151" s="85"/>
      <c r="AII151" s="85"/>
      <c r="AIJ151" s="85"/>
      <c r="AIK151" s="85"/>
      <c r="AIL151" s="85"/>
      <c r="AIM151" s="85"/>
      <c r="AIN151" s="85"/>
      <c r="AIO151" s="85"/>
      <c r="AIP151" s="85"/>
      <c r="AIQ151" s="85"/>
      <c r="AIR151" s="85"/>
      <c r="AIS151" s="85"/>
      <c r="AIT151" s="85"/>
      <c r="AIU151" s="85"/>
      <c r="AIV151" s="85"/>
      <c r="AIW151" s="85"/>
      <c r="AIX151" s="85"/>
      <c r="AIY151" s="85"/>
      <c r="AIZ151" s="85"/>
      <c r="AJA151" s="85"/>
      <c r="AJB151" s="85"/>
      <c r="AJC151" s="85"/>
      <c r="AJD151" s="85"/>
      <c r="AJE151" s="85"/>
      <c r="AJF151" s="85"/>
      <c r="AJG151" s="85"/>
      <c r="AJH151" s="85"/>
      <c r="AJI151" s="85"/>
      <c r="AJJ151" s="85"/>
      <c r="AJK151" s="85"/>
      <c r="AJL151" s="85"/>
      <c r="AJM151" s="85"/>
      <c r="AJN151" s="85"/>
      <c r="AJO151" s="85"/>
      <c r="AJP151" s="85"/>
      <c r="AJQ151" s="85"/>
      <c r="AJR151" s="85"/>
      <c r="AJS151" s="85"/>
      <c r="AJT151" s="85"/>
      <c r="AJU151" s="85"/>
      <c r="AJV151" s="85"/>
      <c r="AJW151" s="85"/>
      <c r="AJX151" s="85"/>
      <c r="AJY151" s="85"/>
      <c r="AJZ151" s="85"/>
      <c r="AKA151" s="85"/>
      <c r="AKB151" s="85"/>
      <c r="AKC151" s="85"/>
      <c r="AKD151" s="85"/>
      <c r="AKE151" s="85"/>
      <c r="AKF151" s="85"/>
      <c r="AKG151" s="85"/>
      <c r="AKH151" s="85"/>
      <c r="AKI151" s="85"/>
      <c r="AKJ151" s="85"/>
      <c r="AKK151" s="85"/>
      <c r="AKL151" s="85"/>
      <c r="AKM151" s="85"/>
      <c r="AKN151" s="85"/>
      <c r="AKO151" s="85"/>
      <c r="AKP151" s="85"/>
      <c r="AKQ151" s="85"/>
      <c r="AKR151" s="85"/>
      <c r="AKS151" s="85"/>
      <c r="AKT151" s="85"/>
      <c r="AKU151" s="85"/>
      <c r="AKV151" s="85"/>
      <c r="AKW151" s="85"/>
      <c r="AKX151" s="85"/>
      <c r="AKY151" s="85"/>
      <c r="AKZ151" s="85"/>
      <c r="ALA151" s="85"/>
      <c r="ALB151" s="85"/>
      <c r="ALC151" s="85"/>
      <c r="ALD151" s="85"/>
      <c r="ALE151" s="85"/>
      <c r="ALF151" s="85"/>
      <c r="ALG151" s="85"/>
      <c r="ALH151" s="85"/>
      <c r="ALI151" s="85"/>
      <c r="ALJ151" s="85"/>
      <c r="ALK151" s="85"/>
      <c r="ALL151" s="85"/>
      <c r="ALM151" s="85"/>
      <c r="ALN151" s="85"/>
      <c r="ALO151" s="85"/>
      <c r="ALP151" s="85"/>
      <c r="ALQ151" s="85"/>
      <c r="ALR151" s="85"/>
      <c r="ALS151" s="85"/>
      <c r="ALT151" s="85"/>
      <c r="ALU151" s="85"/>
      <c r="ALV151" s="85"/>
      <c r="ALW151" s="85"/>
      <c r="ALX151" s="85"/>
      <c r="ALY151" s="85"/>
      <c r="ALZ151" s="85"/>
      <c r="AMA151" s="85"/>
      <c r="AMB151" s="85"/>
      <c r="AMC151" s="85"/>
      <c r="AMD151" s="85"/>
      <c r="AME151" s="85"/>
      <c r="AMF151" s="85"/>
      <c r="AMG151" s="85"/>
      <c r="AMH151" s="85"/>
      <c r="AMI151" s="85"/>
    </row>
    <row r="152" spans="1:1023" s="88" customFormat="1" x14ac:dyDescent="0.2">
      <c r="A152" s="207"/>
      <c r="B152" s="109"/>
      <c r="C152" s="110"/>
      <c r="D152" s="119"/>
      <c r="E152" s="111"/>
      <c r="F152" s="112"/>
      <c r="G152" s="85"/>
      <c r="H152" s="85"/>
      <c r="I152" s="85"/>
      <c r="J152" s="85"/>
      <c r="K152" s="85"/>
      <c r="L152" s="85"/>
      <c r="M152" s="85"/>
      <c r="N152" s="85"/>
      <c r="O152" s="85"/>
      <c r="P152" s="85"/>
      <c r="Q152" s="85"/>
      <c r="R152" s="85"/>
      <c r="S152" s="85"/>
      <c r="T152" s="85"/>
      <c r="U152" s="85"/>
      <c r="V152" s="85"/>
      <c r="W152" s="85"/>
      <c r="X152" s="85"/>
      <c r="Y152" s="85"/>
      <c r="Z152" s="85"/>
      <c r="AA152" s="85"/>
      <c r="AB152" s="85"/>
      <c r="AC152" s="85"/>
      <c r="AD152" s="85"/>
      <c r="AE152" s="85"/>
      <c r="AF152" s="85"/>
      <c r="AG152" s="85"/>
      <c r="AH152" s="85"/>
      <c r="AI152" s="85"/>
      <c r="AJ152" s="85"/>
      <c r="AK152" s="85"/>
      <c r="AL152" s="85"/>
      <c r="AM152" s="85"/>
      <c r="AN152" s="85"/>
      <c r="AO152" s="85"/>
      <c r="AP152" s="85"/>
      <c r="AQ152" s="85"/>
      <c r="AR152" s="85"/>
      <c r="AS152" s="85"/>
      <c r="AT152" s="85"/>
      <c r="AU152" s="85"/>
      <c r="AV152" s="85"/>
      <c r="AW152" s="85"/>
      <c r="AX152" s="85"/>
      <c r="AY152" s="85"/>
      <c r="AZ152" s="85"/>
      <c r="BA152" s="85"/>
      <c r="BB152" s="85"/>
      <c r="BC152" s="85"/>
      <c r="BD152" s="85"/>
      <c r="BE152" s="85"/>
      <c r="BF152" s="85"/>
      <c r="BG152" s="85"/>
      <c r="BH152" s="85"/>
      <c r="BI152" s="85"/>
      <c r="BJ152" s="85"/>
      <c r="BK152" s="85"/>
      <c r="BL152" s="85"/>
      <c r="BM152" s="85"/>
      <c r="BN152" s="85"/>
      <c r="BO152" s="85"/>
      <c r="BP152" s="85"/>
      <c r="BQ152" s="85"/>
      <c r="BR152" s="85"/>
      <c r="BS152" s="85"/>
      <c r="BT152" s="85"/>
      <c r="BU152" s="85"/>
      <c r="BV152" s="85"/>
      <c r="BW152" s="85"/>
      <c r="BX152" s="85"/>
      <c r="BY152" s="85"/>
      <c r="BZ152" s="85"/>
      <c r="CA152" s="85"/>
      <c r="CB152" s="85"/>
      <c r="CC152" s="85"/>
      <c r="CD152" s="85"/>
      <c r="CE152" s="85"/>
      <c r="CF152" s="85"/>
      <c r="CG152" s="85"/>
      <c r="CH152" s="85"/>
      <c r="CI152" s="85"/>
      <c r="CJ152" s="85"/>
      <c r="CK152" s="85"/>
      <c r="CL152" s="85"/>
      <c r="CM152" s="85"/>
      <c r="CN152" s="85"/>
      <c r="CO152" s="85"/>
      <c r="CP152" s="85"/>
      <c r="CQ152" s="85"/>
      <c r="CR152" s="85"/>
      <c r="CS152" s="85"/>
      <c r="CT152" s="85"/>
      <c r="CU152" s="85"/>
      <c r="CV152" s="85"/>
      <c r="CW152" s="85"/>
      <c r="CX152" s="85"/>
      <c r="CY152" s="85"/>
      <c r="CZ152" s="85"/>
      <c r="DA152" s="85"/>
      <c r="DB152" s="85"/>
      <c r="DC152" s="85"/>
      <c r="DD152" s="85"/>
      <c r="DE152" s="85"/>
      <c r="DF152" s="85"/>
      <c r="DG152" s="85"/>
      <c r="DH152" s="85"/>
      <c r="DI152" s="85"/>
      <c r="DJ152" s="85"/>
      <c r="DK152" s="85"/>
      <c r="DL152" s="85"/>
      <c r="DM152" s="85"/>
      <c r="DN152" s="85"/>
      <c r="DO152" s="85"/>
      <c r="DP152" s="85"/>
      <c r="DQ152" s="85"/>
      <c r="DR152" s="85"/>
      <c r="DS152" s="85"/>
      <c r="DT152" s="85"/>
      <c r="DU152" s="85"/>
      <c r="DV152" s="85"/>
      <c r="DW152" s="85"/>
      <c r="DX152" s="85"/>
      <c r="DY152" s="85"/>
      <c r="DZ152" s="85"/>
      <c r="EA152" s="85"/>
      <c r="EB152" s="85"/>
      <c r="EC152" s="85"/>
      <c r="ED152" s="85"/>
      <c r="EE152" s="85"/>
      <c r="EF152" s="85"/>
      <c r="EG152" s="85"/>
      <c r="EH152" s="85"/>
      <c r="EI152" s="85"/>
      <c r="EJ152" s="85"/>
      <c r="EK152" s="85"/>
      <c r="EL152" s="85"/>
      <c r="EM152" s="85"/>
      <c r="EN152" s="85"/>
      <c r="EO152" s="85"/>
      <c r="EP152" s="85"/>
      <c r="EQ152" s="85"/>
      <c r="ER152" s="85"/>
      <c r="ES152" s="85"/>
      <c r="ET152" s="85"/>
      <c r="EU152" s="85"/>
      <c r="EV152" s="85"/>
      <c r="EW152" s="85"/>
      <c r="EX152" s="85"/>
      <c r="EY152" s="85"/>
      <c r="EZ152" s="85"/>
      <c r="FA152" s="85"/>
      <c r="FB152" s="85"/>
      <c r="FC152" s="85"/>
      <c r="FD152" s="85"/>
      <c r="FE152" s="85"/>
      <c r="FF152" s="85"/>
      <c r="FG152" s="85"/>
      <c r="FH152" s="85"/>
      <c r="FI152" s="85"/>
      <c r="FJ152" s="85"/>
      <c r="FK152" s="85"/>
      <c r="FL152" s="85"/>
      <c r="FM152" s="85"/>
      <c r="FN152" s="85"/>
      <c r="FO152" s="85"/>
      <c r="FP152" s="85"/>
      <c r="FQ152" s="85"/>
      <c r="FR152" s="85"/>
      <c r="FS152" s="85"/>
      <c r="FT152" s="85"/>
      <c r="FU152" s="85"/>
      <c r="FV152" s="85"/>
      <c r="FW152" s="85"/>
      <c r="FX152" s="85"/>
      <c r="FY152" s="85"/>
      <c r="FZ152" s="85"/>
      <c r="GA152" s="85"/>
      <c r="GB152" s="85"/>
      <c r="GC152" s="85"/>
      <c r="GD152" s="85"/>
      <c r="GE152" s="85"/>
      <c r="GF152" s="85"/>
      <c r="GG152" s="85"/>
      <c r="GH152" s="85"/>
      <c r="GI152" s="85"/>
      <c r="GJ152" s="85"/>
      <c r="GK152" s="85"/>
      <c r="GL152" s="85"/>
      <c r="GM152" s="85"/>
      <c r="GN152" s="85"/>
      <c r="GO152" s="85"/>
      <c r="GP152" s="85"/>
      <c r="GQ152" s="85"/>
      <c r="GR152" s="85"/>
      <c r="GS152" s="85"/>
      <c r="GT152" s="85"/>
      <c r="GU152" s="85"/>
      <c r="GV152" s="85"/>
      <c r="GW152" s="85"/>
      <c r="GX152" s="85"/>
      <c r="GY152" s="85"/>
      <c r="GZ152" s="85"/>
      <c r="HA152" s="85"/>
      <c r="HB152" s="85"/>
      <c r="HC152" s="85"/>
      <c r="HD152" s="85"/>
      <c r="HE152" s="85"/>
      <c r="HF152" s="85"/>
      <c r="HG152" s="85"/>
      <c r="HH152" s="85"/>
      <c r="HI152" s="85"/>
      <c r="HJ152" s="85"/>
      <c r="HK152" s="85"/>
      <c r="HL152" s="85"/>
      <c r="HM152" s="85"/>
      <c r="HN152" s="85"/>
      <c r="HO152" s="85"/>
      <c r="HP152" s="85"/>
      <c r="HQ152" s="85"/>
      <c r="HR152" s="85"/>
      <c r="HS152" s="85"/>
      <c r="HT152" s="85"/>
      <c r="HU152" s="85"/>
      <c r="HV152" s="85"/>
      <c r="HW152" s="85"/>
      <c r="HX152" s="85"/>
      <c r="HY152" s="85"/>
      <c r="HZ152" s="85"/>
      <c r="IA152" s="85"/>
      <c r="IB152" s="85"/>
      <c r="IC152" s="85"/>
      <c r="ID152" s="85"/>
      <c r="IE152" s="85"/>
      <c r="IF152" s="85"/>
      <c r="IG152" s="85"/>
      <c r="IH152" s="85"/>
      <c r="II152" s="85"/>
      <c r="IJ152" s="85"/>
      <c r="IK152" s="85"/>
      <c r="IL152" s="85"/>
      <c r="IM152" s="85"/>
      <c r="IN152" s="85"/>
      <c r="IO152" s="85"/>
      <c r="IP152" s="85"/>
      <c r="IQ152" s="85"/>
      <c r="IR152" s="85"/>
      <c r="IS152" s="85"/>
      <c r="IT152" s="85"/>
      <c r="IU152" s="85"/>
      <c r="IV152" s="85"/>
      <c r="IW152" s="85"/>
      <c r="IX152" s="85"/>
      <c r="IY152" s="85"/>
      <c r="IZ152" s="85"/>
      <c r="JA152" s="85"/>
      <c r="JB152" s="85"/>
      <c r="JC152" s="85"/>
      <c r="JD152" s="85"/>
      <c r="JE152" s="85"/>
      <c r="JF152" s="85"/>
      <c r="JG152" s="85"/>
      <c r="JH152" s="85"/>
      <c r="JI152" s="85"/>
      <c r="JJ152" s="85"/>
      <c r="JK152" s="85"/>
      <c r="JL152" s="85"/>
      <c r="JM152" s="85"/>
      <c r="JN152" s="85"/>
      <c r="JO152" s="85"/>
      <c r="JP152" s="85"/>
      <c r="JQ152" s="85"/>
      <c r="JR152" s="85"/>
      <c r="JS152" s="85"/>
      <c r="JT152" s="85"/>
      <c r="JU152" s="85"/>
      <c r="JV152" s="85"/>
      <c r="JW152" s="85"/>
      <c r="JX152" s="85"/>
      <c r="JY152" s="85"/>
      <c r="JZ152" s="85"/>
      <c r="KA152" s="85"/>
      <c r="KB152" s="85"/>
      <c r="KC152" s="85"/>
      <c r="KD152" s="85"/>
      <c r="KE152" s="85"/>
      <c r="KF152" s="85"/>
      <c r="KG152" s="85"/>
      <c r="KH152" s="85"/>
      <c r="KI152" s="85"/>
      <c r="KJ152" s="85"/>
      <c r="KK152" s="85"/>
      <c r="KL152" s="85"/>
      <c r="KM152" s="85"/>
      <c r="KN152" s="85"/>
      <c r="KO152" s="85"/>
      <c r="KP152" s="85"/>
      <c r="KQ152" s="85"/>
      <c r="KR152" s="85"/>
      <c r="KS152" s="85"/>
      <c r="KT152" s="85"/>
      <c r="KU152" s="85"/>
      <c r="KV152" s="85"/>
      <c r="KW152" s="85"/>
      <c r="KX152" s="85"/>
      <c r="KY152" s="85"/>
      <c r="KZ152" s="85"/>
      <c r="LA152" s="85"/>
      <c r="LB152" s="85"/>
      <c r="LC152" s="85"/>
      <c r="LD152" s="85"/>
      <c r="LE152" s="85"/>
      <c r="LF152" s="85"/>
      <c r="LG152" s="85"/>
      <c r="LH152" s="85"/>
      <c r="LI152" s="85"/>
      <c r="LJ152" s="85"/>
      <c r="LK152" s="85"/>
      <c r="LL152" s="85"/>
      <c r="LM152" s="85"/>
      <c r="LN152" s="85"/>
      <c r="LO152" s="85"/>
      <c r="LP152" s="85"/>
      <c r="LQ152" s="85"/>
      <c r="LR152" s="85"/>
      <c r="LS152" s="85"/>
      <c r="LT152" s="85"/>
      <c r="LU152" s="85"/>
      <c r="LV152" s="85"/>
      <c r="LW152" s="85"/>
      <c r="LX152" s="85"/>
      <c r="LY152" s="85"/>
      <c r="LZ152" s="85"/>
      <c r="MA152" s="85"/>
      <c r="MB152" s="85"/>
      <c r="MC152" s="85"/>
      <c r="MD152" s="85"/>
      <c r="ME152" s="85"/>
      <c r="MF152" s="85"/>
      <c r="MG152" s="85"/>
      <c r="MH152" s="85"/>
      <c r="MI152" s="85"/>
      <c r="MJ152" s="85"/>
      <c r="MK152" s="85"/>
      <c r="ML152" s="85"/>
      <c r="MM152" s="85"/>
      <c r="MN152" s="85"/>
      <c r="MO152" s="85"/>
      <c r="MP152" s="85"/>
      <c r="MQ152" s="85"/>
      <c r="MR152" s="85"/>
      <c r="MS152" s="85"/>
      <c r="MT152" s="85"/>
      <c r="MU152" s="85"/>
      <c r="MV152" s="85"/>
      <c r="MW152" s="85"/>
      <c r="MX152" s="85"/>
      <c r="MY152" s="85"/>
      <c r="MZ152" s="85"/>
      <c r="NA152" s="85"/>
      <c r="NB152" s="85"/>
      <c r="NC152" s="85"/>
      <c r="ND152" s="85"/>
      <c r="NE152" s="85"/>
      <c r="NF152" s="85"/>
      <c r="NG152" s="85"/>
      <c r="NH152" s="85"/>
      <c r="NI152" s="85"/>
      <c r="NJ152" s="85"/>
      <c r="NK152" s="85"/>
      <c r="NL152" s="85"/>
      <c r="NM152" s="85"/>
      <c r="NN152" s="85"/>
      <c r="NO152" s="85"/>
      <c r="NP152" s="85"/>
      <c r="NQ152" s="85"/>
      <c r="NR152" s="85"/>
      <c r="NS152" s="85"/>
      <c r="NT152" s="85"/>
      <c r="NU152" s="85"/>
      <c r="NV152" s="85"/>
      <c r="NW152" s="85"/>
      <c r="NX152" s="85"/>
      <c r="NY152" s="85"/>
      <c r="NZ152" s="85"/>
      <c r="OA152" s="85"/>
      <c r="OB152" s="85"/>
      <c r="OC152" s="85"/>
      <c r="OD152" s="85"/>
      <c r="OE152" s="85"/>
      <c r="OF152" s="85"/>
      <c r="OG152" s="85"/>
      <c r="OH152" s="85"/>
      <c r="OI152" s="85"/>
      <c r="OJ152" s="85"/>
      <c r="OK152" s="85"/>
      <c r="OL152" s="85"/>
      <c r="OM152" s="85"/>
      <c r="ON152" s="85"/>
      <c r="OO152" s="85"/>
      <c r="OP152" s="85"/>
      <c r="OQ152" s="85"/>
      <c r="OR152" s="85"/>
      <c r="OS152" s="85"/>
      <c r="OT152" s="85"/>
      <c r="OU152" s="85"/>
      <c r="OV152" s="85"/>
      <c r="OW152" s="85"/>
      <c r="OX152" s="85"/>
      <c r="OY152" s="85"/>
      <c r="OZ152" s="85"/>
      <c r="PA152" s="85"/>
      <c r="PB152" s="85"/>
      <c r="PC152" s="85"/>
      <c r="PD152" s="85"/>
      <c r="PE152" s="85"/>
      <c r="PF152" s="85"/>
      <c r="PG152" s="85"/>
      <c r="PH152" s="85"/>
      <c r="PI152" s="85"/>
      <c r="PJ152" s="85"/>
      <c r="PK152" s="85"/>
      <c r="PL152" s="85"/>
      <c r="PM152" s="85"/>
      <c r="PN152" s="85"/>
      <c r="PO152" s="85"/>
      <c r="PP152" s="85"/>
      <c r="PQ152" s="85"/>
      <c r="PR152" s="85"/>
      <c r="PS152" s="85"/>
      <c r="PT152" s="85"/>
      <c r="PU152" s="85"/>
      <c r="PV152" s="85"/>
      <c r="PW152" s="85"/>
      <c r="PX152" s="85"/>
      <c r="PY152" s="85"/>
      <c r="PZ152" s="85"/>
      <c r="QA152" s="85"/>
      <c r="QB152" s="85"/>
      <c r="QC152" s="85"/>
      <c r="QD152" s="85"/>
      <c r="QE152" s="85"/>
      <c r="QF152" s="85"/>
      <c r="QG152" s="85"/>
      <c r="QH152" s="85"/>
      <c r="QI152" s="85"/>
      <c r="QJ152" s="85"/>
      <c r="QK152" s="85"/>
      <c r="QL152" s="85"/>
      <c r="QM152" s="85"/>
      <c r="QN152" s="85"/>
      <c r="QO152" s="85"/>
      <c r="QP152" s="85"/>
      <c r="QQ152" s="85"/>
      <c r="QR152" s="85"/>
      <c r="QS152" s="85"/>
      <c r="QT152" s="85"/>
      <c r="QU152" s="85"/>
      <c r="QV152" s="85"/>
      <c r="QW152" s="85"/>
      <c r="QX152" s="85"/>
      <c r="QY152" s="85"/>
      <c r="QZ152" s="85"/>
      <c r="RA152" s="85"/>
      <c r="RB152" s="85"/>
      <c r="RC152" s="85"/>
      <c r="RD152" s="85"/>
      <c r="RE152" s="85"/>
      <c r="RF152" s="85"/>
      <c r="RG152" s="85"/>
      <c r="RH152" s="85"/>
      <c r="RI152" s="85"/>
      <c r="RJ152" s="85"/>
      <c r="RK152" s="85"/>
      <c r="RL152" s="85"/>
      <c r="RM152" s="85"/>
      <c r="RN152" s="85"/>
      <c r="RO152" s="85"/>
      <c r="RP152" s="85"/>
      <c r="RQ152" s="85"/>
      <c r="RR152" s="85"/>
      <c r="RS152" s="85"/>
      <c r="RT152" s="85"/>
      <c r="RU152" s="85"/>
      <c r="RV152" s="85"/>
      <c r="RW152" s="85"/>
      <c r="RX152" s="85"/>
      <c r="RY152" s="85"/>
      <c r="RZ152" s="85"/>
      <c r="SA152" s="85"/>
      <c r="SB152" s="85"/>
      <c r="SC152" s="85"/>
      <c r="SD152" s="85"/>
      <c r="SE152" s="85"/>
      <c r="SF152" s="85"/>
      <c r="SG152" s="85"/>
      <c r="SH152" s="85"/>
      <c r="SI152" s="85"/>
      <c r="SJ152" s="85"/>
      <c r="SK152" s="85"/>
      <c r="SL152" s="85"/>
      <c r="SM152" s="85"/>
      <c r="SN152" s="85"/>
      <c r="SO152" s="85"/>
      <c r="SP152" s="85"/>
      <c r="SQ152" s="85"/>
      <c r="SR152" s="85"/>
      <c r="SS152" s="85"/>
      <c r="ST152" s="85"/>
      <c r="SU152" s="85"/>
      <c r="SV152" s="85"/>
      <c r="SW152" s="85"/>
      <c r="SX152" s="85"/>
      <c r="SY152" s="85"/>
      <c r="SZ152" s="85"/>
      <c r="TA152" s="85"/>
      <c r="TB152" s="85"/>
      <c r="TC152" s="85"/>
      <c r="TD152" s="85"/>
      <c r="TE152" s="85"/>
      <c r="TF152" s="85"/>
      <c r="TG152" s="85"/>
      <c r="TH152" s="85"/>
      <c r="TI152" s="85"/>
      <c r="TJ152" s="85"/>
      <c r="TK152" s="85"/>
      <c r="TL152" s="85"/>
      <c r="TM152" s="85"/>
      <c r="TN152" s="85"/>
      <c r="TO152" s="85"/>
      <c r="TP152" s="85"/>
      <c r="TQ152" s="85"/>
      <c r="TR152" s="85"/>
      <c r="TS152" s="85"/>
      <c r="TT152" s="85"/>
      <c r="TU152" s="85"/>
      <c r="TV152" s="85"/>
      <c r="TW152" s="85"/>
      <c r="TX152" s="85"/>
      <c r="TY152" s="85"/>
      <c r="TZ152" s="85"/>
      <c r="UA152" s="85"/>
      <c r="UB152" s="85"/>
      <c r="UC152" s="85"/>
      <c r="UD152" s="85"/>
      <c r="UE152" s="85"/>
      <c r="UF152" s="85"/>
      <c r="UG152" s="85"/>
      <c r="UH152" s="85"/>
      <c r="UI152" s="85"/>
      <c r="UJ152" s="85"/>
      <c r="UK152" s="85"/>
      <c r="UL152" s="85"/>
      <c r="UM152" s="85"/>
      <c r="UN152" s="85"/>
      <c r="UO152" s="85"/>
      <c r="UP152" s="85"/>
      <c r="UQ152" s="85"/>
      <c r="UR152" s="85"/>
      <c r="US152" s="85"/>
      <c r="UT152" s="85"/>
      <c r="UU152" s="85"/>
      <c r="UV152" s="85"/>
      <c r="UW152" s="85"/>
      <c r="UX152" s="85"/>
      <c r="UY152" s="85"/>
      <c r="UZ152" s="85"/>
      <c r="VA152" s="85"/>
      <c r="VB152" s="85"/>
      <c r="VC152" s="85"/>
      <c r="VD152" s="85"/>
      <c r="VE152" s="85"/>
      <c r="VF152" s="85"/>
      <c r="VG152" s="85"/>
      <c r="VH152" s="85"/>
      <c r="VI152" s="85"/>
      <c r="VJ152" s="85"/>
      <c r="VK152" s="85"/>
      <c r="VL152" s="85"/>
      <c r="VM152" s="85"/>
      <c r="VN152" s="85"/>
      <c r="VO152" s="85"/>
      <c r="VP152" s="85"/>
      <c r="VQ152" s="85"/>
      <c r="VR152" s="85"/>
      <c r="VS152" s="85"/>
      <c r="VT152" s="85"/>
      <c r="VU152" s="85"/>
      <c r="VV152" s="85"/>
      <c r="VW152" s="85"/>
      <c r="VX152" s="85"/>
      <c r="VY152" s="85"/>
      <c r="VZ152" s="85"/>
      <c r="WA152" s="85"/>
      <c r="WB152" s="85"/>
      <c r="WC152" s="85"/>
      <c r="WD152" s="85"/>
      <c r="WE152" s="85"/>
      <c r="WF152" s="85"/>
      <c r="WG152" s="85"/>
      <c r="WH152" s="85"/>
      <c r="WI152" s="85"/>
      <c r="WJ152" s="85"/>
      <c r="WK152" s="85"/>
      <c r="WL152" s="85"/>
      <c r="WM152" s="85"/>
      <c r="WN152" s="85"/>
      <c r="WO152" s="85"/>
      <c r="WP152" s="85"/>
      <c r="WQ152" s="85"/>
      <c r="WR152" s="85"/>
      <c r="WS152" s="85"/>
      <c r="WT152" s="85"/>
      <c r="WU152" s="85"/>
      <c r="WV152" s="85"/>
      <c r="WW152" s="85"/>
      <c r="WX152" s="85"/>
      <c r="WY152" s="85"/>
      <c r="WZ152" s="85"/>
      <c r="XA152" s="85"/>
      <c r="XB152" s="85"/>
      <c r="XC152" s="85"/>
      <c r="XD152" s="85"/>
      <c r="XE152" s="85"/>
      <c r="XF152" s="85"/>
      <c r="XG152" s="85"/>
      <c r="XH152" s="85"/>
      <c r="XI152" s="85"/>
      <c r="XJ152" s="85"/>
      <c r="XK152" s="85"/>
      <c r="XL152" s="85"/>
      <c r="XM152" s="85"/>
      <c r="XN152" s="85"/>
      <c r="XO152" s="85"/>
      <c r="XP152" s="85"/>
      <c r="XQ152" s="85"/>
      <c r="XR152" s="85"/>
      <c r="XS152" s="85"/>
      <c r="XT152" s="85"/>
      <c r="XU152" s="85"/>
      <c r="XV152" s="85"/>
      <c r="XW152" s="85"/>
      <c r="XX152" s="85"/>
      <c r="XY152" s="85"/>
      <c r="XZ152" s="85"/>
      <c r="YA152" s="85"/>
      <c r="YB152" s="85"/>
      <c r="YC152" s="85"/>
      <c r="YD152" s="85"/>
      <c r="YE152" s="85"/>
      <c r="YF152" s="85"/>
      <c r="YG152" s="85"/>
      <c r="YH152" s="85"/>
      <c r="YI152" s="85"/>
      <c r="YJ152" s="85"/>
      <c r="YK152" s="85"/>
      <c r="YL152" s="85"/>
      <c r="YM152" s="85"/>
      <c r="YN152" s="85"/>
      <c r="YO152" s="85"/>
      <c r="YP152" s="85"/>
      <c r="YQ152" s="85"/>
      <c r="YR152" s="85"/>
      <c r="YS152" s="85"/>
      <c r="YT152" s="85"/>
      <c r="YU152" s="85"/>
      <c r="YV152" s="85"/>
      <c r="YW152" s="85"/>
      <c r="YX152" s="85"/>
      <c r="YY152" s="85"/>
      <c r="YZ152" s="85"/>
      <c r="ZA152" s="85"/>
      <c r="ZB152" s="85"/>
      <c r="ZC152" s="85"/>
      <c r="ZD152" s="85"/>
      <c r="ZE152" s="85"/>
      <c r="ZF152" s="85"/>
      <c r="ZG152" s="85"/>
      <c r="ZH152" s="85"/>
      <c r="ZI152" s="85"/>
      <c r="ZJ152" s="85"/>
      <c r="ZK152" s="85"/>
      <c r="ZL152" s="85"/>
      <c r="ZM152" s="85"/>
      <c r="ZN152" s="85"/>
      <c r="ZO152" s="85"/>
      <c r="ZP152" s="85"/>
      <c r="ZQ152" s="85"/>
      <c r="ZR152" s="85"/>
      <c r="ZS152" s="85"/>
      <c r="ZT152" s="85"/>
      <c r="ZU152" s="85"/>
      <c r="ZV152" s="85"/>
      <c r="ZW152" s="85"/>
      <c r="ZX152" s="85"/>
      <c r="ZY152" s="85"/>
      <c r="ZZ152" s="85"/>
      <c r="AAA152" s="85"/>
      <c r="AAB152" s="85"/>
      <c r="AAC152" s="85"/>
      <c r="AAD152" s="85"/>
      <c r="AAE152" s="85"/>
      <c r="AAF152" s="85"/>
      <c r="AAG152" s="85"/>
      <c r="AAH152" s="85"/>
      <c r="AAI152" s="85"/>
      <c r="AAJ152" s="85"/>
      <c r="AAK152" s="85"/>
      <c r="AAL152" s="85"/>
      <c r="AAM152" s="85"/>
      <c r="AAN152" s="85"/>
      <c r="AAO152" s="85"/>
      <c r="AAP152" s="85"/>
      <c r="AAQ152" s="85"/>
      <c r="AAR152" s="85"/>
      <c r="AAS152" s="85"/>
      <c r="AAT152" s="85"/>
      <c r="AAU152" s="85"/>
      <c r="AAV152" s="85"/>
      <c r="AAW152" s="85"/>
      <c r="AAX152" s="85"/>
      <c r="AAY152" s="85"/>
      <c r="AAZ152" s="85"/>
      <c r="ABA152" s="85"/>
      <c r="ABB152" s="85"/>
      <c r="ABC152" s="85"/>
      <c r="ABD152" s="85"/>
      <c r="ABE152" s="85"/>
      <c r="ABF152" s="85"/>
      <c r="ABG152" s="85"/>
      <c r="ABH152" s="85"/>
      <c r="ABI152" s="85"/>
      <c r="ABJ152" s="85"/>
      <c r="ABK152" s="85"/>
      <c r="ABL152" s="85"/>
      <c r="ABM152" s="85"/>
      <c r="ABN152" s="85"/>
      <c r="ABO152" s="85"/>
      <c r="ABP152" s="85"/>
      <c r="ABQ152" s="85"/>
      <c r="ABR152" s="85"/>
      <c r="ABS152" s="85"/>
      <c r="ABT152" s="85"/>
      <c r="ABU152" s="85"/>
      <c r="ABV152" s="85"/>
      <c r="ABW152" s="85"/>
      <c r="ABX152" s="85"/>
      <c r="ABY152" s="85"/>
      <c r="ABZ152" s="85"/>
      <c r="ACA152" s="85"/>
      <c r="ACB152" s="85"/>
      <c r="ACC152" s="85"/>
      <c r="ACD152" s="85"/>
      <c r="ACE152" s="85"/>
      <c r="ACF152" s="85"/>
      <c r="ACG152" s="85"/>
      <c r="ACH152" s="85"/>
      <c r="ACI152" s="85"/>
      <c r="ACJ152" s="85"/>
      <c r="ACK152" s="85"/>
      <c r="ACL152" s="85"/>
      <c r="ACM152" s="85"/>
      <c r="ACN152" s="85"/>
      <c r="ACO152" s="85"/>
      <c r="ACP152" s="85"/>
      <c r="ACQ152" s="85"/>
      <c r="ACR152" s="85"/>
      <c r="ACS152" s="85"/>
      <c r="ACT152" s="85"/>
      <c r="ACU152" s="85"/>
      <c r="ACV152" s="85"/>
      <c r="ACW152" s="85"/>
      <c r="ACX152" s="85"/>
      <c r="ACY152" s="85"/>
      <c r="ACZ152" s="85"/>
      <c r="ADA152" s="85"/>
      <c r="ADB152" s="85"/>
      <c r="ADC152" s="85"/>
      <c r="ADD152" s="85"/>
      <c r="ADE152" s="85"/>
      <c r="ADF152" s="85"/>
      <c r="ADG152" s="85"/>
      <c r="ADH152" s="85"/>
      <c r="ADI152" s="85"/>
      <c r="ADJ152" s="85"/>
      <c r="ADK152" s="85"/>
      <c r="ADL152" s="85"/>
      <c r="ADM152" s="85"/>
      <c r="ADN152" s="85"/>
      <c r="ADO152" s="85"/>
      <c r="ADP152" s="85"/>
      <c r="ADQ152" s="85"/>
      <c r="ADR152" s="85"/>
      <c r="ADS152" s="85"/>
      <c r="ADT152" s="85"/>
      <c r="ADU152" s="85"/>
      <c r="ADV152" s="85"/>
      <c r="ADW152" s="85"/>
      <c r="ADX152" s="85"/>
      <c r="ADY152" s="85"/>
      <c r="ADZ152" s="85"/>
      <c r="AEA152" s="85"/>
      <c r="AEB152" s="85"/>
      <c r="AEC152" s="85"/>
      <c r="AED152" s="85"/>
      <c r="AEE152" s="85"/>
      <c r="AEF152" s="85"/>
      <c r="AEG152" s="85"/>
      <c r="AEH152" s="85"/>
      <c r="AEI152" s="85"/>
      <c r="AEJ152" s="85"/>
      <c r="AEK152" s="85"/>
      <c r="AEL152" s="85"/>
      <c r="AEM152" s="85"/>
      <c r="AEN152" s="85"/>
      <c r="AEO152" s="85"/>
      <c r="AEP152" s="85"/>
      <c r="AEQ152" s="85"/>
      <c r="AER152" s="85"/>
      <c r="AES152" s="85"/>
      <c r="AET152" s="85"/>
      <c r="AEU152" s="85"/>
      <c r="AEV152" s="85"/>
      <c r="AEW152" s="85"/>
      <c r="AEX152" s="85"/>
      <c r="AEY152" s="85"/>
      <c r="AEZ152" s="85"/>
      <c r="AFA152" s="85"/>
      <c r="AFB152" s="85"/>
      <c r="AFC152" s="85"/>
      <c r="AFD152" s="85"/>
      <c r="AFE152" s="85"/>
      <c r="AFF152" s="85"/>
      <c r="AFG152" s="85"/>
      <c r="AFH152" s="85"/>
      <c r="AFI152" s="85"/>
      <c r="AFJ152" s="85"/>
      <c r="AFK152" s="85"/>
      <c r="AFL152" s="85"/>
      <c r="AFM152" s="85"/>
      <c r="AFN152" s="85"/>
      <c r="AFO152" s="85"/>
      <c r="AFP152" s="85"/>
      <c r="AFQ152" s="85"/>
      <c r="AFR152" s="85"/>
      <c r="AFS152" s="85"/>
      <c r="AFT152" s="85"/>
      <c r="AFU152" s="85"/>
      <c r="AFV152" s="85"/>
      <c r="AFW152" s="85"/>
      <c r="AFX152" s="85"/>
      <c r="AFY152" s="85"/>
      <c r="AFZ152" s="85"/>
      <c r="AGA152" s="85"/>
      <c r="AGB152" s="85"/>
      <c r="AGC152" s="85"/>
      <c r="AGD152" s="85"/>
      <c r="AGE152" s="85"/>
      <c r="AGF152" s="85"/>
      <c r="AGG152" s="85"/>
      <c r="AGH152" s="85"/>
      <c r="AGI152" s="85"/>
      <c r="AGJ152" s="85"/>
      <c r="AGK152" s="85"/>
      <c r="AGL152" s="85"/>
      <c r="AGM152" s="85"/>
      <c r="AGN152" s="85"/>
      <c r="AGO152" s="85"/>
      <c r="AGP152" s="85"/>
      <c r="AGQ152" s="85"/>
      <c r="AGR152" s="85"/>
      <c r="AGS152" s="85"/>
      <c r="AGT152" s="85"/>
      <c r="AGU152" s="85"/>
      <c r="AGV152" s="85"/>
      <c r="AGW152" s="85"/>
      <c r="AGX152" s="85"/>
      <c r="AGY152" s="85"/>
      <c r="AGZ152" s="85"/>
      <c r="AHA152" s="85"/>
      <c r="AHB152" s="85"/>
      <c r="AHC152" s="85"/>
      <c r="AHD152" s="85"/>
      <c r="AHE152" s="85"/>
      <c r="AHF152" s="85"/>
      <c r="AHG152" s="85"/>
      <c r="AHH152" s="85"/>
      <c r="AHI152" s="85"/>
      <c r="AHJ152" s="85"/>
      <c r="AHK152" s="85"/>
      <c r="AHL152" s="85"/>
      <c r="AHM152" s="85"/>
      <c r="AHN152" s="85"/>
      <c r="AHO152" s="85"/>
      <c r="AHP152" s="85"/>
      <c r="AHQ152" s="85"/>
      <c r="AHR152" s="85"/>
      <c r="AHS152" s="85"/>
      <c r="AHT152" s="85"/>
      <c r="AHU152" s="85"/>
      <c r="AHV152" s="85"/>
      <c r="AHW152" s="85"/>
      <c r="AHX152" s="85"/>
      <c r="AHY152" s="85"/>
      <c r="AHZ152" s="85"/>
      <c r="AIA152" s="85"/>
      <c r="AIB152" s="85"/>
      <c r="AIC152" s="85"/>
      <c r="AID152" s="85"/>
      <c r="AIE152" s="85"/>
      <c r="AIF152" s="85"/>
      <c r="AIG152" s="85"/>
      <c r="AIH152" s="85"/>
      <c r="AII152" s="85"/>
      <c r="AIJ152" s="85"/>
      <c r="AIK152" s="85"/>
      <c r="AIL152" s="85"/>
      <c r="AIM152" s="85"/>
      <c r="AIN152" s="85"/>
      <c r="AIO152" s="85"/>
      <c r="AIP152" s="85"/>
      <c r="AIQ152" s="85"/>
      <c r="AIR152" s="85"/>
      <c r="AIS152" s="85"/>
      <c r="AIT152" s="85"/>
      <c r="AIU152" s="85"/>
      <c r="AIV152" s="85"/>
      <c r="AIW152" s="85"/>
      <c r="AIX152" s="85"/>
      <c r="AIY152" s="85"/>
      <c r="AIZ152" s="85"/>
      <c r="AJA152" s="85"/>
      <c r="AJB152" s="85"/>
      <c r="AJC152" s="85"/>
      <c r="AJD152" s="85"/>
      <c r="AJE152" s="85"/>
      <c r="AJF152" s="85"/>
      <c r="AJG152" s="85"/>
      <c r="AJH152" s="85"/>
      <c r="AJI152" s="85"/>
      <c r="AJJ152" s="85"/>
      <c r="AJK152" s="85"/>
      <c r="AJL152" s="85"/>
      <c r="AJM152" s="85"/>
      <c r="AJN152" s="85"/>
      <c r="AJO152" s="85"/>
      <c r="AJP152" s="85"/>
      <c r="AJQ152" s="85"/>
      <c r="AJR152" s="85"/>
      <c r="AJS152" s="85"/>
      <c r="AJT152" s="85"/>
      <c r="AJU152" s="85"/>
      <c r="AJV152" s="85"/>
      <c r="AJW152" s="85"/>
      <c r="AJX152" s="85"/>
      <c r="AJY152" s="85"/>
      <c r="AJZ152" s="85"/>
      <c r="AKA152" s="85"/>
      <c r="AKB152" s="85"/>
      <c r="AKC152" s="85"/>
      <c r="AKD152" s="85"/>
      <c r="AKE152" s="85"/>
      <c r="AKF152" s="85"/>
      <c r="AKG152" s="85"/>
      <c r="AKH152" s="85"/>
      <c r="AKI152" s="85"/>
      <c r="AKJ152" s="85"/>
      <c r="AKK152" s="85"/>
      <c r="AKL152" s="85"/>
      <c r="AKM152" s="85"/>
      <c r="AKN152" s="85"/>
      <c r="AKO152" s="85"/>
      <c r="AKP152" s="85"/>
      <c r="AKQ152" s="85"/>
      <c r="AKR152" s="85"/>
      <c r="AKS152" s="85"/>
      <c r="AKT152" s="85"/>
      <c r="AKU152" s="85"/>
      <c r="AKV152" s="85"/>
      <c r="AKW152" s="85"/>
      <c r="AKX152" s="85"/>
      <c r="AKY152" s="85"/>
      <c r="AKZ152" s="85"/>
      <c r="ALA152" s="85"/>
      <c r="ALB152" s="85"/>
      <c r="ALC152" s="85"/>
      <c r="ALD152" s="85"/>
      <c r="ALE152" s="85"/>
      <c r="ALF152" s="85"/>
      <c r="ALG152" s="85"/>
      <c r="ALH152" s="85"/>
      <c r="ALI152" s="85"/>
      <c r="ALJ152" s="85"/>
      <c r="ALK152" s="85"/>
      <c r="ALL152" s="85"/>
      <c r="ALM152" s="85"/>
      <c r="ALN152" s="85"/>
      <c r="ALO152" s="85"/>
      <c r="ALP152" s="85"/>
      <c r="ALQ152" s="85"/>
      <c r="ALR152" s="85"/>
      <c r="ALS152" s="85"/>
      <c r="ALT152" s="85"/>
      <c r="ALU152" s="85"/>
      <c r="ALV152" s="85"/>
      <c r="ALW152" s="85"/>
      <c r="ALX152" s="85"/>
      <c r="ALY152" s="85"/>
      <c r="ALZ152" s="85"/>
      <c r="AMA152" s="85"/>
      <c r="AMB152" s="85"/>
      <c r="AMC152" s="85"/>
      <c r="AMD152" s="85"/>
      <c r="AME152" s="85"/>
      <c r="AMF152" s="85"/>
      <c r="AMG152" s="85"/>
      <c r="AMH152" s="85"/>
      <c r="AMI152" s="85"/>
    </row>
    <row r="153" spans="1:1023" x14ac:dyDescent="0.2">
      <c r="A153" s="129"/>
      <c r="B153" s="178" t="s">
        <v>66</v>
      </c>
      <c r="C153" s="110"/>
      <c r="D153" s="119"/>
      <c r="E153" s="111"/>
      <c r="F153" s="112"/>
    </row>
    <row r="154" spans="1:1023" x14ac:dyDescent="0.2">
      <c r="A154" s="129"/>
      <c r="B154" s="109"/>
      <c r="C154" s="110"/>
      <c r="D154" s="119"/>
      <c r="E154" s="111"/>
      <c r="F154" s="112"/>
    </row>
    <row r="155" spans="1:1023" ht="76.5" x14ac:dyDescent="0.2">
      <c r="A155" s="129"/>
      <c r="B155" s="109" t="s">
        <v>131</v>
      </c>
      <c r="C155" s="110"/>
      <c r="D155" s="119"/>
      <c r="E155" s="111"/>
      <c r="F155" s="112"/>
    </row>
    <row r="156" spans="1:1023" x14ac:dyDescent="0.2">
      <c r="A156" s="129"/>
      <c r="B156" s="109"/>
      <c r="C156" s="110"/>
      <c r="D156" s="119"/>
      <c r="E156" s="111"/>
      <c r="F156" s="112"/>
    </row>
    <row r="157" spans="1:1023" ht="89.25" x14ac:dyDescent="0.2">
      <c r="A157" s="129" t="s">
        <v>40</v>
      </c>
      <c r="B157" s="179" t="s">
        <v>132</v>
      </c>
      <c r="C157" s="110" t="s">
        <v>87</v>
      </c>
      <c r="D157" s="119">
        <v>25.7</v>
      </c>
      <c r="E157" s="111"/>
      <c r="F157" s="112">
        <f>D157*E157</f>
        <v>0</v>
      </c>
    </row>
    <row r="158" spans="1:1023" x14ac:dyDescent="0.2">
      <c r="A158" s="129"/>
      <c r="B158" s="109"/>
      <c r="C158" s="110"/>
      <c r="D158" s="119"/>
      <c r="E158" s="111"/>
      <c r="F158" s="112"/>
      <c r="H158" s="85"/>
      <c r="I158" s="85"/>
      <c r="J158" s="85"/>
    </row>
    <row r="159" spans="1:1023" ht="38.25" x14ac:dyDescent="0.2">
      <c r="A159" s="129" t="s">
        <v>133</v>
      </c>
      <c r="B159" s="109" t="s">
        <v>134</v>
      </c>
      <c r="C159" s="110" t="s">
        <v>87</v>
      </c>
      <c r="D159" s="119">
        <f>81.5-D161</f>
        <v>56.5</v>
      </c>
      <c r="E159" s="111"/>
      <c r="F159" s="112">
        <f>D159*E159</f>
        <v>0</v>
      </c>
      <c r="H159" s="85"/>
      <c r="I159" s="85"/>
      <c r="J159" s="85"/>
    </row>
    <row r="160" spans="1:1023" x14ac:dyDescent="0.2">
      <c r="A160" s="129"/>
      <c r="B160" s="109"/>
      <c r="C160" s="110"/>
      <c r="D160" s="119"/>
      <c r="E160" s="111"/>
      <c r="F160" s="112"/>
      <c r="H160" s="85"/>
      <c r="I160" s="85"/>
      <c r="J160" s="85"/>
    </row>
    <row r="161" spans="1:1024" ht="38.25" x14ac:dyDescent="0.2">
      <c r="A161" s="129" t="s">
        <v>135</v>
      </c>
      <c r="B161" s="109" t="s">
        <v>134</v>
      </c>
      <c r="C161" s="110" t="s">
        <v>87</v>
      </c>
      <c r="D161" s="119">
        <v>25</v>
      </c>
      <c r="E161" s="111"/>
      <c r="F161" s="112">
        <f>D161*E161</f>
        <v>0</v>
      </c>
      <c r="H161" s="85"/>
      <c r="I161" s="85"/>
      <c r="J161" s="85"/>
    </row>
    <row r="162" spans="1:1024" x14ac:dyDescent="0.2">
      <c r="A162" s="129"/>
      <c r="B162" s="109"/>
      <c r="C162" s="110"/>
      <c r="D162" s="119"/>
      <c r="E162" s="111"/>
      <c r="F162" s="112"/>
    </row>
    <row r="163" spans="1:1024" ht="63.75" x14ac:dyDescent="0.2">
      <c r="A163" s="108" t="s">
        <v>387</v>
      </c>
      <c r="B163" s="109" t="s">
        <v>392</v>
      </c>
      <c r="C163" s="110"/>
      <c r="D163" s="119"/>
      <c r="E163" s="190"/>
      <c r="F163" s="112"/>
      <c r="H163" s="42"/>
    </row>
    <row r="164" spans="1:1024" s="85" customFormat="1" x14ac:dyDescent="0.2">
      <c r="A164" s="108"/>
      <c r="B164" s="188"/>
      <c r="C164" s="110"/>
      <c r="D164" s="119"/>
      <c r="E164" s="190"/>
      <c r="F164" s="112"/>
      <c r="H164" s="89"/>
      <c r="AMJ164" s="88"/>
    </row>
    <row r="165" spans="1:1024" ht="89.25" x14ac:dyDescent="0.2">
      <c r="A165" s="108" t="s">
        <v>284</v>
      </c>
      <c r="B165" s="109" t="s">
        <v>415</v>
      </c>
      <c r="C165" s="110" t="s">
        <v>91</v>
      </c>
      <c r="D165" s="119">
        <f>2.7+0.5</f>
        <v>3.2</v>
      </c>
      <c r="E165" s="111"/>
      <c r="F165" s="112">
        <f>D165*E165</f>
        <v>0</v>
      </c>
      <c r="H165" s="89"/>
      <c r="I165" s="85"/>
      <c r="J165" s="85"/>
      <c r="K165" s="85"/>
      <c r="L165" s="85"/>
    </row>
    <row r="166" spans="1:1024" s="85" customFormat="1" x14ac:dyDescent="0.2">
      <c r="A166" s="108"/>
      <c r="B166" s="188"/>
      <c r="C166" s="110"/>
      <c r="D166" s="119"/>
      <c r="E166" s="111"/>
      <c r="F166" s="112"/>
      <c r="G166" s="22"/>
      <c r="H166" s="89"/>
      <c r="M166" s="22"/>
      <c r="AMJ166" s="88"/>
    </row>
    <row r="167" spans="1:1024" ht="51" x14ac:dyDescent="0.2">
      <c r="A167" s="108" t="s">
        <v>286</v>
      </c>
      <c r="B167" s="109" t="s">
        <v>377</v>
      </c>
      <c r="C167" s="110"/>
      <c r="D167" s="119"/>
      <c r="E167" s="111"/>
      <c r="F167" s="112"/>
      <c r="H167" s="89"/>
      <c r="I167" s="85"/>
      <c r="J167" s="85"/>
      <c r="K167" s="85"/>
      <c r="L167" s="85"/>
    </row>
    <row r="168" spans="1:1024" ht="38.25" x14ac:dyDescent="0.2">
      <c r="A168" s="108"/>
      <c r="B168" s="109" t="s">
        <v>138</v>
      </c>
      <c r="C168" s="110" t="s">
        <v>123</v>
      </c>
      <c r="D168" s="119">
        <v>3.5</v>
      </c>
      <c r="E168" s="111"/>
      <c r="F168" s="112">
        <f>D168*E168</f>
        <v>0</v>
      </c>
      <c r="H168" s="89"/>
      <c r="I168" s="85"/>
      <c r="J168" s="85"/>
      <c r="K168" s="85"/>
      <c r="L168" s="85"/>
    </row>
    <row r="169" spans="1:1024" ht="38.25" x14ac:dyDescent="0.2">
      <c r="A169" s="108"/>
      <c r="B169" s="109" t="s">
        <v>408</v>
      </c>
      <c r="C169" s="110" t="s">
        <v>123</v>
      </c>
      <c r="D169" s="119">
        <v>0.55000000000000004</v>
      </c>
      <c r="E169" s="111"/>
      <c r="F169" s="112">
        <f>D169*E169</f>
        <v>0</v>
      </c>
      <c r="H169" s="89"/>
      <c r="I169" s="85"/>
      <c r="J169" s="85"/>
      <c r="K169" s="85"/>
      <c r="L169" s="85"/>
    </row>
    <row r="170" spans="1:1024" ht="38.25" x14ac:dyDescent="0.2">
      <c r="A170" s="108"/>
      <c r="B170" s="192" t="s">
        <v>406</v>
      </c>
      <c r="C170" s="110" t="s">
        <v>123</v>
      </c>
      <c r="D170" s="119">
        <v>1.6</v>
      </c>
      <c r="E170" s="111"/>
      <c r="F170" s="112">
        <f>D170*E170</f>
        <v>0</v>
      </c>
      <c r="H170" s="89"/>
      <c r="I170" s="85"/>
      <c r="J170" s="85"/>
      <c r="K170" s="85"/>
      <c r="L170" s="85"/>
    </row>
    <row r="171" spans="1:1024" ht="25.5" x14ac:dyDescent="0.2">
      <c r="A171" s="108"/>
      <c r="B171" s="109" t="s">
        <v>404</v>
      </c>
      <c r="C171" s="110" t="s">
        <v>139</v>
      </c>
      <c r="D171" s="119">
        <f>D170*100</f>
        <v>160</v>
      </c>
      <c r="E171" s="111"/>
      <c r="F171" s="112">
        <f>D171*E171</f>
        <v>0</v>
      </c>
      <c r="H171" s="89"/>
      <c r="I171" s="85"/>
      <c r="J171" s="85"/>
      <c r="K171" s="85"/>
      <c r="L171" s="85"/>
    </row>
    <row r="172" spans="1:1024" ht="25.5" x14ac:dyDescent="0.2">
      <c r="A172" s="108"/>
      <c r="B172" s="109" t="s">
        <v>402</v>
      </c>
      <c r="C172" s="110" t="s">
        <v>91</v>
      </c>
      <c r="D172" s="119">
        <v>10</v>
      </c>
      <c r="E172" s="111"/>
      <c r="F172" s="112">
        <f>D172*E172</f>
        <v>0</v>
      </c>
      <c r="H172" s="89"/>
      <c r="I172" s="85"/>
      <c r="J172" s="85"/>
      <c r="K172" s="85"/>
      <c r="L172" s="85"/>
    </row>
    <row r="173" spans="1:1024" s="88" customFormat="1" ht="76.5" x14ac:dyDescent="0.2">
      <c r="A173" s="108"/>
      <c r="B173" s="109" t="s">
        <v>407</v>
      </c>
      <c r="C173" s="110" t="s">
        <v>116</v>
      </c>
      <c r="D173" s="119">
        <v>17</v>
      </c>
      <c r="E173" s="111"/>
      <c r="F173" s="112">
        <f t="shared" ref="F173" si="0">D173*E173</f>
        <v>0</v>
      </c>
      <c r="G173" s="85"/>
      <c r="H173" s="113"/>
      <c r="I173" s="106"/>
      <c r="J173" s="85"/>
      <c r="K173" s="85"/>
      <c r="L173" s="85"/>
      <c r="M173" s="85"/>
      <c r="N173" s="85"/>
      <c r="O173" s="85"/>
      <c r="P173" s="85"/>
      <c r="Q173" s="85"/>
      <c r="R173" s="85"/>
      <c r="S173" s="85"/>
      <c r="T173" s="85"/>
      <c r="U173" s="85"/>
      <c r="V173" s="85"/>
      <c r="W173" s="85"/>
      <c r="X173" s="85"/>
      <c r="Y173" s="85"/>
      <c r="Z173" s="85"/>
      <c r="AA173" s="85"/>
      <c r="AB173" s="85"/>
      <c r="AC173" s="85"/>
      <c r="AD173" s="85"/>
      <c r="AE173" s="85"/>
      <c r="AF173" s="85"/>
      <c r="AG173" s="85"/>
      <c r="AH173" s="85"/>
      <c r="AI173" s="85"/>
      <c r="AJ173" s="85"/>
      <c r="AK173" s="85"/>
      <c r="AL173" s="85"/>
      <c r="AM173" s="85"/>
      <c r="AN173" s="85"/>
      <c r="AO173" s="85"/>
      <c r="AP173" s="85"/>
      <c r="AQ173" s="85"/>
      <c r="AR173" s="85"/>
      <c r="AS173" s="85"/>
      <c r="AT173" s="85"/>
      <c r="AU173" s="85"/>
      <c r="AV173" s="85"/>
      <c r="AW173" s="85"/>
      <c r="AX173" s="85"/>
      <c r="AY173" s="85"/>
      <c r="AZ173" s="85"/>
      <c r="BA173" s="85"/>
      <c r="BB173" s="85"/>
      <c r="BC173" s="85"/>
      <c r="BD173" s="85"/>
      <c r="BE173" s="85"/>
      <c r="BF173" s="85"/>
      <c r="BG173" s="85"/>
      <c r="BH173" s="85"/>
      <c r="BI173" s="85"/>
      <c r="BJ173" s="85"/>
      <c r="BK173" s="85"/>
      <c r="BL173" s="85"/>
      <c r="BM173" s="85"/>
      <c r="BN173" s="85"/>
      <c r="BO173" s="85"/>
      <c r="BP173" s="85"/>
      <c r="BQ173" s="85"/>
      <c r="BR173" s="85"/>
      <c r="BS173" s="85"/>
      <c r="BT173" s="85"/>
      <c r="BU173" s="85"/>
      <c r="BV173" s="85"/>
      <c r="BW173" s="85"/>
      <c r="BX173" s="85"/>
      <c r="BY173" s="85"/>
      <c r="BZ173" s="85"/>
      <c r="CA173" s="85"/>
      <c r="CB173" s="85"/>
      <c r="CC173" s="85"/>
      <c r="CD173" s="85"/>
      <c r="CE173" s="85"/>
      <c r="CF173" s="85"/>
      <c r="CG173" s="85"/>
      <c r="CH173" s="85"/>
      <c r="CI173" s="85"/>
      <c r="CJ173" s="85"/>
      <c r="CK173" s="85"/>
      <c r="CL173" s="85"/>
      <c r="CM173" s="85"/>
      <c r="CN173" s="85"/>
      <c r="CO173" s="85"/>
      <c r="CP173" s="85"/>
      <c r="CQ173" s="85"/>
      <c r="CR173" s="85"/>
      <c r="CS173" s="85"/>
      <c r="CT173" s="85"/>
      <c r="CU173" s="85"/>
      <c r="CV173" s="85"/>
      <c r="CW173" s="85"/>
      <c r="CX173" s="85"/>
      <c r="CY173" s="85"/>
      <c r="CZ173" s="85"/>
      <c r="DA173" s="85"/>
      <c r="DB173" s="85"/>
      <c r="DC173" s="85"/>
      <c r="DD173" s="85"/>
      <c r="DE173" s="85"/>
      <c r="DF173" s="85"/>
      <c r="DG173" s="85"/>
      <c r="DH173" s="85"/>
      <c r="DI173" s="85"/>
      <c r="DJ173" s="85"/>
      <c r="DK173" s="85"/>
      <c r="DL173" s="85"/>
      <c r="DM173" s="85"/>
      <c r="DN173" s="85"/>
      <c r="DO173" s="85"/>
      <c r="DP173" s="85"/>
      <c r="DQ173" s="85"/>
      <c r="DR173" s="85"/>
      <c r="DS173" s="85"/>
      <c r="DT173" s="85"/>
      <c r="DU173" s="85"/>
      <c r="DV173" s="85"/>
      <c r="DW173" s="85"/>
      <c r="DX173" s="85"/>
      <c r="DY173" s="85"/>
      <c r="DZ173" s="85"/>
      <c r="EA173" s="85"/>
      <c r="EB173" s="85"/>
      <c r="EC173" s="85"/>
      <c r="ED173" s="85"/>
      <c r="EE173" s="85"/>
      <c r="EF173" s="85"/>
      <c r="EG173" s="85"/>
      <c r="EH173" s="85"/>
      <c r="EI173" s="85"/>
      <c r="EJ173" s="85"/>
      <c r="EK173" s="85"/>
      <c r="EL173" s="85"/>
      <c r="EM173" s="85"/>
      <c r="EN173" s="85"/>
      <c r="EO173" s="85"/>
      <c r="EP173" s="85"/>
      <c r="EQ173" s="85"/>
      <c r="ER173" s="85"/>
      <c r="ES173" s="85"/>
      <c r="ET173" s="85"/>
      <c r="EU173" s="85"/>
      <c r="EV173" s="85"/>
      <c r="EW173" s="85"/>
      <c r="EX173" s="85"/>
      <c r="EY173" s="85"/>
      <c r="EZ173" s="85"/>
      <c r="FA173" s="85"/>
      <c r="FB173" s="85"/>
      <c r="FC173" s="85"/>
      <c r="FD173" s="85"/>
      <c r="FE173" s="85"/>
      <c r="FF173" s="85"/>
      <c r="FG173" s="85"/>
      <c r="FH173" s="85"/>
      <c r="FI173" s="85"/>
      <c r="FJ173" s="85"/>
      <c r="FK173" s="85"/>
      <c r="FL173" s="85"/>
      <c r="FM173" s="85"/>
      <c r="FN173" s="85"/>
      <c r="FO173" s="85"/>
      <c r="FP173" s="85"/>
      <c r="FQ173" s="85"/>
      <c r="FR173" s="85"/>
      <c r="FS173" s="85"/>
      <c r="FT173" s="85"/>
      <c r="FU173" s="85"/>
      <c r="FV173" s="85"/>
      <c r="FW173" s="85"/>
      <c r="FX173" s="85"/>
      <c r="FY173" s="85"/>
      <c r="FZ173" s="85"/>
      <c r="GA173" s="85"/>
      <c r="GB173" s="85"/>
      <c r="GC173" s="85"/>
      <c r="GD173" s="85"/>
      <c r="GE173" s="85"/>
      <c r="GF173" s="85"/>
      <c r="GG173" s="85"/>
      <c r="GH173" s="85"/>
      <c r="GI173" s="85"/>
      <c r="GJ173" s="85"/>
      <c r="GK173" s="85"/>
      <c r="GL173" s="85"/>
      <c r="GM173" s="85"/>
      <c r="GN173" s="85"/>
      <c r="GO173" s="85"/>
      <c r="GP173" s="85"/>
      <c r="GQ173" s="85"/>
      <c r="GR173" s="85"/>
      <c r="GS173" s="85"/>
      <c r="GT173" s="85"/>
      <c r="GU173" s="85"/>
      <c r="GV173" s="85"/>
      <c r="GW173" s="85"/>
      <c r="GX173" s="85"/>
      <c r="GY173" s="85"/>
      <c r="GZ173" s="85"/>
      <c r="HA173" s="85"/>
      <c r="HB173" s="85"/>
      <c r="HC173" s="85"/>
      <c r="HD173" s="85"/>
      <c r="HE173" s="85"/>
      <c r="HF173" s="85"/>
      <c r="HG173" s="85"/>
      <c r="HH173" s="85"/>
      <c r="HI173" s="85"/>
      <c r="HJ173" s="85"/>
      <c r="HK173" s="85"/>
      <c r="HL173" s="85"/>
      <c r="HM173" s="85"/>
      <c r="HN173" s="85"/>
      <c r="HO173" s="85"/>
      <c r="HP173" s="85"/>
      <c r="HQ173" s="85"/>
      <c r="HR173" s="85"/>
      <c r="HS173" s="85"/>
      <c r="HT173" s="85"/>
      <c r="HU173" s="85"/>
      <c r="HV173" s="85"/>
      <c r="HW173" s="85"/>
      <c r="HX173" s="85"/>
      <c r="HY173" s="85"/>
      <c r="HZ173" s="85"/>
      <c r="IA173" s="85"/>
      <c r="IB173" s="85"/>
      <c r="IC173" s="85"/>
      <c r="ID173" s="85"/>
      <c r="IE173" s="85"/>
      <c r="IF173" s="85"/>
      <c r="IG173" s="85"/>
      <c r="IH173" s="85"/>
      <c r="II173" s="85"/>
      <c r="IJ173" s="85"/>
      <c r="IK173" s="85"/>
      <c r="IL173" s="85"/>
      <c r="IM173" s="85"/>
      <c r="IN173" s="85"/>
      <c r="IO173" s="85"/>
      <c r="IP173" s="85"/>
      <c r="IQ173" s="85"/>
      <c r="IR173" s="85"/>
      <c r="IS173" s="85"/>
      <c r="IT173" s="85"/>
      <c r="IU173" s="85"/>
      <c r="IV173" s="85"/>
      <c r="IW173" s="85"/>
      <c r="IX173" s="85"/>
      <c r="IY173" s="85"/>
      <c r="IZ173" s="85"/>
      <c r="JA173" s="85"/>
      <c r="JB173" s="85"/>
      <c r="JC173" s="85"/>
      <c r="JD173" s="85"/>
      <c r="JE173" s="85"/>
      <c r="JF173" s="85"/>
      <c r="JG173" s="85"/>
      <c r="JH173" s="85"/>
      <c r="JI173" s="85"/>
      <c r="JJ173" s="85"/>
      <c r="JK173" s="85"/>
      <c r="JL173" s="85"/>
      <c r="JM173" s="85"/>
      <c r="JN173" s="85"/>
      <c r="JO173" s="85"/>
      <c r="JP173" s="85"/>
      <c r="JQ173" s="85"/>
      <c r="JR173" s="85"/>
      <c r="JS173" s="85"/>
      <c r="JT173" s="85"/>
      <c r="JU173" s="85"/>
      <c r="JV173" s="85"/>
      <c r="JW173" s="85"/>
      <c r="JX173" s="85"/>
      <c r="JY173" s="85"/>
      <c r="JZ173" s="85"/>
      <c r="KA173" s="85"/>
      <c r="KB173" s="85"/>
      <c r="KC173" s="85"/>
      <c r="KD173" s="85"/>
      <c r="KE173" s="85"/>
      <c r="KF173" s="85"/>
      <c r="KG173" s="85"/>
      <c r="KH173" s="85"/>
      <c r="KI173" s="85"/>
      <c r="KJ173" s="85"/>
      <c r="KK173" s="85"/>
      <c r="KL173" s="85"/>
      <c r="KM173" s="85"/>
      <c r="KN173" s="85"/>
      <c r="KO173" s="85"/>
      <c r="KP173" s="85"/>
      <c r="KQ173" s="85"/>
      <c r="KR173" s="85"/>
      <c r="KS173" s="85"/>
      <c r="KT173" s="85"/>
      <c r="KU173" s="85"/>
      <c r="KV173" s="85"/>
      <c r="KW173" s="85"/>
      <c r="KX173" s="85"/>
      <c r="KY173" s="85"/>
      <c r="KZ173" s="85"/>
      <c r="LA173" s="85"/>
      <c r="LB173" s="85"/>
      <c r="LC173" s="85"/>
      <c r="LD173" s="85"/>
      <c r="LE173" s="85"/>
      <c r="LF173" s="85"/>
      <c r="LG173" s="85"/>
      <c r="LH173" s="85"/>
      <c r="LI173" s="85"/>
      <c r="LJ173" s="85"/>
      <c r="LK173" s="85"/>
      <c r="LL173" s="85"/>
      <c r="LM173" s="85"/>
      <c r="LN173" s="85"/>
      <c r="LO173" s="85"/>
      <c r="LP173" s="85"/>
      <c r="LQ173" s="85"/>
      <c r="LR173" s="85"/>
      <c r="LS173" s="85"/>
      <c r="LT173" s="85"/>
      <c r="LU173" s="85"/>
      <c r="LV173" s="85"/>
      <c r="LW173" s="85"/>
      <c r="LX173" s="85"/>
      <c r="LY173" s="85"/>
      <c r="LZ173" s="85"/>
      <c r="MA173" s="85"/>
      <c r="MB173" s="85"/>
      <c r="MC173" s="85"/>
      <c r="MD173" s="85"/>
      <c r="ME173" s="85"/>
      <c r="MF173" s="85"/>
      <c r="MG173" s="85"/>
      <c r="MH173" s="85"/>
      <c r="MI173" s="85"/>
      <c r="MJ173" s="85"/>
      <c r="MK173" s="85"/>
      <c r="ML173" s="85"/>
      <c r="MM173" s="85"/>
      <c r="MN173" s="85"/>
      <c r="MO173" s="85"/>
      <c r="MP173" s="85"/>
      <c r="MQ173" s="85"/>
      <c r="MR173" s="85"/>
      <c r="MS173" s="85"/>
      <c r="MT173" s="85"/>
      <c r="MU173" s="85"/>
      <c r="MV173" s="85"/>
      <c r="MW173" s="85"/>
      <c r="MX173" s="85"/>
      <c r="MY173" s="85"/>
      <c r="MZ173" s="85"/>
      <c r="NA173" s="85"/>
      <c r="NB173" s="85"/>
      <c r="NC173" s="85"/>
      <c r="ND173" s="85"/>
      <c r="NE173" s="85"/>
      <c r="NF173" s="85"/>
      <c r="NG173" s="85"/>
      <c r="NH173" s="85"/>
      <c r="NI173" s="85"/>
      <c r="NJ173" s="85"/>
      <c r="NK173" s="85"/>
      <c r="NL173" s="85"/>
      <c r="NM173" s="85"/>
      <c r="NN173" s="85"/>
      <c r="NO173" s="85"/>
      <c r="NP173" s="85"/>
      <c r="NQ173" s="85"/>
      <c r="NR173" s="85"/>
      <c r="NS173" s="85"/>
      <c r="NT173" s="85"/>
      <c r="NU173" s="85"/>
      <c r="NV173" s="85"/>
      <c r="NW173" s="85"/>
      <c r="NX173" s="85"/>
      <c r="NY173" s="85"/>
      <c r="NZ173" s="85"/>
      <c r="OA173" s="85"/>
      <c r="OB173" s="85"/>
      <c r="OC173" s="85"/>
      <c r="OD173" s="85"/>
      <c r="OE173" s="85"/>
      <c r="OF173" s="85"/>
      <c r="OG173" s="85"/>
      <c r="OH173" s="85"/>
      <c r="OI173" s="85"/>
      <c r="OJ173" s="85"/>
      <c r="OK173" s="85"/>
      <c r="OL173" s="85"/>
      <c r="OM173" s="85"/>
      <c r="ON173" s="85"/>
      <c r="OO173" s="85"/>
      <c r="OP173" s="85"/>
      <c r="OQ173" s="85"/>
      <c r="OR173" s="85"/>
      <c r="OS173" s="85"/>
      <c r="OT173" s="85"/>
      <c r="OU173" s="85"/>
      <c r="OV173" s="85"/>
      <c r="OW173" s="85"/>
      <c r="OX173" s="85"/>
      <c r="OY173" s="85"/>
      <c r="OZ173" s="85"/>
      <c r="PA173" s="85"/>
      <c r="PB173" s="85"/>
      <c r="PC173" s="85"/>
      <c r="PD173" s="85"/>
      <c r="PE173" s="85"/>
      <c r="PF173" s="85"/>
      <c r="PG173" s="85"/>
      <c r="PH173" s="85"/>
      <c r="PI173" s="85"/>
      <c r="PJ173" s="85"/>
      <c r="PK173" s="85"/>
      <c r="PL173" s="85"/>
      <c r="PM173" s="85"/>
      <c r="PN173" s="85"/>
      <c r="PO173" s="85"/>
      <c r="PP173" s="85"/>
      <c r="PQ173" s="85"/>
      <c r="PR173" s="85"/>
      <c r="PS173" s="85"/>
      <c r="PT173" s="85"/>
      <c r="PU173" s="85"/>
      <c r="PV173" s="85"/>
      <c r="PW173" s="85"/>
      <c r="PX173" s="85"/>
      <c r="PY173" s="85"/>
      <c r="PZ173" s="85"/>
      <c r="QA173" s="85"/>
      <c r="QB173" s="85"/>
      <c r="QC173" s="85"/>
      <c r="QD173" s="85"/>
      <c r="QE173" s="85"/>
      <c r="QF173" s="85"/>
      <c r="QG173" s="85"/>
      <c r="QH173" s="85"/>
      <c r="QI173" s="85"/>
      <c r="QJ173" s="85"/>
      <c r="QK173" s="85"/>
      <c r="QL173" s="85"/>
      <c r="QM173" s="85"/>
      <c r="QN173" s="85"/>
      <c r="QO173" s="85"/>
      <c r="QP173" s="85"/>
      <c r="QQ173" s="85"/>
      <c r="QR173" s="85"/>
      <c r="QS173" s="85"/>
      <c r="QT173" s="85"/>
      <c r="QU173" s="85"/>
      <c r="QV173" s="85"/>
      <c r="QW173" s="85"/>
      <c r="QX173" s="85"/>
      <c r="QY173" s="85"/>
      <c r="QZ173" s="85"/>
      <c r="RA173" s="85"/>
      <c r="RB173" s="85"/>
      <c r="RC173" s="85"/>
      <c r="RD173" s="85"/>
      <c r="RE173" s="85"/>
      <c r="RF173" s="85"/>
      <c r="RG173" s="85"/>
      <c r="RH173" s="85"/>
      <c r="RI173" s="85"/>
      <c r="RJ173" s="85"/>
      <c r="RK173" s="85"/>
      <c r="RL173" s="85"/>
      <c r="RM173" s="85"/>
      <c r="RN173" s="85"/>
      <c r="RO173" s="85"/>
      <c r="RP173" s="85"/>
      <c r="RQ173" s="85"/>
      <c r="RR173" s="85"/>
      <c r="RS173" s="85"/>
      <c r="RT173" s="85"/>
      <c r="RU173" s="85"/>
      <c r="RV173" s="85"/>
      <c r="RW173" s="85"/>
      <c r="RX173" s="85"/>
      <c r="RY173" s="85"/>
      <c r="RZ173" s="85"/>
      <c r="SA173" s="85"/>
      <c r="SB173" s="85"/>
      <c r="SC173" s="85"/>
      <c r="SD173" s="85"/>
      <c r="SE173" s="85"/>
      <c r="SF173" s="85"/>
      <c r="SG173" s="85"/>
      <c r="SH173" s="85"/>
      <c r="SI173" s="85"/>
      <c r="SJ173" s="85"/>
      <c r="SK173" s="85"/>
      <c r="SL173" s="85"/>
      <c r="SM173" s="85"/>
      <c r="SN173" s="85"/>
      <c r="SO173" s="85"/>
      <c r="SP173" s="85"/>
      <c r="SQ173" s="85"/>
      <c r="SR173" s="85"/>
      <c r="SS173" s="85"/>
      <c r="ST173" s="85"/>
      <c r="SU173" s="85"/>
      <c r="SV173" s="85"/>
      <c r="SW173" s="85"/>
      <c r="SX173" s="85"/>
      <c r="SY173" s="85"/>
      <c r="SZ173" s="85"/>
      <c r="TA173" s="85"/>
      <c r="TB173" s="85"/>
      <c r="TC173" s="85"/>
      <c r="TD173" s="85"/>
      <c r="TE173" s="85"/>
      <c r="TF173" s="85"/>
      <c r="TG173" s="85"/>
      <c r="TH173" s="85"/>
      <c r="TI173" s="85"/>
      <c r="TJ173" s="85"/>
      <c r="TK173" s="85"/>
      <c r="TL173" s="85"/>
      <c r="TM173" s="85"/>
      <c r="TN173" s="85"/>
      <c r="TO173" s="85"/>
      <c r="TP173" s="85"/>
      <c r="TQ173" s="85"/>
      <c r="TR173" s="85"/>
      <c r="TS173" s="85"/>
      <c r="TT173" s="85"/>
      <c r="TU173" s="85"/>
      <c r="TV173" s="85"/>
      <c r="TW173" s="85"/>
      <c r="TX173" s="85"/>
      <c r="TY173" s="85"/>
      <c r="TZ173" s="85"/>
      <c r="UA173" s="85"/>
      <c r="UB173" s="85"/>
      <c r="UC173" s="85"/>
      <c r="UD173" s="85"/>
      <c r="UE173" s="85"/>
      <c r="UF173" s="85"/>
      <c r="UG173" s="85"/>
      <c r="UH173" s="85"/>
      <c r="UI173" s="85"/>
      <c r="UJ173" s="85"/>
      <c r="UK173" s="85"/>
      <c r="UL173" s="85"/>
      <c r="UM173" s="85"/>
      <c r="UN173" s="85"/>
      <c r="UO173" s="85"/>
      <c r="UP173" s="85"/>
      <c r="UQ173" s="85"/>
      <c r="UR173" s="85"/>
      <c r="US173" s="85"/>
      <c r="UT173" s="85"/>
      <c r="UU173" s="85"/>
      <c r="UV173" s="85"/>
      <c r="UW173" s="85"/>
      <c r="UX173" s="85"/>
      <c r="UY173" s="85"/>
      <c r="UZ173" s="85"/>
      <c r="VA173" s="85"/>
      <c r="VB173" s="85"/>
      <c r="VC173" s="85"/>
      <c r="VD173" s="85"/>
      <c r="VE173" s="85"/>
      <c r="VF173" s="85"/>
      <c r="VG173" s="85"/>
      <c r="VH173" s="85"/>
      <c r="VI173" s="85"/>
      <c r="VJ173" s="85"/>
      <c r="VK173" s="85"/>
      <c r="VL173" s="85"/>
      <c r="VM173" s="85"/>
      <c r="VN173" s="85"/>
      <c r="VO173" s="85"/>
      <c r="VP173" s="85"/>
      <c r="VQ173" s="85"/>
      <c r="VR173" s="85"/>
      <c r="VS173" s="85"/>
      <c r="VT173" s="85"/>
      <c r="VU173" s="85"/>
      <c r="VV173" s="85"/>
      <c r="VW173" s="85"/>
      <c r="VX173" s="85"/>
      <c r="VY173" s="85"/>
      <c r="VZ173" s="85"/>
      <c r="WA173" s="85"/>
      <c r="WB173" s="85"/>
      <c r="WC173" s="85"/>
      <c r="WD173" s="85"/>
      <c r="WE173" s="85"/>
      <c r="WF173" s="85"/>
      <c r="WG173" s="85"/>
      <c r="WH173" s="85"/>
      <c r="WI173" s="85"/>
      <c r="WJ173" s="85"/>
      <c r="WK173" s="85"/>
      <c r="WL173" s="85"/>
      <c r="WM173" s="85"/>
      <c r="WN173" s="85"/>
      <c r="WO173" s="85"/>
      <c r="WP173" s="85"/>
      <c r="WQ173" s="85"/>
      <c r="WR173" s="85"/>
      <c r="WS173" s="85"/>
      <c r="WT173" s="85"/>
      <c r="WU173" s="85"/>
      <c r="WV173" s="85"/>
      <c r="WW173" s="85"/>
      <c r="WX173" s="85"/>
      <c r="WY173" s="85"/>
      <c r="WZ173" s="85"/>
      <c r="XA173" s="85"/>
      <c r="XB173" s="85"/>
      <c r="XC173" s="85"/>
      <c r="XD173" s="85"/>
      <c r="XE173" s="85"/>
      <c r="XF173" s="85"/>
      <c r="XG173" s="85"/>
      <c r="XH173" s="85"/>
      <c r="XI173" s="85"/>
      <c r="XJ173" s="85"/>
      <c r="XK173" s="85"/>
      <c r="XL173" s="85"/>
      <c r="XM173" s="85"/>
      <c r="XN173" s="85"/>
      <c r="XO173" s="85"/>
      <c r="XP173" s="85"/>
      <c r="XQ173" s="85"/>
      <c r="XR173" s="85"/>
      <c r="XS173" s="85"/>
      <c r="XT173" s="85"/>
      <c r="XU173" s="85"/>
      <c r="XV173" s="85"/>
      <c r="XW173" s="85"/>
      <c r="XX173" s="85"/>
      <c r="XY173" s="85"/>
      <c r="XZ173" s="85"/>
      <c r="YA173" s="85"/>
      <c r="YB173" s="85"/>
      <c r="YC173" s="85"/>
      <c r="YD173" s="85"/>
      <c r="YE173" s="85"/>
      <c r="YF173" s="85"/>
      <c r="YG173" s="85"/>
      <c r="YH173" s="85"/>
      <c r="YI173" s="85"/>
      <c r="YJ173" s="85"/>
      <c r="YK173" s="85"/>
      <c r="YL173" s="85"/>
      <c r="YM173" s="85"/>
      <c r="YN173" s="85"/>
      <c r="YO173" s="85"/>
      <c r="YP173" s="85"/>
      <c r="YQ173" s="85"/>
      <c r="YR173" s="85"/>
      <c r="YS173" s="85"/>
      <c r="YT173" s="85"/>
      <c r="YU173" s="85"/>
      <c r="YV173" s="85"/>
      <c r="YW173" s="85"/>
      <c r="YX173" s="85"/>
      <c r="YY173" s="85"/>
      <c r="YZ173" s="85"/>
      <c r="ZA173" s="85"/>
      <c r="ZB173" s="85"/>
      <c r="ZC173" s="85"/>
      <c r="ZD173" s="85"/>
      <c r="ZE173" s="85"/>
      <c r="ZF173" s="85"/>
      <c r="ZG173" s="85"/>
      <c r="ZH173" s="85"/>
      <c r="ZI173" s="85"/>
      <c r="ZJ173" s="85"/>
      <c r="ZK173" s="85"/>
      <c r="ZL173" s="85"/>
      <c r="ZM173" s="85"/>
      <c r="ZN173" s="85"/>
      <c r="ZO173" s="85"/>
      <c r="ZP173" s="85"/>
      <c r="ZQ173" s="85"/>
      <c r="ZR173" s="85"/>
      <c r="ZS173" s="85"/>
      <c r="ZT173" s="85"/>
      <c r="ZU173" s="85"/>
      <c r="ZV173" s="85"/>
      <c r="ZW173" s="85"/>
      <c r="ZX173" s="85"/>
      <c r="ZY173" s="85"/>
      <c r="ZZ173" s="85"/>
      <c r="AAA173" s="85"/>
      <c r="AAB173" s="85"/>
      <c r="AAC173" s="85"/>
      <c r="AAD173" s="85"/>
      <c r="AAE173" s="85"/>
      <c r="AAF173" s="85"/>
      <c r="AAG173" s="85"/>
      <c r="AAH173" s="85"/>
      <c r="AAI173" s="85"/>
      <c r="AAJ173" s="85"/>
      <c r="AAK173" s="85"/>
      <c r="AAL173" s="85"/>
      <c r="AAM173" s="85"/>
      <c r="AAN173" s="85"/>
      <c r="AAO173" s="85"/>
      <c r="AAP173" s="85"/>
      <c r="AAQ173" s="85"/>
      <c r="AAR173" s="85"/>
      <c r="AAS173" s="85"/>
      <c r="AAT173" s="85"/>
      <c r="AAU173" s="85"/>
      <c r="AAV173" s="85"/>
      <c r="AAW173" s="85"/>
      <c r="AAX173" s="85"/>
      <c r="AAY173" s="85"/>
      <c r="AAZ173" s="85"/>
      <c r="ABA173" s="85"/>
      <c r="ABB173" s="85"/>
      <c r="ABC173" s="85"/>
      <c r="ABD173" s="85"/>
      <c r="ABE173" s="85"/>
      <c r="ABF173" s="85"/>
      <c r="ABG173" s="85"/>
      <c r="ABH173" s="85"/>
      <c r="ABI173" s="85"/>
      <c r="ABJ173" s="85"/>
      <c r="ABK173" s="85"/>
      <c r="ABL173" s="85"/>
      <c r="ABM173" s="85"/>
      <c r="ABN173" s="85"/>
      <c r="ABO173" s="85"/>
      <c r="ABP173" s="85"/>
      <c r="ABQ173" s="85"/>
      <c r="ABR173" s="85"/>
      <c r="ABS173" s="85"/>
      <c r="ABT173" s="85"/>
      <c r="ABU173" s="85"/>
      <c r="ABV173" s="85"/>
      <c r="ABW173" s="85"/>
      <c r="ABX173" s="85"/>
      <c r="ABY173" s="85"/>
      <c r="ABZ173" s="85"/>
      <c r="ACA173" s="85"/>
      <c r="ACB173" s="85"/>
      <c r="ACC173" s="85"/>
      <c r="ACD173" s="85"/>
      <c r="ACE173" s="85"/>
      <c r="ACF173" s="85"/>
      <c r="ACG173" s="85"/>
      <c r="ACH173" s="85"/>
      <c r="ACI173" s="85"/>
      <c r="ACJ173" s="85"/>
      <c r="ACK173" s="85"/>
      <c r="ACL173" s="85"/>
      <c r="ACM173" s="85"/>
      <c r="ACN173" s="85"/>
      <c r="ACO173" s="85"/>
      <c r="ACP173" s="85"/>
      <c r="ACQ173" s="85"/>
      <c r="ACR173" s="85"/>
      <c r="ACS173" s="85"/>
      <c r="ACT173" s="85"/>
      <c r="ACU173" s="85"/>
      <c r="ACV173" s="85"/>
      <c r="ACW173" s="85"/>
      <c r="ACX173" s="85"/>
      <c r="ACY173" s="85"/>
      <c r="ACZ173" s="85"/>
      <c r="ADA173" s="85"/>
      <c r="ADB173" s="85"/>
      <c r="ADC173" s="85"/>
      <c r="ADD173" s="85"/>
      <c r="ADE173" s="85"/>
      <c r="ADF173" s="85"/>
      <c r="ADG173" s="85"/>
      <c r="ADH173" s="85"/>
      <c r="ADI173" s="85"/>
      <c r="ADJ173" s="85"/>
      <c r="ADK173" s="85"/>
      <c r="ADL173" s="85"/>
      <c r="ADM173" s="85"/>
      <c r="ADN173" s="85"/>
      <c r="ADO173" s="85"/>
      <c r="ADP173" s="85"/>
      <c r="ADQ173" s="85"/>
      <c r="ADR173" s="85"/>
      <c r="ADS173" s="85"/>
      <c r="ADT173" s="85"/>
      <c r="ADU173" s="85"/>
      <c r="ADV173" s="85"/>
      <c r="ADW173" s="85"/>
      <c r="ADX173" s="85"/>
      <c r="ADY173" s="85"/>
      <c r="ADZ173" s="85"/>
      <c r="AEA173" s="85"/>
      <c r="AEB173" s="85"/>
      <c r="AEC173" s="85"/>
      <c r="AED173" s="85"/>
      <c r="AEE173" s="85"/>
      <c r="AEF173" s="85"/>
      <c r="AEG173" s="85"/>
      <c r="AEH173" s="85"/>
      <c r="AEI173" s="85"/>
      <c r="AEJ173" s="85"/>
      <c r="AEK173" s="85"/>
      <c r="AEL173" s="85"/>
      <c r="AEM173" s="85"/>
      <c r="AEN173" s="85"/>
      <c r="AEO173" s="85"/>
      <c r="AEP173" s="85"/>
      <c r="AEQ173" s="85"/>
      <c r="AER173" s="85"/>
      <c r="AES173" s="85"/>
      <c r="AET173" s="85"/>
      <c r="AEU173" s="85"/>
      <c r="AEV173" s="85"/>
      <c r="AEW173" s="85"/>
      <c r="AEX173" s="85"/>
      <c r="AEY173" s="85"/>
      <c r="AEZ173" s="85"/>
      <c r="AFA173" s="85"/>
      <c r="AFB173" s="85"/>
      <c r="AFC173" s="85"/>
      <c r="AFD173" s="85"/>
      <c r="AFE173" s="85"/>
      <c r="AFF173" s="85"/>
      <c r="AFG173" s="85"/>
      <c r="AFH173" s="85"/>
      <c r="AFI173" s="85"/>
      <c r="AFJ173" s="85"/>
      <c r="AFK173" s="85"/>
      <c r="AFL173" s="85"/>
      <c r="AFM173" s="85"/>
      <c r="AFN173" s="85"/>
      <c r="AFO173" s="85"/>
      <c r="AFP173" s="85"/>
      <c r="AFQ173" s="85"/>
      <c r="AFR173" s="85"/>
      <c r="AFS173" s="85"/>
      <c r="AFT173" s="85"/>
      <c r="AFU173" s="85"/>
      <c r="AFV173" s="85"/>
      <c r="AFW173" s="85"/>
      <c r="AFX173" s="85"/>
      <c r="AFY173" s="85"/>
      <c r="AFZ173" s="85"/>
      <c r="AGA173" s="85"/>
      <c r="AGB173" s="85"/>
      <c r="AGC173" s="85"/>
      <c r="AGD173" s="85"/>
      <c r="AGE173" s="85"/>
      <c r="AGF173" s="85"/>
      <c r="AGG173" s="85"/>
      <c r="AGH173" s="85"/>
      <c r="AGI173" s="85"/>
      <c r="AGJ173" s="85"/>
      <c r="AGK173" s="85"/>
      <c r="AGL173" s="85"/>
      <c r="AGM173" s="85"/>
      <c r="AGN173" s="85"/>
      <c r="AGO173" s="85"/>
      <c r="AGP173" s="85"/>
      <c r="AGQ173" s="85"/>
      <c r="AGR173" s="85"/>
      <c r="AGS173" s="85"/>
      <c r="AGT173" s="85"/>
      <c r="AGU173" s="85"/>
      <c r="AGV173" s="85"/>
      <c r="AGW173" s="85"/>
      <c r="AGX173" s="85"/>
      <c r="AGY173" s="85"/>
      <c r="AGZ173" s="85"/>
      <c r="AHA173" s="85"/>
      <c r="AHB173" s="85"/>
      <c r="AHC173" s="85"/>
      <c r="AHD173" s="85"/>
      <c r="AHE173" s="85"/>
      <c r="AHF173" s="85"/>
      <c r="AHG173" s="85"/>
      <c r="AHH173" s="85"/>
      <c r="AHI173" s="85"/>
      <c r="AHJ173" s="85"/>
      <c r="AHK173" s="85"/>
      <c r="AHL173" s="85"/>
      <c r="AHM173" s="85"/>
      <c r="AHN173" s="85"/>
      <c r="AHO173" s="85"/>
      <c r="AHP173" s="85"/>
      <c r="AHQ173" s="85"/>
      <c r="AHR173" s="85"/>
      <c r="AHS173" s="85"/>
      <c r="AHT173" s="85"/>
      <c r="AHU173" s="85"/>
      <c r="AHV173" s="85"/>
      <c r="AHW173" s="85"/>
      <c r="AHX173" s="85"/>
      <c r="AHY173" s="85"/>
      <c r="AHZ173" s="85"/>
      <c r="AIA173" s="85"/>
      <c r="AIB173" s="85"/>
      <c r="AIC173" s="85"/>
      <c r="AID173" s="85"/>
      <c r="AIE173" s="85"/>
      <c r="AIF173" s="85"/>
      <c r="AIG173" s="85"/>
      <c r="AIH173" s="85"/>
      <c r="AII173" s="85"/>
      <c r="AIJ173" s="85"/>
      <c r="AIK173" s="85"/>
      <c r="AIL173" s="85"/>
      <c r="AIM173" s="85"/>
      <c r="AIN173" s="85"/>
      <c r="AIO173" s="85"/>
      <c r="AIP173" s="85"/>
      <c r="AIQ173" s="85"/>
      <c r="AIR173" s="85"/>
      <c r="AIS173" s="85"/>
      <c r="AIT173" s="85"/>
      <c r="AIU173" s="85"/>
      <c r="AIV173" s="85"/>
      <c r="AIW173" s="85"/>
      <c r="AIX173" s="85"/>
      <c r="AIY173" s="85"/>
      <c r="AIZ173" s="85"/>
      <c r="AJA173" s="85"/>
      <c r="AJB173" s="85"/>
      <c r="AJC173" s="85"/>
      <c r="AJD173" s="85"/>
      <c r="AJE173" s="85"/>
      <c r="AJF173" s="85"/>
      <c r="AJG173" s="85"/>
      <c r="AJH173" s="85"/>
      <c r="AJI173" s="85"/>
      <c r="AJJ173" s="85"/>
      <c r="AJK173" s="85"/>
      <c r="AJL173" s="85"/>
      <c r="AJM173" s="85"/>
      <c r="AJN173" s="85"/>
      <c r="AJO173" s="85"/>
      <c r="AJP173" s="85"/>
      <c r="AJQ173" s="85"/>
      <c r="AJR173" s="85"/>
      <c r="AJS173" s="85"/>
      <c r="AJT173" s="85"/>
      <c r="AJU173" s="85"/>
      <c r="AJV173" s="85"/>
      <c r="AJW173" s="85"/>
      <c r="AJX173" s="85"/>
      <c r="AJY173" s="85"/>
      <c r="AJZ173" s="85"/>
      <c r="AKA173" s="85"/>
      <c r="AKB173" s="85"/>
      <c r="AKC173" s="85"/>
      <c r="AKD173" s="85"/>
      <c r="AKE173" s="85"/>
      <c r="AKF173" s="85"/>
      <c r="AKG173" s="85"/>
      <c r="AKH173" s="85"/>
      <c r="AKI173" s="85"/>
      <c r="AKJ173" s="85"/>
      <c r="AKK173" s="85"/>
      <c r="AKL173" s="85"/>
      <c r="AKM173" s="85"/>
      <c r="AKN173" s="85"/>
      <c r="AKO173" s="85"/>
      <c r="AKP173" s="85"/>
      <c r="AKQ173" s="85"/>
      <c r="AKR173" s="85"/>
      <c r="AKS173" s="85"/>
      <c r="AKT173" s="85"/>
      <c r="AKU173" s="85"/>
      <c r="AKV173" s="85"/>
      <c r="AKW173" s="85"/>
      <c r="AKX173" s="85"/>
      <c r="AKY173" s="85"/>
      <c r="AKZ173" s="85"/>
      <c r="ALA173" s="85"/>
      <c r="ALB173" s="85"/>
      <c r="ALC173" s="85"/>
      <c r="ALD173" s="85"/>
      <c r="ALE173" s="85"/>
      <c r="ALF173" s="85"/>
      <c r="ALG173" s="85"/>
      <c r="ALH173" s="85"/>
      <c r="ALI173" s="85"/>
      <c r="ALJ173" s="85"/>
      <c r="ALK173" s="85"/>
      <c r="ALL173" s="85"/>
      <c r="ALM173" s="85"/>
      <c r="ALN173" s="85"/>
      <c r="ALO173" s="85"/>
      <c r="ALP173" s="85"/>
      <c r="ALQ173" s="85"/>
      <c r="ALR173" s="85"/>
      <c r="ALS173" s="85"/>
      <c r="ALT173" s="85"/>
      <c r="ALU173" s="85"/>
      <c r="ALV173" s="85"/>
      <c r="ALW173" s="85"/>
      <c r="ALX173" s="85"/>
      <c r="ALY173" s="85"/>
      <c r="ALZ173" s="85"/>
      <c r="AMA173" s="85"/>
      <c r="AMB173" s="85"/>
      <c r="AMC173" s="85"/>
      <c r="AMD173" s="85"/>
      <c r="AME173" s="85"/>
      <c r="AMF173" s="85"/>
      <c r="AMG173" s="85"/>
      <c r="AMH173" s="85"/>
      <c r="AMI173" s="85"/>
    </row>
    <row r="174" spans="1:1024" s="107" customFormat="1" x14ac:dyDescent="0.2">
      <c r="A174" s="108"/>
      <c r="B174" s="109"/>
      <c r="C174" s="110"/>
      <c r="D174" s="119"/>
      <c r="E174" s="111"/>
      <c r="F174" s="112"/>
      <c r="G174" s="106"/>
      <c r="H174" s="113"/>
      <c r="I174" s="106"/>
      <c r="J174" s="106"/>
      <c r="K174" s="106"/>
      <c r="L174" s="106"/>
      <c r="M174" s="106"/>
      <c r="N174" s="106"/>
      <c r="O174" s="106"/>
      <c r="P174" s="106"/>
      <c r="Q174" s="106"/>
      <c r="R174" s="106"/>
      <c r="S174" s="106"/>
      <c r="T174" s="106"/>
      <c r="U174" s="106"/>
      <c r="V174" s="106"/>
      <c r="W174" s="106"/>
      <c r="X174" s="106"/>
      <c r="Y174" s="106"/>
      <c r="Z174" s="106"/>
      <c r="AA174" s="106"/>
      <c r="AB174" s="106"/>
      <c r="AC174" s="106"/>
      <c r="AD174" s="106"/>
      <c r="AE174" s="106"/>
      <c r="AF174" s="106"/>
      <c r="AG174" s="106"/>
      <c r="AH174" s="106"/>
      <c r="AI174" s="106"/>
      <c r="AJ174" s="106"/>
      <c r="AK174" s="106"/>
      <c r="AL174" s="106"/>
      <c r="AM174" s="106"/>
      <c r="AN174" s="106"/>
      <c r="AO174" s="106"/>
      <c r="AP174" s="106"/>
      <c r="AQ174" s="106"/>
      <c r="AR174" s="106"/>
      <c r="AS174" s="106"/>
      <c r="AT174" s="106"/>
      <c r="AU174" s="106"/>
      <c r="AV174" s="106"/>
      <c r="AW174" s="106"/>
      <c r="AX174" s="106"/>
      <c r="AY174" s="106"/>
      <c r="AZ174" s="106"/>
      <c r="BA174" s="106"/>
      <c r="BB174" s="106"/>
      <c r="BC174" s="106"/>
      <c r="BD174" s="106"/>
      <c r="BE174" s="106"/>
      <c r="BF174" s="106"/>
      <c r="BG174" s="106"/>
      <c r="BH174" s="106"/>
      <c r="BI174" s="106"/>
      <c r="BJ174" s="106"/>
      <c r="BK174" s="106"/>
      <c r="BL174" s="106"/>
      <c r="BM174" s="106"/>
      <c r="BN174" s="106"/>
      <c r="BO174" s="106"/>
      <c r="BP174" s="106"/>
      <c r="BQ174" s="106"/>
      <c r="BR174" s="106"/>
      <c r="BS174" s="106"/>
      <c r="BT174" s="106"/>
      <c r="BU174" s="106"/>
      <c r="BV174" s="106"/>
      <c r="BW174" s="106"/>
      <c r="BX174" s="106"/>
      <c r="BY174" s="106"/>
      <c r="BZ174" s="106"/>
      <c r="CA174" s="106"/>
      <c r="CB174" s="106"/>
      <c r="CC174" s="106"/>
      <c r="CD174" s="106"/>
      <c r="CE174" s="106"/>
      <c r="CF174" s="106"/>
      <c r="CG174" s="106"/>
      <c r="CH174" s="106"/>
      <c r="CI174" s="106"/>
      <c r="CJ174" s="106"/>
      <c r="CK174" s="106"/>
      <c r="CL174" s="106"/>
      <c r="CM174" s="106"/>
      <c r="CN174" s="106"/>
      <c r="CO174" s="106"/>
      <c r="CP174" s="106"/>
      <c r="CQ174" s="106"/>
      <c r="CR174" s="106"/>
      <c r="CS174" s="106"/>
      <c r="CT174" s="106"/>
      <c r="CU174" s="106"/>
      <c r="CV174" s="106"/>
      <c r="CW174" s="106"/>
      <c r="CX174" s="106"/>
      <c r="CY174" s="106"/>
      <c r="CZ174" s="106"/>
      <c r="DA174" s="106"/>
      <c r="DB174" s="106"/>
      <c r="DC174" s="106"/>
      <c r="DD174" s="106"/>
      <c r="DE174" s="106"/>
      <c r="DF174" s="106"/>
      <c r="DG174" s="106"/>
      <c r="DH174" s="106"/>
      <c r="DI174" s="106"/>
      <c r="DJ174" s="106"/>
      <c r="DK174" s="106"/>
      <c r="DL174" s="106"/>
      <c r="DM174" s="106"/>
      <c r="DN174" s="106"/>
      <c r="DO174" s="106"/>
      <c r="DP174" s="106"/>
      <c r="DQ174" s="106"/>
      <c r="DR174" s="106"/>
      <c r="DS174" s="106"/>
      <c r="DT174" s="106"/>
      <c r="DU174" s="106"/>
      <c r="DV174" s="106"/>
      <c r="DW174" s="106"/>
      <c r="DX174" s="106"/>
      <c r="DY174" s="106"/>
      <c r="DZ174" s="106"/>
      <c r="EA174" s="106"/>
      <c r="EB174" s="106"/>
      <c r="EC174" s="106"/>
      <c r="ED174" s="106"/>
      <c r="EE174" s="106"/>
      <c r="EF174" s="106"/>
      <c r="EG174" s="106"/>
      <c r="EH174" s="106"/>
      <c r="EI174" s="106"/>
      <c r="EJ174" s="106"/>
      <c r="EK174" s="106"/>
      <c r="EL174" s="106"/>
      <c r="EM174" s="106"/>
      <c r="EN174" s="106"/>
      <c r="EO174" s="106"/>
      <c r="EP174" s="106"/>
      <c r="EQ174" s="106"/>
      <c r="ER174" s="106"/>
      <c r="ES174" s="106"/>
      <c r="ET174" s="106"/>
      <c r="EU174" s="106"/>
      <c r="EV174" s="106"/>
      <c r="EW174" s="106"/>
      <c r="EX174" s="106"/>
      <c r="EY174" s="106"/>
      <c r="EZ174" s="106"/>
      <c r="FA174" s="106"/>
      <c r="FB174" s="106"/>
      <c r="FC174" s="106"/>
      <c r="FD174" s="106"/>
      <c r="FE174" s="106"/>
      <c r="FF174" s="106"/>
      <c r="FG174" s="106"/>
      <c r="FH174" s="106"/>
      <c r="FI174" s="106"/>
      <c r="FJ174" s="106"/>
      <c r="FK174" s="106"/>
      <c r="FL174" s="106"/>
      <c r="FM174" s="106"/>
      <c r="FN174" s="106"/>
      <c r="FO174" s="106"/>
      <c r="FP174" s="106"/>
      <c r="FQ174" s="106"/>
      <c r="FR174" s="106"/>
      <c r="FS174" s="106"/>
      <c r="FT174" s="106"/>
      <c r="FU174" s="106"/>
      <c r="FV174" s="106"/>
      <c r="FW174" s="106"/>
      <c r="FX174" s="106"/>
      <c r="FY174" s="106"/>
      <c r="FZ174" s="106"/>
      <c r="GA174" s="106"/>
      <c r="GB174" s="106"/>
      <c r="GC174" s="106"/>
      <c r="GD174" s="106"/>
      <c r="GE174" s="106"/>
      <c r="GF174" s="106"/>
      <c r="GG174" s="106"/>
      <c r="GH174" s="106"/>
      <c r="GI174" s="106"/>
      <c r="GJ174" s="106"/>
      <c r="GK174" s="106"/>
      <c r="GL174" s="106"/>
      <c r="GM174" s="106"/>
      <c r="GN174" s="106"/>
      <c r="GO174" s="106"/>
      <c r="GP174" s="106"/>
      <c r="GQ174" s="106"/>
      <c r="GR174" s="106"/>
      <c r="GS174" s="106"/>
      <c r="GT174" s="106"/>
      <c r="GU174" s="106"/>
      <c r="GV174" s="106"/>
      <c r="GW174" s="106"/>
      <c r="GX174" s="106"/>
      <c r="GY174" s="106"/>
      <c r="GZ174" s="106"/>
      <c r="HA174" s="106"/>
      <c r="HB174" s="106"/>
      <c r="HC174" s="106"/>
      <c r="HD174" s="106"/>
      <c r="HE174" s="106"/>
      <c r="HF174" s="106"/>
      <c r="HG174" s="106"/>
      <c r="HH174" s="106"/>
      <c r="HI174" s="106"/>
      <c r="HJ174" s="106"/>
      <c r="HK174" s="106"/>
      <c r="HL174" s="106"/>
      <c r="HM174" s="106"/>
      <c r="HN174" s="106"/>
      <c r="HO174" s="106"/>
      <c r="HP174" s="106"/>
      <c r="HQ174" s="106"/>
      <c r="HR174" s="106"/>
      <c r="HS174" s="106"/>
      <c r="HT174" s="106"/>
      <c r="HU174" s="106"/>
      <c r="HV174" s="106"/>
      <c r="HW174" s="106"/>
      <c r="HX174" s="106"/>
      <c r="HY174" s="106"/>
      <c r="HZ174" s="106"/>
      <c r="IA174" s="106"/>
      <c r="IB174" s="106"/>
      <c r="IC174" s="106"/>
      <c r="ID174" s="106"/>
      <c r="IE174" s="106"/>
      <c r="IF174" s="106"/>
      <c r="IG174" s="106"/>
      <c r="IH174" s="106"/>
      <c r="II174" s="106"/>
      <c r="IJ174" s="106"/>
      <c r="IK174" s="106"/>
      <c r="IL174" s="106"/>
      <c r="IM174" s="106"/>
      <c r="IN174" s="106"/>
      <c r="IO174" s="106"/>
      <c r="IP174" s="106"/>
      <c r="IQ174" s="106"/>
      <c r="IR174" s="106"/>
      <c r="IS174" s="106"/>
      <c r="IT174" s="106"/>
      <c r="IU174" s="106"/>
      <c r="IV174" s="106"/>
      <c r="IW174" s="106"/>
      <c r="IX174" s="106"/>
      <c r="IY174" s="106"/>
      <c r="IZ174" s="106"/>
      <c r="JA174" s="106"/>
      <c r="JB174" s="106"/>
      <c r="JC174" s="106"/>
      <c r="JD174" s="106"/>
      <c r="JE174" s="106"/>
      <c r="JF174" s="106"/>
      <c r="JG174" s="106"/>
      <c r="JH174" s="106"/>
      <c r="JI174" s="106"/>
      <c r="JJ174" s="106"/>
      <c r="JK174" s="106"/>
      <c r="JL174" s="106"/>
      <c r="JM174" s="106"/>
      <c r="JN174" s="106"/>
      <c r="JO174" s="106"/>
      <c r="JP174" s="106"/>
      <c r="JQ174" s="106"/>
      <c r="JR174" s="106"/>
      <c r="JS174" s="106"/>
      <c r="JT174" s="106"/>
      <c r="JU174" s="106"/>
      <c r="JV174" s="106"/>
      <c r="JW174" s="106"/>
      <c r="JX174" s="106"/>
      <c r="JY174" s="106"/>
      <c r="JZ174" s="106"/>
      <c r="KA174" s="106"/>
      <c r="KB174" s="106"/>
      <c r="KC174" s="106"/>
      <c r="KD174" s="106"/>
      <c r="KE174" s="106"/>
      <c r="KF174" s="106"/>
      <c r="KG174" s="106"/>
      <c r="KH174" s="106"/>
      <c r="KI174" s="106"/>
      <c r="KJ174" s="106"/>
      <c r="KK174" s="106"/>
      <c r="KL174" s="106"/>
      <c r="KM174" s="106"/>
      <c r="KN174" s="106"/>
      <c r="KO174" s="106"/>
      <c r="KP174" s="106"/>
      <c r="KQ174" s="106"/>
      <c r="KR174" s="106"/>
      <c r="KS174" s="106"/>
      <c r="KT174" s="106"/>
      <c r="KU174" s="106"/>
      <c r="KV174" s="106"/>
      <c r="KW174" s="106"/>
      <c r="KX174" s="106"/>
      <c r="KY174" s="106"/>
      <c r="KZ174" s="106"/>
      <c r="LA174" s="106"/>
      <c r="LB174" s="106"/>
      <c r="LC174" s="106"/>
      <c r="LD174" s="106"/>
      <c r="LE174" s="106"/>
      <c r="LF174" s="106"/>
      <c r="LG174" s="106"/>
      <c r="LH174" s="106"/>
      <c r="LI174" s="106"/>
      <c r="LJ174" s="106"/>
      <c r="LK174" s="106"/>
      <c r="LL174" s="106"/>
      <c r="LM174" s="106"/>
      <c r="LN174" s="106"/>
      <c r="LO174" s="106"/>
      <c r="LP174" s="106"/>
      <c r="LQ174" s="106"/>
      <c r="LR174" s="106"/>
      <c r="LS174" s="106"/>
      <c r="LT174" s="106"/>
      <c r="LU174" s="106"/>
      <c r="LV174" s="106"/>
      <c r="LW174" s="106"/>
      <c r="LX174" s="106"/>
      <c r="LY174" s="106"/>
      <c r="LZ174" s="106"/>
      <c r="MA174" s="106"/>
      <c r="MB174" s="106"/>
      <c r="MC174" s="106"/>
      <c r="MD174" s="106"/>
      <c r="ME174" s="106"/>
      <c r="MF174" s="106"/>
      <c r="MG174" s="106"/>
      <c r="MH174" s="106"/>
      <c r="MI174" s="106"/>
      <c r="MJ174" s="106"/>
      <c r="MK174" s="106"/>
      <c r="ML174" s="106"/>
      <c r="MM174" s="106"/>
      <c r="MN174" s="106"/>
      <c r="MO174" s="106"/>
      <c r="MP174" s="106"/>
      <c r="MQ174" s="106"/>
      <c r="MR174" s="106"/>
      <c r="MS174" s="106"/>
      <c r="MT174" s="106"/>
      <c r="MU174" s="106"/>
      <c r="MV174" s="106"/>
      <c r="MW174" s="106"/>
      <c r="MX174" s="106"/>
      <c r="MY174" s="106"/>
      <c r="MZ174" s="106"/>
      <c r="NA174" s="106"/>
      <c r="NB174" s="106"/>
      <c r="NC174" s="106"/>
      <c r="ND174" s="106"/>
      <c r="NE174" s="106"/>
      <c r="NF174" s="106"/>
      <c r="NG174" s="106"/>
      <c r="NH174" s="106"/>
      <c r="NI174" s="106"/>
      <c r="NJ174" s="106"/>
      <c r="NK174" s="106"/>
      <c r="NL174" s="106"/>
      <c r="NM174" s="106"/>
      <c r="NN174" s="106"/>
      <c r="NO174" s="106"/>
      <c r="NP174" s="106"/>
      <c r="NQ174" s="106"/>
      <c r="NR174" s="106"/>
      <c r="NS174" s="106"/>
      <c r="NT174" s="106"/>
      <c r="NU174" s="106"/>
      <c r="NV174" s="106"/>
      <c r="NW174" s="106"/>
      <c r="NX174" s="106"/>
      <c r="NY174" s="106"/>
      <c r="NZ174" s="106"/>
      <c r="OA174" s="106"/>
      <c r="OB174" s="106"/>
      <c r="OC174" s="106"/>
      <c r="OD174" s="106"/>
      <c r="OE174" s="106"/>
      <c r="OF174" s="106"/>
      <c r="OG174" s="106"/>
      <c r="OH174" s="106"/>
      <c r="OI174" s="106"/>
      <c r="OJ174" s="106"/>
      <c r="OK174" s="106"/>
      <c r="OL174" s="106"/>
      <c r="OM174" s="106"/>
      <c r="ON174" s="106"/>
      <c r="OO174" s="106"/>
      <c r="OP174" s="106"/>
      <c r="OQ174" s="106"/>
      <c r="OR174" s="106"/>
      <c r="OS174" s="106"/>
      <c r="OT174" s="106"/>
      <c r="OU174" s="106"/>
      <c r="OV174" s="106"/>
      <c r="OW174" s="106"/>
      <c r="OX174" s="106"/>
      <c r="OY174" s="106"/>
      <c r="OZ174" s="106"/>
      <c r="PA174" s="106"/>
      <c r="PB174" s="106"/>
      <c r="PC174" s="106"/>
      <c r="PD174" s="106"/>
      <c r="PE174" s="106"/>
      <c r="PF174" s="106"/>
      <c r="PG174" s="106"/>
      <c r="PH174" s="106"/>
      <c r="PI174" s="106"/>
      <c r="PJ174" s="106"/>
      <c r="PK174" s="106"/>
      <c r="PL174" s="106"/>
      <c r="PM174" s="106"/>
      <c r="PN174" s="106"/>
      <c r="PO174" s="106"/>
      <c r="PP174" s="106"/>
      <c r="PQ174" s="106"/>
      <c r="PR174" s="106"/>
      <c r="PS174" s="106"/>
      <c r="PT174" s="106"/>
      <c r="PU174" s="106"/>
      <c r="PV174" s="106"/>
      <c r="PW174" s="106"/>
      <c r="PX174" s="106"/>
      <c r="PY174" s="106"/>
      <c r="PZ174" s="106"/>
      <c r="QA174" s="106"/>
      <c r="QB174" s="106"/>
      <c r="QC174" s="106"/>
      <c r="QD174" s="106"/>
      <c r="QE174" s="106"/>
      <c r="QF174" s="106"/>
      <c r="QG174" s="106"/>
      <c r="QH174" s="106"/>
      <c r="QI174" s="106"/>
      <c r="QJ174" s="106"/>
      <c r="QK174" s="106"/>
      <c r="QL174" s="106"/>
      <c r="QM174" s="106"/>
      <c r="QN174" s="106"/>
      <c r="QO174" s="106"/>
      <c r="QP174" s="106"/>
      <c r="QQ174" s="106"/>
      <c r="QR174" s="106"/>
      <c r="QS174" s="106"/>
      <c r="QT174" s="106"/>
      <c r="QU174" s="106"/>
      <c r="QV174" s="106"/>
      <c r="QW174" s="106"/>
      <c r="QX174" s="106"/>
      <c r="QY174" s="106"/>
      <c r="QZ174" s="106"/>
      <c r="RA174" s="106"/>
      <c r="RB174" s="106"/>
      <c r="RC174" s="106"/>
      <c r="RD174" s="106"/>
      <c r="RE174" s="106"/>
      <c r="RF174" s="106"/>
      <c r="RG174" s="106"/>
      <c r="RH174" s="106"/>
      <c r="RI174" s="106"/>
      <c r="RJ174" s="106"/>
      <c r="RK174" s="106"/>
      <c r="RL174" s="106"/>
      <c r="RM174" s="106"/>
      <c r="RN174" s="106"/>
      <c r="RO174" s="106"/>
      <c r="RP174" s="106"/>
      <c r="RQ174" s="106"/>
      <c r="RR174" s="106"/>
      <c r="RS174" s="106"/>
      <c r="RT174" s="106"/>
      <c r="RU174" s="106"/>
      <c r="RV174" s="106"/>
      <c r="RW174" s="106"/>
      <c r="RX174" s="106"/>
      <c r="RY174" s="106"/>
      <c r="RZ174" s="106"/>
      <c r="SA174" s="106"/>
      <c r="SB174" s="106"/>
      <c r="SC174" s="106"/>
      <c r="SD174" s="106"/>
      <c r="SE174" s="106"/>
      <c r="SF174" s="106"/>
      <c r="SG174" s="106"/>
      <c r="SH174" s="106"/>
      <c r="SI174" s="106"/>
      <c r="SJ174" s="106"/>
      <c r="SK174" s="106"/>
      <c r="SL174" s="106"/>
      <c r="SM174" s="106"/>
      <c r="SN174" s="106"/>
      <c r="SO174" s="106"/>
      <c r="SP174" s="106"/>
      <c r="SQ174" s="106"/>
      <c r="SR174" s="106"/>
      <c r="SS174" s="106"/>
      <c r="ST174" s="106"/>
      <c r="SU174" s="106"/>
      <c r="SV174" s="106"/>
      <c r="SW174" s="106"/>
      <c r="SX174" s="106"/>
      <c r="SY174" s="106"/>
      <c r="SZ174" s="106"/>
      <c r="TA174" s="106"/>
      <c r="TB174" s="106"/>
      <c r="TC174" s="106"/>
      <c r="TD174" s="106"/>
      <c r="TE174" s="106"/>
      <c r="TF174" s="106"/>
      <c r="TG174" s="106"/>
      <c r="TH174" s="106"/>
      <c r="TI174" s="106"/>
      <c r="TJ174" s="106"/>
      <c r="TK174" s="106"/>
      <c r="TL174" s="106"/>
      <c r="TM174" s="106"/>
      <c r="TN174" s="106"/>
      <c r="TO174" s="106"/>
      <c r="TP174" s="106"/>
      <c r="TQ174" s="106"/>
      <c r="TR174" s="106"/>
      <c r="TS174" s="106"/>
      <c r="TT174" s="106"/>
      <c r="TU174" s="106"/>
      <c r="TV174" s="106"/>
      <c r="TW174" s="106"/>
      <c r="TX174" s="106"/>
      <c r="TY174" s="106"/>
      <c r="TZ174" s="106"/>
      <c r="UA174" s="106"/>
      <c r="UB174" s="106"/>
      <c r="UC174" s="106"/>
      <c r="UD174" s="106"/>
      <c r="UE174" s="106"/>
      <c r="UF174" s="106"/>
      <c r="UG174" s="106"/>
      <c r="UH174" s="106"/>
      <c r="UI174" s="106"/>
      <c r="UJ174" s="106"/>
      <c r="UK174" s="106"/>
      <c r="UL174" s="106"/>
      <c r="UM174" s="106"/>
      <c r="UN174" s="106"/>
      <c r="UO174" s="106"/>
      <c r="UP174" s="106"/>
      <c r="UQ174" s="106"/>
      <c r="UR174" s="106"/>
      <c r="US174" s="106"/>
      <c r="UT174" s="106"/>
      <c r="UU174" s="106"/>
      <c r="UV174" s="106"/>
      <c r="UW174" s="106"/>
      <c r="UX174" s="106"/>
      <c r="UY174" s="106"/>
      <c r="UZ174" s="106"/>
      <c r="VA174" s="106"/>
      <c r="VB174" s="106"/>
      <c r="VC174" s="106"/>
      <c r="VD174" s="106"/>
      <c r="VE174" s="106"/>
      <c r="VF174" s="106"/>
      <c r="VG174" s="106"/>
      <c r="VH174" s="106"/>
      <c r="VI174" s="106"/>
      <c r="VJ174" s="106"/>
      <c r="VK174" s="106"/>
      <c r="VL174" s="106"/>
      <c r="VM174" s="106"/>
      <c r="VN174" s="106"/>
      <c r="VO174" s="106"/>
      <c r="VP174" s="106"/>
      <c r="VQ174" s="106"/>
      <c r="VR174" s="106"/>
      <c r="VS174" s="106"/>
      <c r="VT174" s="106"/>
      <c r="VU174" s="106"/>
      <c r="VV174" s="106"/>
      <c r="VW174" s="106"/>
      <c r="VX174" s="106"/>
      <c r="VY174" s="106"/>
      <c r="VZ174" s="106"/>
      <c r="WA174" s="106"/>
      <c r="WB174" s="106"/>
      <c r="WC174" s="106"/>
      <c r="WD174" s="106"/>
      <c r="WE174" s="106"/>
      <c r="WF174" s="106"/>
      <c r="WG174" s="106"/>
      <c r="WH174" s="106"/>
      <c r="WI174" s="106"/>
      <c r="WJ174" s="106"/>
      <c r="WK174" s="106"/>
      <c r="WL174" s="106"/>
      <c r="WM174" s="106"/>
      <c r="WN174" s="106"/>
      <c r="WO174" s="106"/>
      <c r="WP174" s="106"/>
      <c r="WQ174" s="106"/>
      <c r="WR174" s="106"/>
      <c r="WS174" s="106"/>
      <c r="WT174" s="106"/>
      <c r="WU174" s="106"/>
      <c r="WV174" s="106"/>
      <c r="WW174" s="106"/>
      <c r="WX174" s="106"/>
      <c r="WY174" s="106"/>
      <c r="WZ174" s="106"/>
      <c r="XA174" s="106"/>
      <c r="XB174" s="106"/>
      <c r="XC174" s="106"/>
      <c r="XD174" s="106"/>
      <c r="XE174" s="106"/>
      <c r="XF174" s="106"/>
      <c r="XG174" s="106"/>
      <c r="XH174" s="106"/>
      <c r="XI174" s="106"/>
      <c r="XJ174" s="106"/>
      <c r="XK174" s="106"/>
      <c r="XL174" s="106"/>
      <c r="XM174" s="106"/>
      <c r="XN174" s="106"/>
      <c r="XO174" s="106"/>
      <c r="XP174" s="106"/>
      <c r="XQ174" s="106"/>
      <c r="XR174" s="106"/>
      <c r="XS174" s="106"/>
      <c r="XT174" s="106"/>
      <c r="XU174" s="106"/>
      <c r="XV174" s="106"/>
      <c r="XW174" s="106"/>
      <c r="XX174" s="106"/>
      <c r="XY174" s="106"/>
      <c r="XZ174" s="106"/>
      <c r="YA174" s="106"/>
      <c r="YB174" s="106"/>
      <c r="YC174" s="106"/>
      <c r="YD174" s="106"/>
      <c r="YE174" s="106"/>
      <c r="YF174" s="106"/>
      <c r="YG174" s="106"/>
      <c r="YH174" s="106"/>
      <c r="YI174" s="106"/>
      <c r="YJ174" s="106"/>
      <c r="YK174" s="106"/>
      <c r="YL174" s="106"/>
      <c r="YM174" s="106"/>
      <c r="YN174" s="106"/>
      <c r="YO174" s="106"/>
      <c r="YP174" s="106"/>
      <c r="YQ174" s="106"/>
      <c r="YR174" s="106"/>
      <c r="YS174" s="106"/>
      <c r="YT174" s="106"/>
      <c r="YU174" s="106"/>
      <c r="YV174" s="106"/>
      <c r="YW174" s="106"/>
      <c r="YX174" s="106"/>
      <c r="YY174" s="106"/>
      <c r="YZ174" s="106"/>
      <c r="ZA174" s="106"/>
      <c r="ZB174" s="106"/>
      <c r="ZC174" s="106"/>
      <c r="ZD174" s="106"/>
      <c r="ZE174" s="106"/>
      <c r="ZF174" s="106"/>
      <c r="ZG174" s="106"/>
      <c r="ZH174" s="106"/>
      <c r="ZI174" s="106"/>
      <c r="ZJ174" s="106"/>
      <c r="ZK174" s="106"/>
      <c r="ZL174" s="106"/>
      <c r="ZM174" s="106"/>
      <c r="ZN174" s="106"/>
      <c r="ZO174" s="106"/>
      <c r="ZP174" s="106"/>
      <c r="ZQ174" s="106"/>
      <c r="ZR174" s="106"/>
      <c r="ZS174" s="106"/>
      <c r="ZT174" s="106"/>
      <c r="ZU174" s="106"/>
      <c r="ZV174" s="106"/>
      <c r="ZW174" s="106"/>
      <c r="ZX174" s="106"/>
      <c r="ZY174" s="106"/>
      <c r="ZZ174" s="106"/>
      <c r="AAA174" s="106"/>
      <c r="AAB174" s="106"/>
      <c r="AAC174" s="106"/>
      <c r="AAD174" s="106"/>
      <c r="AAE174" s="106"/>
      <c r="AAF174" s="106"/>
      <c r="AAG174" s="106"/>
      <c r="AAH174" s="106"/>
      <c r="AAI174" s="106"/>
      <c r="AAJ174" s="106"/>
      <c r="AAK174" s="106"/>
      <c r="AAL174" s="106"/>
      <c r="AAM174" s="106"/>
      <c r="AAN174" s="106"/>
      <c r="AAO174" s="106"/>
      <c r="AAP174" s="106"/>
      <c r="AAQ174" s="106"/>
      <c r="AAR174" s="106"/>
      <c r="AAS174" s="106"/>
      <c r="AAT174" s="106"/>
      <c r="AAU174" s="106"/>
      <c r="AAV174" s="106"/>
      <c r="AAW174" s="106"/>
      <c r="AAX174" s="106"/>
      <c r="AAY174" s="106"/>
      <c r="AAZ174" s="106"/>
      <c r="ABA174" s="106"/>
      <c r="ABB174" s="106"/>
      <c r="ABC174" s="106"/>
      <c r="ABD174" s="106"/>
      <c r="ABE174" s="106"/>
      <c r="ABF174" s="106"/>
      <c r="ABG174" s="106"/>
      <c r="ABH174" s="106"/>
      <c r="ABI174" s="106"/>
      <c r="ABJ174" s="106"/>
      <c r="ABK174" s="106"/>
      <c r="ABL174" s="106"/>
      <c r="ABM174" s="106"/>
      <c r="ABN174" s="106"/>
      <c r="ABO174" s="106"/>
      <c r="ABP174" s="106"/>
      <c r="ABQ174" s="106"/>
      <c r="ABR174" s="106"/>
      <c r="ABS174" s="106"/>
      <c r="ABT174" s="106"/>
      <c r="ABU174" s="106"/>
      <c r="ABV174" s="106"/>
      <c r="ABW174" s="106"/>
      <c r="ABX174" s="106"/>
      <c r="ABY174" s="106"/>
      <c r="ABZ174" s="106"/>
      <c r="ACA174" s="106"/>
      <c r="ACB174" s="106"/>
      <c r="ACC174" s="106"/>
      <c r="ACD174" s="106"/>
      <c r="ACE174" s="106"/>
      <c r="ACF174" s="106"/>
      <c r="ACG174" s="106"/>
      <c r="ACH174" s="106"/>
      <c r="ACI174" s="106"/>
      <c r="ACJ174" s="106"/>
      <c r="ACK174" s="106"/>
      <c r="ACL174" s="106"/>
      <c r="ACM174" s="106"/>
      <c r="ACN174" s="106"/>
      <c r="ACO174" s="106"/>
      <c r="ACP174" s="106"/>
      <c r="ACQ174" s="106"/>
      <c r="ACR174" s="106"/>
      <c r="ACS174" s="106"/>
      <c r="ACT174" s="106"/>
      <c r="ACU174" s="106"/>
      <c r="ACV174" s="106"/>
      <c r="ACW174" s="106"/>
      <c r="ACX174" s="106"/>
      <c r="ACY174" s="106"/>
      <c r="ACZ174" s="106"/>
      <c r="ADA174" s="106"/>
      <c r="ADB174" s="106"/>
      <c r="ADC174" s="106"/>
      <c r="ADD174" s="106"/>
      <c r="ADE174" s="106"/>
      <c r="ADF174" s="106"/>
      <c r="ADG174" s="106"/>
      <c r="ADH174" s="106"/>
      <c r="ADI174" s="106"/>
      <c r="ADJ174" s="106"/>
      <c r="ADK174" s="106"/>
      <c r="ADL174" s="106"/>
      <c r="ADM174" s="106"/>
      <c r="ADN174" s="106"/>
      <c r="ADO174" s="106"/>
      <c r="ADP174" s="106"/>
      <c r="ADQ174" s="106"/>
      <c r="ADR174" s="106"/>
      <c r="ADS174" s="106"/>
      <c r="ADT174" s="106"/>
      <c r="ADU174" s="106"/>
      <c r="ADV174" s="106"/>
      <c r="ADW174" s="106"/>
      <c r="ADX174" s="106"/>
      <c r="ADY174" s="106"/>
      <c r="ADZ174" s="106"/>
      <c r="AEA174" s="106"/>
      <c r="AEB174" s="106"/>
      <c r="AEC174" s="106"/>
      <c r="AED174" s="106"/>
      <c r="AEE174" s="106"/>
      <c r="AEF174" s="106"/>
      <c r="AEG174" s="106"/>
      <c r="AEH174" s="106"/>
      <c r="AEI174" s="106"/>
      <c r="AEJ174" s="106"/>
      <c r="AEK174" s="106"/>
      <c r="AEL174" s="106"/>
      <c r="AEM174" s="106"/>
      <c r="AEN174" s="106"/>
      <c r="AEO174" s="106"/>
      <c r="AEP174" s="106"/>
      <c r="AEQ174" s="106"/>
      <c r="AER174" s="106"/>
      <c r="AES174" s="106"/>
      <c r="AET174" s="106"/>
      <c r="AEU174" s="106"/>
      <c r="AEV174" s="106"/>
      <c r="AEW174" s="106"/>
      <c r="AEX174" s="106"/>
      <c r="AEY174" s="106"/>
      <c r="AEZ174" s="106"/>
      <c r="AFA174" s="106"/>
      <c r="AFB174" s="106"/>
      <c r="AFC174" s="106"/>
      <c r="AFD174" s="106"/>
      <c r="AFE174" s="106"/>
      <c r="AFF174" s="106"/>
      <c r="AFG174" s="106"/>
      <c r="AFH174" s="106"/>
      <c r="AFI174" s="106"/>
      <c r="AFJ174" s="106"/>
      <c r="AFK174" s="106"/>
      <c r="AFL174" s="106"/>
      <c r="AFM174" s="106"/>
      <c r="AFN174" s="106"/>
      <c r="AFO174" s="106"/>
      <c r="AFP174" s="106"/>
      <c r="AFQ174" s="106"/>
      <c r="AFR174" s="106"/>
      <c r="AFS174" s="106"/>
      <c r="AFT174" s="106"/>
      <c r="AFU174" s="106"/>
      <c r="AFV174" s="106"/>
      <c r="AFW174" s="106"/>
      <c r="AFX174" s="106"/>
      <c r="AFY174" s="106"/>
      <c r="AFZ174" s="106"/>
      <c r="AGA174" s="106"/>
      <c r="AGB174" s="106"/>
      <c r="AGC174" s="106"/>
      <c r="AGD174" s="106"/>
      <c r="AGE174" s="106"/>
      <c r="AGF174" s="106"/>
      <c r="AGG174" s="106"/>
      <c r="AGH174" s="106"/>
      <c r="AGI174" s="106"/>
      <c r="AGJ174" s="106"/>
      <c r="AGK174" s="106"/>
      <c r="AGL174" s="106"/>
      <c r="AGM174" s="106"/>
      <c r="AGN174" s="106"/>
      <c r="AGO174" s="106"/>
      <c r="AGP174" s="106"/>
      <c r="AGQ174" s="106"/>
      <c r="AGR174" s="106"/>
      <c r="AGS174" s="106"/>
      <c r="AGT174" s="106"/>
      <c r="AGU174" s="106"/>
      <c r="AGV174" s="106"/>
      <c r="AGW174" s="106"/>
      <c r="AGX174" s="106"/>
      <c r="AGY174" s="106"/>
      <c r="AGZ174" s="106"/>
      <c r="AHA174" s="106"/>
      <c r="AHB174" s="106"/>
      <c r="AHC174" s="106"/>
      <c r="AHD174" s="106"/>
      <c r="AHE174" s="106"/>
      <c r="AHF174" s="106"/>
      <c r="AHG174" s="106"/>
      <c r="AHH174" s="106"/>
      <c r="AHI174" s="106"/>
      <c r="AHJ174" s="106"/>
      <c r="AHK174" s="106"/>
      <c r="AHL174" s="106"/>
      <c r="AHM174" s="106"/>
      <c r="AHN174" s="106"/>
      <c r="AHO174" s="106"/>
      <c r="AHP174" s="106"/>
      <c r="AHQ174" s="106"/>
      <c r="AHR174" s="106"/>
      <c r="AHS174" s="106"/>
      <c r="AHT174" s="106"/>
      <c r="AHU174" s="106"/>
      <c r="AHV174" s="106"/>
      <c r="AHW174" s="106"/>
      <c r="AHX174" s="106"/>
      <c r="AHY174" s="106"/>
      <c r="AHZ174" s="106"/>
      <c r="AIA174" s="106"/>
      <c r="AIB174" s="106"/>
      <c r="AIC174" s="106"/>
      <c r="AID174" s="106"/>
      <c r="AIE174" s="106"/>
      <c r="AIF174" s="106"/>
      <c r="AIG174" s="106"/>
      <c r="AIH174" s="106"/>
      <c r="AII174" s="106"/>
      <c r="AIJ174" s="106"/>
      <c r="AIK174" s="106"/>
      <c r="AIL174" s="106"/>
      <c r="AIM174" s="106"/>
      <c r="AIN174" s="106"/>
      <c r="AIO174" s="106"/>
      <c r="AIP174" s="106"/>
      <c r="AIQ174" s="106"/>
      <c r="AIR174" s="106"/>
      <c r="AIS174" s="106"/>
      <c r="AIT174" s="106"/>
      <c r="AIU174" s="106"/>
      <c r="AIV174" s="106"/>
      <c r="AIW174" s="106"/>
      <c r="AIX174" s="106"/>
      <c r="AIY174" s="106"/>
      <c r="AIZ174" s="106"/>
      <c r="AJA174" s="106"/>
      <c r="AJB174" s="106"/>
      <c r="AJC174" s="106"/>
      <c r="AJD174" s="106"/>
      <c r="AJE174" s="106"/>
      <c r="AJF174" s="106"/>
      <c r="AJG174" s="106"/>
      <c r="AJH174" s="106"/>
      <c r="AJI174" s="106"/>
      <c r="AJJ174" s="106"/>
      <c r="AJK174" s="106"/>
      <c r="AJL174" s="106"/>
      <c r="AJM174" s="106"/>
      <c r="AJN174" s="106"/>
      <c r="AJO174" s="106"/>
      <c r="AJP174" s="106"/>
      <c r="AJQ174" s="106"/>
      <c r="AJR174" s="106"/>
      <c r="AJS174" s="106"/>
      <c r="AJT174" s="106"/>
      <c r="AJU174" s="106"/>
      <c r="AJV174" s="106"/>
      <c r="AJW174" s="106"/>
      <c r="AJX174" s="106"/>
      <c r="AJY174" s="106"/>
      <c r="AJZ174" s="106"/>
      <c r="AKA174" s="106"/>
      <c r="AKB174" s="106"/>
      <c r="AKC174" s="106"/>
      <c r="AKD174" s="106"/>
      <c r="AKE174" s="106"/>
      <c r="AKF174" s="106"/>
      <c r="AKG174" s="106"/>
      <c r="AKH174" s="106"/>
      <c r="AKI174" s="106"/>
      <c r="AKJ174" s="106"/>
      <c r="AKK174" s="106"/>
      <c r="AKL174" s="106"/>
      <c r="AKM174" s="106"/>
      <c r="AKN174" s="106"/>
      <c r="AKO174" s="106"/>
      <c r="AKP174" s="106"/>
      <c r="AKQ174" s="106"/>
      <c r="AKR174" s="106"/>
      <c r="AKS174" s="106"/>
      <c r="AKT174" s="106"/>
      <c r="AKU174" s="106"/>
      <c r="AKV174" s="106"/>
      <c r="AKW174" s="106"/>
      <c r="AKX174" s="106"/>
      <c r="AKY174" s="106"/>
      <c r="AKZ174" s="106"/>
      <c r="ALA174" s="106"/>
      <c r="ALB174" s="106"/>
      <c r="ALC174" s="106"/>
      <c r="ALD174" s="106"/>
      <c r="ALE174" s="106"/>
      <c r="ALF174" s="106"/>
      <c r="ALG174" s="106"/>
      <c r="ALH174" s="106"/>
      <c r="ALI174" s="106"/>
      <c r="ALJ174" s="106"/>
      <c r="ALK174" s="106"/>
      <c r="ALL174" s="106"/>
      <c r="ALM174" s="106"/>
      <c r="ALN174" s="106"/>
      <c r="ALO174" s="106"/>
      <c r="ALP174" s="106"/>
      <c r="ALQ174" s="106"/>
      <c r="ALR174" s="106"/>
      <c r="ALS174" s="106"/>
      <c r="ALT174" s="106"/>
      <c r="ALU174" s="106"/>
      <c r="ALV174" s="106"/>
      <c r="ALW174" s="106"/>
      <c r="ALX174" s="106"/>
      <c r="ALY174" s="106"/>
      <c r="ALZ174" s="106"/>
      <c r="AMA174" s="106"/>
      <c r="AMB174" s="106"/>
      <c r="AMC174" s="106"/>
      <c r="AMD174" s="106"/>
      <c r="AME174" s="106"/>
      <c r="AMF174" s="106"/>
      <c r="AMG174" s="106"/>
      <c r="AMH174" s="106"/>
      <c r="AMI174" s="106"/>
    </row>
    <row r="175" spans="1:1024" s="107" customFormat="1" ht="38.25" x14ac:dyDescent="0.2">
      <c r="A175" s="108" t="s">
        <v>388</v>
      </c>
      <c r="B175" s="109" t="s">
        <v>412</v>
      </c>
      <c r="C175" s="110"/>
      <c r="D175" s="119"/>
      <c r="E175" s="111"/>
      <c r="F175" s="112"/>
      <c r="G175" s="106"/>
      <c r="H175" s="113"/>
      <c r="I175" s="106"/>
      <c r="J175" s="106"/>
      <c r="K175" s="106"/>
      <c r="L175" s="106"/>
      <c r="M175" s="106"/>
      <c r="N175" s="106"/>
      <c r="O175" s="106"/>
      <c r="P175" s="106"/>
      <c r="Q175" s="106"/>
      <c r="R175" s="106"/>
      <c r="S175" s="106"/>
      <c r="T175" s="106"/>
      <c r="U175" s="106"/>
      <c r="V175" s="106"/>
      <c r="W175" s="106"/>
      <c r="X175" s="106"/>
      <c r="Y175" s="106"/>
      <c r="Z175" s="106"/>
      <c r="AA175" s="106"/>
      <c r="AB175" s="106"/>
      <c r="AC175" s="106"/>
      <c r="AD175" s="106"/>
      <c r="AE175" s="106"/>
      <c r="AF175" s="106"/>
      <c r="AG175" s="106"/>
      <c r="AH175" s="106"/>
      <c r="AI175" s="106"/>
      <c r="AJ175" s="106"/>
      <c r="AK175" s="106"/>
      <c r="AL175" s="106"/>
      <c r="AM175" s="106"/>
      <c r="AN175" s="106"/>
      <c r="AO175" s="106"/>
      <c r="AP175" s="106"/>
      <c r="AQ175" s="106"/>
      <c r="AR175" s="106"/>
      <c r="AS175" s="106"/>
      <c r="AT175" s="106"/>
      <c r="AU175" s="106"/>
      <c r="AV175" s="106"/>
      <c r="AW175" s="106"/>
      <c r="AX175" s="106"/>
      <c r="AY175" s="106"/>
      <c r="AZ175" s="106"/>
      <c r="BA175" s="106"/>
      <c r="BB175" s="106"/>
      <c r="BC175" s="106"/>
      <c r="BD175" s="106"/>
      <c r="BE175" s="106"/>
      <c r="BF175" s="106"/>
      <c r="BG175" s="106"/>
      <c r="BH175" s="106"/>
      <c r="BI175" s="106"/>
      <c r="BJ175" s="106"/>
      <c r="BK175" s="106"/>
      <c r="BL175" s="106"/>
      <c r="BM175" s="106"/>
      <c r="BN175" s="106"/>
      <c r="BO175" s="106"/>
      <c r="BP175" s="106"/>
      <c r="BQ175" s="106"/>
      <c r="BR175" s="106"/>
      <c r="BS175" s="106"/>
      <c r="BT175" s="106"/>
      <c r="BU175" s="106"/>
      <c r="BV175" s="106"/>
      <c r="BW175" s="106"/>
      <c r="BX175" s="106"/>
      <c r="BY175" s="106"/>
      <c r="BZ175" s="106"/>
      <c r="CA175" s="106"/>
      <c r="CB175" s="106"/>
      <c r="CC175" s="106"/>
      <c r="CD175" s="106"/>
      <c r="CE175" s="106"/>
      <c r="CF175" s="106"/>
      <c r="CG175" s="106"/>
      <c r="CH175" s="106"/>
      <c r="CI175" s="106"/>
      <c r="CJ175" s="106"/>
      <c r="CK175" s="106"/>
      <c r="CL175" s="106"/>
      <c r="CM175" s="106"/>
      <c r="CN175" s="106"/>
      <c r="CO175" s="106"/>
      <c r="CP175" s="106"/>
      <c r="CQ175" s="106"/>
      <c r="CR175" s="106"/>
      <c r="CS175" s="106"/>
      <c r="CT175" s="106"/>
      <c r="CU175" s="106"/>
      <c r="CV175" s="106"/>
      <c r="CW175" s="106"/>
      <c r="CX175" s="106"/>
      <c r="CY175" s="106"/>
      <c r="CZ175" s="106"/>
      <c r="DA175" s="106"/>
      <c r="DB175" s="106"/>
      <c r="DC175" s="106"/>
      <c r="DD175" s="106"/>
      <c r="DE175" s="106"/>
      <c r="DF175" s="106"/>
      <c r="DG175" s="106"/>
      <c r="DH175" s="106"/>
      <c r="DI175" s="106"/>
      <c r="DJ175" s="106"/>
      <c r="DK175" s="106"/>
      <c r="DL175" s="106"/>
      <c r="DM175" s="106"/>
      <c r="DN175" s="106"/>
      <c r="DO175" s="106"/>
      <c r="DP175" s="106"/>
      <c r="DQ175" s="106"/>
      <c r="DR175" s="106"/>
      <c r="DS175" s="106"/>
      <c r="DT175" s="106"/>
      <c r="DU175" s="106"/>
      <c r="DV175" s="106"/>
      <c r="DW175" s="106"/>
      <c r="DX175" s="106"/>
      <c r="DY175" s="106"/>
      <c r="DZ175" s="106"/>
      <c r="EA175" s="106"/>
      <c r="EB175" s="106"/>
      <c r="EC175" s="106"/>
      <c r="ED175" s="106"/>
      <c r="EE175" s="106"/>
      <c r="EF175" s="106"/>
      <c r="EG175" s="106"/>
      <c r="EH175" s="106"/>
      <c r="EI175" s="106"/>
      <c r="EJ175" s="106"/>
      <c r="EK175" s="106"/>
      <c r="EL175" s="106"/>
      <c r="EM175" s="106"/>
      <c r="EN175" s="106"/>
      <c r="EO175" s="106"/>
      <c r="EP175" s="106"/>
      <c r="EQ175" s="106"/>
      <c r="ER175" s="106"/>
      <c r="ES175" s="106"/>
      <c r="ET175" s="106"/>
      <c r="EU175" s="106"/>
      <c r="EV175" s="106"/>
      <c r="EW175" s="106"/>
      <c r="EX175" s="106"/>
      <c r="EY175" s="106"/>
      <c r="EZ175" s="106"/>
      <c r="FA175" s="106"/>
      <c r="FB175" s="106"/>
      <c r="FC175" s="106"/>
      <c r="FD175" s="106"/>
      <c r="FE175" s="106"/>
      <c r="FF175" s="106"/>
      <c r="FG175" s="106"/>
      <c r="FH175" s="106"/>
      <c r="FI175" s="106"/>
      <c r="FJ175" s="106"/>
      <c r="FK175" s="106"/>
      <c r="FL175" s="106"/>
      <c r="FM175" s="106"/>
      <c r="FN175" s="106"/>
      <c r="FO175" s="106"/>
      <c r="FP175" s="106"/>
      <c r="FQ175" s="106"/>
      <c r="FR175" s="106"/>
      <c r="FS175" s="106"/>
      <c r="FT175" s="106"/>
      <c r="FU175" s="106"/>
      <c r="FV175" s="106"/>
      <c r="FW175" s="106"/>
      <c r="FX175" s="106"/>
      <c r="FY175" s="106"/>
      <c r="FZ175" s="106"/>
      <c r="GA175" s="106"/>
      <c r="GB175" s="106"/>
      <c r="GC175" s="106"/>
      <c r="GD175" s="106"/>
      <c r="GE175" s="106"/>
      <c r="GF175" s="106"/>
      <c r="GG175" s="106"/>
      <c r="GH175" s="106"/>
      <c r="GI175" s="106"/>
      <c r="GJ175" s="106"/>
      <c r="GK175" s="106"/>
      <c r="GL175" s="106"/>
      <c r="GM175" s="106"/>
      <c r="GN175" s="106"/>
      <c r="GO175" s="106"/>
      <c r="GP175" s="106"/>
      <c r="GQ175" s="106"/>
      <c r="GR175" s="106"/>
      <c r="GS175" s="106"/>
      <c r="GT175" s="106"/>
      <c r="GU175" s="106"/>
      <c r="GV175" s="106"/>
      <c r="GW175" s="106"/>
      <c r="GX175" s="106"/>
      <c r="GY175" s="106"/>
      <c r="GZ175" s="106"/>
      <c r="HA175" s="106"/>
      <c r="HB175" s="106"/>
      <c r="HC175" s="106"/>
      <c r="HD175" s="106"/>
      <c r="HE175" s="106"/>
      <c r="HF175" s="106"/>
      <c r="HG175" s="106"/>
      <c r="HH175" s="106"/>
      <c r="HI175" s="106"/>
      <c r="HJ175" s="106"/>
      <c r="HK175" s="106"/>
      <c r="HL175" s="106"/>
      <c r="HM175" s="106"/>
      <c r="HN175" s="106"/>
      <c r="HO175" s="106"/>
      <c r="HP175" s="106"/>
      <c r="HQ175" s="106"/>
      <c r="HR175" s="106"/>
      <c r="HS175" s="106"/>
      <c r="HT175" s="106"/>
      <c r="HU175" s="106"/>
      <c r="HV175" s="106"/>
      <c r="HW175" s="106"/>
      <c r="HX175" s="106"/>
      <c r="HY175" s="106"/>
      <c r="HZ175" s="106"/>
      <c r="IA175" s="106"/>
      <c r="IB175" s="106"/>
      <c r="IC175" s="106"/>
      <c r="ID175" s="106"/>
      <c r="IE175" s="106"/>
      <c r="IF175" s="106"/>
      <c r="IG175" s="106"/>
      <c r="IH175" s="106"/>
      <c r="II175" s="106"/>
      <c r="IJ175" s="106"/>
      <c r="IK175" s="106"/>
      <c r="IL175" s="106"/>
      <c r="IM175" s="106"/>
      <c r="IN175" s="106"/>
      <c r="IO175" s="106"/>
      <c r="IP175" s="106"/>
      <c r="IQ175" s="106"/>
      <c r="IR175" s="106"/>
      <c r="IS175" s="106"/>
      <c r="IT175" s="106"/>
      <c r="IU175" s="106"/>
      <c r="IV175" s="106"/>
      <c r="IW175" s="106"/>
      <c r="IX175" s="106"/>
      <c r="IY175" s="106"/>
      <c r="IZ175" s="106"/>
      <c r="JA175" s="106"/>
      <c r="JB175" s="106"/>
      <c r="JC175" s="106"/>
      <c r="JD175" s="106"/>
      <c r="JE175" s="106"/>
      <c r="JF175" s="106"/>
      <c r="JG175" s="106"/>
      <c r="JH175" s="106"/>
      <c r="JI175" s="106"/>
      <c r="JJ175" s="106"/>
      <c r="JK175" s="106"/>
      <c r="JL175" s="106"/>
      <c r="JM175" s="106"/>
      <c r="JN175" s="106"/>
      <c r="JO175" s="106"/>
      <c r="JP175" s="106"/>
      <c r="JQ175" s="106"/>
      <c r="JR175" s="106"/>
      <c r="JS175" s="106"/>
      <c r="JT175" s="106"/>
      <c r="JU175" s="106"/>
      <c r="JV175" s="106"/>
      <c r="JW175" s="106"/>
      <c r="JX175" s="106"/>
      <c r="JY175" s="106"/>
      <c r="JZ175" s="106"/>
      <c r="KA175" s="106"/>
      <c r="KB175" s="106"/>
      <c r="KC175" s="106"/>
      <c r="KD175" s="106"/>
      <c r="KE175" s="106"/>
      <c r="KF175" s="106"/>
      <c r="KG175" s="106"/>
      <c r="KH175" s="106"/>
      <c r="KI175" s="106"/>
      <c r="KJ175" s="106"/>
      <c r="KK175" s="106"/>
      <c r="KL175" s="106"/>
      <c r="KM175" s="106"/>
      <c r="KN175" s="106"/>
      <c r="KO175" s="106"/>
      <c r="KP175" s="106"/>
      <c r="KQ175" s="106"/>
      <c r="KR175" s="106"/>
      <c r="KS175" s="106"/>
      <c r="KT175" s="106"/>
      <c r="KU175" s="106"/>
      <c r="KV175" s="106"/>
      <c r="KW175" s="106"/>
      <c r="KX175" s="106"/>
      <c r="KY175" s="106"/>
      <c r="KZ175" s="106"/>
      <c r="LA175" s="106"/>
      <c r="LB175" s="106"/>
      <c r="LC175" s="106"/>
      <c r="LD175" s="106"/>
      <c r="LE175" s="106"/>
      <c r="LF175" s="106"/>
      <c r="LG175" s="106"/>
      <c r="LH175" s="106"/>
      <c r="LI175" s="106"/>
      <c r="LJ175" s="106"/>
      <c r="LK175" s="106"/>
      <c r="LL175" s="106"/>
      <c r="LM175" s="106"/>
      <c r="LN175" s="106"/>
      <c r="LO175" s="106"/>
      <c r="LP175" s="106"/>
      <c r="LQ175" s="106"/>
      <c r="LR175" s="106"/>
      <c r="LS175" s="106"/>
      <c r="LT175" s="106"/>
      <c r="LU175" s="106"/>
      <c r="LV175" s="106"/>
      <c r="LW175" s="106"/>
      <c r="LX175" s="106"/>
      <c r="LY175" s="106"/>
      <c r="LZ175" s="106"/>
      <c r="MA175" s="106"/>
      <c r="MB175" s="106"/>
      <c r="MC175" s="106"/>
      <c r="MD175" s="106"/>
      <c r="ME175" s="106"/>
      <c r="MF175" s="106"/>
      <c r="MG175" s="106"/>
      <c r="MH175" s="106"/>
      <c r="MI175" s="106"/>
      <c r="MJ175" s="106"/>
      <c r="MK175" s="106"/>
      <c r="ML175" s="106"/>
      <c r="MM175" s="106"/>
      <c r="MN175" s="106"/>
      <c r="MO175" s="106"/>
      <c r="MP175" s="106"/>
      <c r="MQ175" s="106"/>
      <c r="MR175" s="106"/>
      <c r="MS175" s="106"/>
      <c r="MT175" s="106"/>
      <c r="MU175" s="106"/>
      <c r="MV175" s="106"/>
      <c r="MW175" s="106"/>
      <c r="MX175" s="106"/>
      <c r="MY175" s="106"/>
      <c r="MZ175" s="106"/>
      <c r="NA175" s="106"/>
      <c r="NB175" s="106"/>
      <c r="NC175" s="106"/>
      <c r="ND175" s="106"/>
      <c r="NE175" s="106"/>
      <c r="NF175" s="106"/>
      <c r="NG175" s="106"/>
      <c r="NH175" s="106"/>
      <c r="NI175" s="106"/>
      <c r="NJ175" s="106"/>
      <c r="NK175" s="106"/>
      <c r="NL175" s="106"/>
      <c r="NM175" s="106"/>
      <c r="NN175" s="106"/>
      <c r="NO175" s="106"/>
      <c r="NP175" s="106"/>
      <c r="NQ175" s="106"/>
      <c r="NR175" s="106"/>
      <c r="NS175" s="106"/>
      <c r="NT175" s="106"/>
      <c r="NU175" s="106"/>
      <c r="NV175" s="106"/>
      <c r="NW175" s="106"/>
      <c r="NX175" s="106"/>
      <c r="NY175" s="106"/>
      <c r="NZ175" s="106"/>
      <c r="OA175" s="106"/>
      <c r="OB175" s="106"/>
      <c r="OC175" s="106"/>
      <c r="OD175" s="106"/>
      <c r="OE175" s="106"/>
      <c r="OF175" s="106"/>
      <c r="OG175" s="106"/>
      <c r="OH175" s="106"/>
      <c r="OI175" s="106"/>
      <c r="OJ175" s="106"/>
      <c r="OK175" s="106"/>
      <c r="OL175" s="106"/>
      <c r="OM175" s="106"/>
      <c r="ON175" s="106"/>
      <c r="OO175" s="106"/>
      <c r="OP175" s="106"/>
      <c r="OQ175" s="106"/>
      <c r="OR175" s="106"/>
      <c r="OS175" s="106"/>
      <c r="OT175" s="106"/>
      <c r="OU175" s="106"/>
      <c r="OV175" s="106"/>
      <c r="OW175" s="106"/>
      <c r="OX175" s="106"/>
      <c r="OY175" s="106"/>
      <c r="OZ175" s="106"/>
      <c r="PA175" s="106"/>
      <c r="PB175" s="106"/>
      <c r="PC175" s="106"/>
      <c r="PD175" s="106"/>
      <c r="PE175" s="106"/>
      <c r="PF175" s="106"/>
      <c r="PG175" s="106"/>
      <c r="PH175" s="106"/>
      <c r="PI175" s="106"/>
      <c r="PJ175" s="106"/>
      <c r="PK175" s="106"/>
      <c r="PL175" s="106"/>
      <c r="PM175" s="106"/>
      <c r="PN175" s="106"/>
      <c r="PO175" s="106"/>
      <c r="PP175" s="106"/>
      <c r="PQ175" s="106"/>
      <c r="PR175" s="106"/>
      <c r="PS175" s="106"/>
      <c r="PT175" s="106"/>
      <c r="PU175" s="106"/>
      <c r="PV175" s="106"/>
      <c r="PW175" s="106"/>
      <c r="PX175" s="106"/>
      <c r="PY175" s="106"/>
      <c r="PZ175" s="106"/>
      <c r="QA175" s="106"/>
      <c r="QB175" s="106"/>
      <c r="QC175" s="106"/>
      <c r="QD175" s="106"/>
      <c r="QE175" s="106"/>
      <c r="QF175" s="106"/>
      <c r="QG175" s="106"/>
      <c r="QH175" s="106"/>
      <c r="QI175" s="106"/>
      <c r="QJ175" s="106"/>
      <c r="QK175" s="106"/>
      <c r="QL175" s="106"/>
      <c r="QM175" s="106"/>
      <c r="QN175" s="106"/>
      <c r="QO175" s="106"/>
      <c r="QP175" s="106"/>
      <c r="QQ175" s="106"/>
      <c r="QR175" s="106"/>
      <c r="QS175" s="106"/>
      <c r="QT175" s="106"/>
      <c r="QU175" s="106"/>
      <c r="QV175" s="106"/>
      <c r="QW175" s="106"/>
      <c r="QX175" s="106"/>
      <c r="QY175" s="106"/>
      <c r="QZ175" s="106"/>
      <c r="RA175" s="106"/>
      <c r="RB175" s="106"/>
      <c r="RC175" s="106"/>
      <c r="RD175" s="106"/>
      <c r="RE175" s="106"/>
      <c r="RF175" s="106"/>
      <c r="RG175" s="106"/>
      <c r="RH175" s="106"/>
      <c r="RI175" s="106"/>
      <c r="RJ175" s="106"/>
      <c r="RK175" s="106"/>
      <c r="RL175" s="106"/>
      <c r="RM175" s="106"/>
      <c r="RN175" s="106"/>
      <c r="RO175" s="106"/>
      <c r="RP175" s="106"/>
      <c r="RQ175" s="106"/>
      <c r="RR175" s="106"/>
      <c r="RS175" s="106"/>
      <c r="RT175" s="106"/>
      <c r="RU175" s="106"/>
      <c r="RV175" s="106"/>
      <c r="RW175" s="106"/>
      <c r="RX175" s="106"/>
      <c r="RY175" s="106"/>
      <c r="RZ175" s="106"/>
      <c r="SA175" s="106"/>
      <c r="SB175" s="106"/>
      <c r="SC175" s="106"/>
      <c r="SD175" s="106"/>
      <c r="SE175" s="106"/>
      <c r="SF175" s="106"/>
      <c r="SG175" s="106"/>
      <c r="SH175" s="106"/>
      <c r="SI175" s="106"/>
      <c r="SJ175" s="106"/>
      <c r="SK175" s="106"/>
      <c r="SL175" s="106"/>
      <c r="SM175" s="106"/>
      <c r="SN175" s="106"/>
      <c r="SO175" s="106"/>
      <c r="SP175" s="106"/>
      <c r="SQ175" s="106"/>
      <c r="SR175" s="106"/>
      <c r="SS175" s="106"/>
      <c r="ST175" s="106"/>
      <c r="SU175" s="106"/>
      <c r="SV175" s="106"/>
      <c r="SW175" s="106"/>
      <c r="SX175" s="106"/>
      <c r="SY175" s="106"/>
      <c r="SZ175" s="106"/>
      <c r="TA175" s="106"/>
      <c r="TB175" s="106"/>
      <c r="TC175" s="106"/>
      <c r="TD175" s="106"/>
      <c r="TE175" s="106"/>
      <c r="TF175" s="106"/>
      <c r="TG175" s="106"/>
      <c r="TH175" s="106"/>
      <c r="TI175" s="106"/>
      <c r="TJ175" s="106"/>
      <c r="TK175" s="106"/>
      <c r="TL175" s="106"/>
      <c r="TM175" s="106"/>
      <c r="TN175" s="106"/>
      <c r="TO175" s="106"/>
      <c r="TP175" s="106"/>
      <c r="TQ175" s="106"/>
      <c r="TR175" s="106"/>
      <c r="TS175" s="106"/>
      <c r="TT175" s="106"/>
      <c r="TU175" s="106"/>
      <c r="TV175" s="106"/>
      <c r="TW175" s="106"/>
      <c r="TX175" s="106"/>
      <c r="TY175" s="106"/>
      <c r="TZ175" s="106"/>
      <c r="UA175" s="106"/>
      <c r="UB175" s="106"/>
      <c r="UC175" s="106"/>
      <c r="UD175" s="106"/>
      <c r="UE175" s="106"/>
      <c r="UF175" s="106"/>
      <c r="UG175" s="106"/>
      <c r="UH175" s="106"/>
      <c r="UI175" s="106"/>
      <c r="UJ175" s="106"/>
      <c r="UK175" s="106"/>
      <c r="UL175" s="106"/>
      <c r="UM175" s="106"/>
      <c r="UN175" s="106"/>
      <c r="UO175" s="106"/>
      <c r="UP175" s="106"/>
      <c r="UQ175" s="106"/>
      <c r="UR175" s="106"/>
      <c r="US175" s="106"/>
      <c r="UT175" s="106"/>
      <c r="UU175" s="106"/>
      <c r="UV175" s="106"/>
      <c r="UW175" s="106"/>
      <c r="UX175" s="106"/>
      <c r="UY175" s="106"/>
      <c r="UZ175" s="106"/>
      <c r="VA175" s="106"/>
      <c r="VB175" s="106"/>
      <c r="VC175" s="106"/>
      <c r="VD175" s="106"/>
      <c r="VE175" s="106"/>
      <c r="VF175" s="106"/>
      <c r="VG175" s="106"/>
      <c r="VH175" s="106"/>
      <c r="VI175" s="106"/>
      <c r="VJ175" s="106"/>
      <c r="VK175" s="106"/>
      <c r="VL175" s="106"/>
      <c r="VM175" s="106"/>
      <c r="VN175" s="106"/>
      <c r="VO175" s="106"/>
      <c r="VP175" s="106"/>
      <c r="VQ175" s="106"/>
      <c r="VR175" s="106"/>
      <c r="VS175" s="106"/>
      <c r="VT175" s="106"/>
      <c r="VU175" s="106"/>
      <c r="VV175" s="106"/>
      <c r="VW175" s="106"/>
      <c r="VX175" s="106"/>
      <c r="VY175" s="106"/>
      <c r="VZ175" s="106"/>
      <c r="WA175" s="106"/>
      <c r="WB175" s="106"/>
      <c r="WC175" s="106"/>
      <c r="WD175" s="106"/>
      <c r="WE175" s="106"/>
      <c r="WF175" s="106"/>
      <c r="WG175" s="106"/>
      <c r="WH175" s="106"/>
      <c r="WI175" s="106"/>
      <c r="WJ175" s="106"/>
      <c r="WK175" s="106"/>
      <c r="WL175" s="106"/>
      <c r="WM175" s="106"/>
      <c r="WN175" s="106"/>
      <c r="WO175" s="106"/>
      <c r="WP175" s="106"/>
      <c r="WQ175" s="106"/>
      <c r="WR175" s="106"/>
      <c r="WS175" s="106"/>
      <c r="WT175" s="106"/>
      <c r="WU175" s="106"/>
      <c r="WV175" s="106"/>
      <c r="WW175" s="106"/>
      <c r="WX175" s="106"/>
      <c r="WY175" s="106"/>
      <c r="WZ175" s="106"/>
      <c r="XA175" s="106"/>
      <c r="XB175" s="106"/>
      <c r="XC175" s="106"/>
      <c r="XD175" s="106"/>
      <c r="XE175" s="106"/>
      <c r="XF175" s="106"/>
      <c r="XG175" s="106"/>
      <c r="XH175" s="106"/>
      <c r="XI175" s="106"/>
      <c r="XJ175" s="106"/>
      <c r="XK175" s="106"/>
      <c r="XL175" s="106"/>
      <c r="XM175" s="106"/>
      <c r="XN175" s="106"/>
      <c r="XO175" s="106"/>
      <c r="XP175" s="106"/>
      <c r="XQ175" s="106"/>
      <c r="XR175" s="106"/>
      <c r="XS175" s="106"/>
      <c r="XT175" s="106"/>
      <c r="XU175" s="106"/>
      <c r="XV175" s="106"/>
      <c r="XW175" s="106"/>
      <c r="XX175" s="106"/>
      <c r="XY175" s="106"/>
      <c r="XZ175" s="106"/>
      <c r="YA175" s="106"/>
      <c r="YB175" s="106"/>
      <c r="YC175" s="106"/>
      <c r="YD175" s="106"/>
      <c r="YE175" s="106"/>
      <c r="YF175" s="106"/>
      <c r="YG175" s="106"/>
      <c r="YH175" s="106"/>
      <c r="YI175" s="106"/>
      <c r="YJ175" s="106"/>
      <c r="YK175" s="106"/>
      <c r="YL175" s="106"/>
      <c r="YM175" s="106"/>
      <c r="YN175" s="106"/>
      <c r="YO175" s="106"/>
      <c r="YP175" s="106"/>
      <c r="YQ175" s="106"/>
      <c r="YR175" s="106"/>
      <c r="YS175" s="106"/>
      <c r="YT175" s="106"/>
      <c r="YU175" s="106"/>
      <c r="YV175" s="106"/>
      <c r="YW175" s="106"/>
      <c r="YX175" s="106"/>
      <c r="YY175" s="106"/>
      <c r="YZ175" s="106"/>
      <c r="ZA175" s="106"/>
      <c r="ZB175" s="106"/>
      <c r="ZC175" s="106"/>
      <c r="ZD175" s="106"/>
      <c r="ZE175" s="106"/>
      <c r="ZF175" s="106"/>
      <c r="ZG175" s="106"/>
      <c r="ZH175" s="106"/>
      <c r="ZI175" s="106"/>
      <c r="ZJ175" s="106"/>
      <c r="ZK175" s="106"/>
      <c r="ZL175" s="106"/>
      <c r="ZM175" s="106"/>
      <c r="ZN175" s="106"/>
      <c r="ZO175" s="106"/>
      <c r="ZP175" s="106"/>
      <c r="ZQ175" s="106"/>
      <c r="ZR175" s="106"/>
      <c r="ZS175" s="106"/>
      <c r="ZT175" s="106"/>
      <c r="ZU175" s="106"/>
      <c r="ZV175" s="106"/>
      <c r="ZW175" s="106"/>
      <c r="ZX175" s="106"/>
      <c r="ZY175" s="106"/>
      <c r="ZZ175" s="106"/>
      <c r="AAA175" s="106"/>
      <c r="AAB175" s="106"/>
      <c r="AAC175" s="106"/>
      <c r="AAD175" s="106"/>
      <c r="AAE175" s="106"/>
      <c r="AAF175" s="106"/>
      <c r="AAG175" s="106"/>
      <c r="AAH175" s="106"/>
      <c r="AAI175" s="106"/>
      <c r="AAJ175" s="106"/>
      <c r="AAK175" s="106"/>
      <c r="AAL175" s="106"/>
      <c r="AAM175" s="106"/>
      <c r="AAN175" s="106"/>
      <c r="AAO175" s="106"/>
      <c r="AAP175" s="106"/>
      <c r="AAQ175" s="106"/>
      <c r="AAR175" s="106"/>
      <c r="AAS175" s="106"/>
      <c r="AAT175" s="106"/>
      <c r="AAU175" s="106"/>
      <c r="AAV175" s="106"/>
      <c r="AAW175" s="106"/>
      <c r="AAX175" s="106"/>
      <c r="AAY175" s="106"/>
      <c r="AAZ175" s="106"/>
      <c r="ABA175" s="106"/>
      <c r="ABB175" s="106"/>
      <c r="ABC175" s="106"/>
      <c r="ABD175" s="106"/>
      <c r="ABE175" s="106"/>
      <c r="ABF175" s="106"/>
      <c r="ABG175" s="106"/>
      <c r="ABH175" s="106"/>
      <c r="ABI175" s="106"/>
      <c r="ABJ175" s="106"/>
      <c r="ABK175" s="106"/>
      <c r="ABL175" s="106"/>
      <c r="ABM175" s="106"/>
      <c r="ABN175" s="106"/>
      <c r="ABO175" s="106"/>
      <c r="ABP175" s="106"/>
      <c r="ABQ175" s="106"/>
      <c r="ABR175" s="106"/>
      <c r="ABS175" s="106"/>
      <c r="ABT175" s="106"/>
      <c r="ABU175" s="106"/>
      <c r="ABV175" s="106"/>
      <c r="ABW175" s="106"/>
      <c r="ABX175" s="106"/>
      <c r="ABY175" s="106"/>
      <c r="ABZ175" s="106"/>
      <c r="ACA175" s="106"/>
      <c r="ACB175" s="106"/>
      <c r="ACC175" s="106"/>
      <c r="ACD175" s="106"/>
      <c r="ACE175" s="106"/>
      <c r="ACF175" s="106"/>
      <c r="ACG175" s="106"/>
      <c r="ACH175" s="106"/>
      <c r="ACI175" s="106"/>
      <c r="ACJ175" s="106"/>
      <c r="ACK175" s="106"/>
      <c r="ACL175" s="106"/>
      <c r="ACM175" s="106"/>
      <c r="ACN175" s="106"/>
      <c r="ACO175" s="106"/>
      <c r="ACP175" s="106"/>
      <c r="ACQ175" s="106"/>
      <c r="ACR175" s="106"/>
      <c r="ACS175" s="106"/>
      <c r="ACT175" s="106"/>
      <c r="ACU175" s="106"/>
      <c r="ACV175" s="106"/>
      <c r="ACW175" s="106"/>
      <c r="ACX175" s="106"/>
      <c r="ACY175" s="106"/>
      <c r="ACZ175" s="106"/>
      <c r="ADA175" s="106"/>
      <c r="ADB175" s="106"/>
      <c r="ADC175" s="106"/>
      <c r="ADD175" s="106"/>
      <c r="ADE175" s="106"/>
      <c r="ADF175" s="106"/>
      <c r="ADG175" s="106"/>
      <c r="ADH175" s="106"/>
      <c r="ADI175" s="106"/>
      <c r="ADJ175" s="106"/>
      <c r="ADK175" s="106"/>
      <c r="ADL175" s="106"/>
      <c r="ADM175" s="106"/>
      <c r="ADN175" s="106"/>
      <c r="ADO175" s="106"/>
      <c r="ADP175" s="106"/>
      <c r="ADQ175" s="106"/>
      <c r="ADR175" s="106"/>
      <c r="ADS175" s="106"/>
      <c r="ADT175" s="106"/>
      <c r="ADU175" s="106"/>
      <c r="ADV175" s="106"/>
      <c r="ADW175" s="106"/>
      <c r="ADX175" s="106"/>
      <c r="ADY175" s="106"/>
      <c r="ADZ175" s="106"/>
      <c r="AEA175" s="106"/>
      <c r="AEB175" s="106"/>
      <c r="AEC175" s="106"/>
      <c r="AED175" s="106"/>
      <c r="AEE175" s="106"/>
      <c r="AEF175" s="106"/>
      <c r="AEG175" s="106"/>
      <c r="AEH175" s="106"/>
      <c r="AEI175" s="106"/>
      <c r="AEJ175" s="106"/>
      <c r="AEK175" s="106"/>
      <c r="AEL175" s="106"/>
      <c r="AEM175" s="106"/>
      <c r="AEN175" s="106"/>
      <c r="AEO175" s="106"/>
      <c r="AEP175" s="106"/>
      <c r="AEQ175" s="106"/>
      <c r="AER175" s="106"/>
      <c r="AES175" s="106"/>
      <c r="AET175" s="106"/>
      <c r="AEU175" s="106"/>
      <c r="AEV175" s="106"/>
      <c r="AEW175" s="106"/>
      <c r="AEX175" s="106"/>
      <c r="AEY175" s="106"/>
      <c r="AEZ175" s="106"/>
      <c r="AFA175" s="106"/>
      <c r="AFB175" s="106"/>
      <c r="AFC175" s="106"/>
      <c r="AFD175" s="106"/>
      <c r="AFE175" s="106"/>
      <c r="AFF175" s="106"/>
      <c r="AFG175" s="106"/>
      <c r="AFH175" s="106"/>
      <c r="AFI175" s="106"/>
      <c r="AFJ175" s="106"/>
      <c r="AFK175" s="106"/>
      <c r="AFL175" s="106"/>
      <c r="AFM175" s="106"/>
      <c r="AFN175" s="106"/>
      <c r="AFO175" s="106"/>
      <c r="AFP175" s="106"/>
      <c r="AFQ175" s="106"/>
      <c r="AFR175" s="106"/>
      <c r="AFS175" s="106"/>
      <c r="AFT175" s="106"/>
      <c r="AFU175" s="106"/>
      <c r="AFV175" s="106"/>
      <c r="AFW175" s="106"/>
      <c r="AFX175" s="106"/>
      <c r="AFY175" s="106"/>
      <c r="AFZ175" s="106"/>
      <c r="AGA175" s="106"/>
      <c r="AGB175" s="106"/>
      <c r="AGC175" s="106"/>
      <c r="AGD175" s="106"/>
      <c r="AGE175" s="106"/>
      <c r="AGF175" s="106"/>
      <c r="AGG175" s="106"/>
      <c r="AGH175" s="106"/>
      <c r="AGI175" s="106"/>
      <c r="AGJ175" s="106"/>
      <c r="AGK175" s="106"/>
      <c r="AGL175" s="106"/>
      <c r="AGM175" s="106"/>
      <c r="AGN175" s="106"/>
      <c r="AGO175" s="106"/>
      <c r="AGP175" s="106"/>
      <c r="AGQ175" s="106"/>
      <c r="AGR175" s="106"/>
      <c r="AGS175" s="106"/>
      <c r="AGT175" s="106"/>
      <c r="AGU175" s="106"/>
      <c r="AGV175" s="106"/>
      <c r="AGW175" s="106"/>
      <c r="AGX175" s="106"/>
      <c r="AGY175" s="106"/>
      <c r="AGZ175" s="106"/>
      <c r="AHA175" s="106"/>
      <c r="AHB175" s="106"/>
      <c r="AHC175" s="106"/>
      <c r="AHD175" s="106"/>
      <c r="AHE175" s="106"/>
      <c r="AHF175" s="106"/>
      <c r="AHG175" s="106"/>
      <c r="AHH175" s="106"/>
      <c r="AHI175" s="106"/>
      <c r="AHJ175" s="106"/>
      <c r="AHK175" s="106"/>
      <c r="AHL175" s="106"/>
      <c r="AHM175" s="106"/>
      <c r="AHN175" s="106"/>
      <c r="AHO175" s="106"/>
      <c r="AHP175" s="106"/>
      <c r="AHQ175" s="106"/>
      <c r="AHR175" s="106"/>
      <c r="AHS175" s="106"/>
      <c r="AHT175" s="106"/>
      <c r="AHU175" s="106"/>
      <c r="AHV175" s="106"/>
      <c r="AHW175" s="106"/>
      <c r="AHX175" s="106"/>
      <c r="AHY175" s="106"/>
      <c r="AHZ175" s="106"/>
      <c r="AIA175" s="106"/>
      <c r="AIB175" s="106"/>
      <c r="AIC175" s="106"/>
      <c r="AID175" s="106"/>
      <c r="AIE175" s="106"/>
      <c r="AIF175" s="106"/>
      <c r="AIG175" s="106"/>
      <c r="AIH175" s="106"/>
      <c r="AII175" s="106"/>
      <c r="AIJ175" s="106"/>
      <c r="AIK175" s="106"/>
      <c r="AIL175" s="106"/>
      <c r="AIM175" s="106"/>
      <c r="AIN175" s="106"/>
      <c r="AIO175" s="106"/>
      <c r="AIP175" s="106"/>
      <c r="AIQ175" s="106"/>
      <c r="AIR175" s="106"/>
      <c r="AIS175" s="106"/>
      <c r="AIT175" s="106"/>
      <c r="AIU175" s="106"/>
      <c r="AIV175" s="106"/>
      <c r="AIW175" s="106"/>
      <c r="AIX175" s="106"/>
      <c r="AIY175" s="106"/>
      <c r="AIZ175" s="106"/>
      <c r="AJA175" s="106"/>
      <c r="AJB175" s="106"/>
      <c r="AJC175" s="106"/>
      <c r="AJD175" s="106"/>
      <c r="AJE175" s="106"/>
      <c r="AJF175" s="106"/>
      <c r="AJG175" s="106"/>
      <c r="AJH175" s="106"/>
      <c r="AJI175" s="106"/>
      <c r="AJJ175" s="106"/>
      <c r="AJK175" s="106"/>
      <c r="AJL175" s="106"/>
      <c r="AJM175" s="106"/>
      <c r="AJN175" s="106"/>
      <c r="AJO175" s="106"/>
      <c r="AJP175" s="106"/>
      <c r="AJQ175" s="106"/>
      <c r="AJR175" s="106"/>
      <c r="AJS175" s="106"/>
      <c r="AJT175" s="106"/>
      <c r="AJU175" s="106"/>
      <c r="AJV175" s="106"/>
      <c r="AJW175" s="106"/>
      <c r="AJX175" s="106"/>
      <c r="AJY175" s="106"/>
      <c r="AJZ175" s="106"/>
      <c r="AKA175" s="106"/>
      <c r="AKB175" s="106"/>
      <c r="AKC175" s="106"/>
      <c r="AKD175" s="106"/>
      <c r="AKE175" s="106"/>
      <c r="AKF175" s="106"/>
      <c r="AKG175" s="106"/>
      <c r="AKH175" s="106"/>
      <c r="AKI175" s="106"/>
      <c r="AKJ175" s="106"/>
      <c r="AKK175" s="106"/>
      <c r="AKL175" s="106"/>
      <c r="AKM175" s="106"/>
      <c r="AKN175" s="106"/>
      <c r="AKO175" s="106"/>
      <c r="AKP175" s="106"/>
      <c r="AKQ175" s="106"/>
      <c r="AKR175" s="106"/>
      <c r="AKS175" s="106"/>
      <c r="AKT175" s="106"/>
      <c r="AKU175" s="106"/>
      <c r="AKV175" s="106"/>
      <c r="AKW175" s="106"/>
      <c r="AKX175" s="106"/>
      <c r="AKY175" s="106"/>
      <c r="AKZ175" s="106"/>
      <c r="ALA175" s="106"/>
      <c r="ALB175" s="106"/>
      <c r="ALC175" s="106"/>
      <c r="ALD175" s="106"/>
      <c r="ALE175" s="106"/>
      <c r="ALF175" s="106"/>
      <c r="ALG175" s="106"/>
      <c r="ALH175" s="106"/>
      <c r="ALI175" s="106"/>
      <c r="ALJ175" s="106"/>
      <c r="ALK175" s="106"/>
      <c r="ALL175" s="106"/>
      <c r="ALM175" s="106"/>
      <c r="ALN175" s="106"/>
      <c r="ALO175" s="106"/>
      <c r="ALP175" s="106"/>
      <c r="ALQ175" s="106"/>
      <c r="ALR175" s="106"/>
      <c r="ALS175" s="106"/>
      <c r="ALT175" s="106"/>
      <c r="ALU175" s="106"/>
      <c r="ALV175" s="106"/>
      <c r="ALW175" s="106"/>
      <c r="ALX175" s="106"/>
      <c r="ALY175" s="106"/>
      <c r="ALZ175" s="106"/>
      <c r="AMA175" s="106"/>
      <c r="AMB175" s="106"/>
      <c r="AMC175" s="106"/>
      <c r="AMD175" s="106"/>
      <c r="AME175" s="106"/>
      <c r="AMF175" s="106"/>
      <c r="AMG175" s="106"/>
      <c r="AMH175" s="106"/>
      <c r="AMI175" s="106"/>
    </row>
    <row r="176" spans="1:1024" s="107" customFormat="1" ht="25.5" x14ac:dyDescent="0.2">
      <c r="A176" s="108"/>
      <c r="B176" s="192" t="s">
        <v>414</v>
      </c>
      <c r="C176" s="110"/>
      <c r="D176" s="119"/>
      <c r="E176" s="111"/>
      <c r="F176" s="112"/>
      <c r="G176" s="106"/>
      <c r="H176" s="113"/>
      <c r="I176" s="106"/>
      <c r="J176" s="106"/>
      <c r="K176" s="106"/>
      <c r="L176" s="106"/>
      <c r="M176" s="106"/>
      <c r="N176" s="106"/>
      <c r="O176" s="106"/>
      <c r="P176" s="106"/>
      <c r="Q176" s="106"/>
      <c r="R176" s="106"/>
      <c r="S176" s="106"/>
      <c r="T176" s="106"/>
      <c r="U176" s="106"/>
      <c r="V176" s="106"/>
      <c r="W176" s="106"/>
      <c r="X176" s="106"/>
      <c r="Y176" s="106"/>
      <c r="Z176" s="106"/>
      <c r="AA176" s="106"/>
      <c r="AB176" s="106"/>
      <c r="AC176" s="106"/>
      <c r="AD176" s="106"/>
      <c r="AE176" s="106"/>
      <c r="AF176" s="106"/>
      <c r="AG176" s="106"/>
      <c r="AH176" s="106"/>
      <c r="AI176" s="106"/>
      <c r="AJ176" s="106"/>
      <c r="AK176" s="106"/>
      <c r="AL176" s="106"/>
      <c r="AM176" s="106"/>
      <c r="AN176" s="106"/>
      <c r="AO176" s="106"/>
      <c r="AP176" s="106"/>
      <c r="AQ176" s="106"/>
      <c r="AR176" s="106"/>
      <c r="AS176" s="106"/>
      <c r="AT176" s="106"/>
      <c r="AU176" s="106"/>
      <c r="AV176" s="106"/>
      <c r="AW176" s="106"/>
      <c r="AX176" s="106"/>
      <c r="AY176" s="106"/>
      <c r="AZ176" s="106"/>
      <c r="BA176" s="106"/>
      <c r="BB176" s="106"/>
      <c r="BC176" s="106"/>
      <c r="BD176" s="106"/>
      <c r="BE176" s="106"/>
      <c r="BF176" s="106"/>
      <c r="BG176" s="106"/>
      <c r="BH176" s="106"/>
      <c r="BI176" s="106"/>
      <c r="BJ176" s="106"/>
      <c r="BK176" s="106"/>
      <c r="BL176" s="106"/>
      <c r="BM176" s="106"/>
      <c r="BN176" s="106"/>
      <c r="BO176" s="106"/>
      <c r="BP176" s="106"/>
      <c r="BQ176" s="106"/>
      <c r="BR176" s="106"/>
      <c r="BS176" s="106"/>
      <c r="BT176" s="106"/>
      <c r="BU176" s="106"/>
      <c r="BV176" s="106"/>
      <c r="BW176" s="106"/>
      <c r="BX176" s="106"/>
      <c r="BY176" s="106"/>
      <c r="BZ176" s="106"/>
      <c r="CA176" s="106"/>
      <c r="CB176" s="106"/>
      <c r="CC176" s="106"/>
      <c r="CD176" s="106"/>
      <c r="CE176" s="106"/>
      <c r="CF176" s="106"/>
      <c r="CG176" s="106"/>
      <c r="CH176" s="106"/>
      <c r="CI176" s="106"/>
      <c r="CJ176" s="106"/>
      <c r="CK176" s="106"/>
      <c r="CL176" s="106"/>
      <c r="CM176" s="106"/>
      <c r="CN176" s="106"/>
      <c r="CO176" s="106"/>
      <c r="CP176" s="106"/>
      <c r="CQ176" s="106"/>
      <c r="CR176" s="106"/>
      <c r="CS176" s="106"/>
      <c r="CT176" s="106"/>
      <c r="CU176" s="106"/>
      <c r="CV176" s="106"/>
      <c r="CW176" s="106"/>
      <c r="CX176" s="106"/>
      <c r="CY176" s="106"/>
      <c r="CZ176" s="106"/>
      <c r="DA176" s="106"/>
      <c r="DB176" s="106"/>
      <c r="DC176" s="106"/>
      <c r="DD176" s="106"/>
      <c r="DE176" s="106"/>
      <c r="DF176" s="106"/>
      <c r="DG176" s="106"/>
      <c r="DH176" s="106"/>
      <c r="DI176" s="106"/>
      <c r="DJ176" s="106"/>
      <c r="DK176" s="106"/>
      <c r="DL176" s="106"/>
      <c r="DM176" s="106"/>
      <c r="DN176" s="106"/>
      <c r="DO176" s="106"/>
      <c r="DP176" s="106"/>
      <c r="DQ176" s="106"/>
      <c r="DR176" s="106"/>
      <c r="DS176" s="106"/>
      <c r="DT176" s="106"/>
      <c r="DU176" s="106"/>
      <c r="DV176" s="106"/>
      <c r="DW176" s="106"/>
      <c r="DX176" s="106"/>
      <c r="DY176" s="106"/>
      <c r="DZ176" s="106"/>
      <c r="EA176" s="106"/>
      <c r="EB176" s="106"/>
      <c r="EC176" s="106"/>
      <c r="ED176" s="106"/>
      <c r="EE176" s="106"/>
      <c r="EF176" s="106"/>
      <c r="EG176" s="106"/>
      <c r="EH176" s="106"/>
      <c r="EI176" s="106"/>
      <c r="EJ176" s="106"/>
      <c r="EK176" s="106"/>
      <c r="EL176" s="106"/>
      <c r="EM176" s="106"/>
      <c r="EN176" s="106"/>
      <c r="EO176" s="106"/>
      <c r="EP176" s="106"/>
      <c r="EQ176" s="106"/>
      <c r="ER176" s="106"/>
      <c r="ES176" s="106"/>
      <c r="ET176" s="106"/>
      <c r="EU176" s="106"/>
      <c r="EV176" s="106"/>
      <c r="EW176" s="106"/>
      <c r="EX176" s="106"/>
      <c r="EY176" s="106"/>
      <c r="EZ176" s="106"/>
      <c r="FA176" s="106"/>
      <c r="FB176" s="106"/>
      <c r="FC176" s="106"/>
      <c r="FD176" s="106"/>
      <c r="FE176" s="106"/>
      <c r="FF176" s="106"/>
      <c r="FG176" s="106"/>
      <c r="FH176" s="106"/>
      <c r="FI176" s="106"/>
      <c r="FJ176" s="106"/>
      <c r="FK176" s="106"/>
      <c r="FL176" s="106"/>
      <c r="FM176" s="106"/>
      <c r="FN176" s="106"/>
      <c r="FO176" s="106"/>
      <c r="FP176" s="106"/>
      <c r="FQ176" s="106"/>
      <c r="FR176" s="106"/>
      <c r="FS176" s="106"/>
      <c r="FT176" s="106"/>
      <c r="FU176" s="106"/>
      <c r="FV176" s="106"/>
      <c r="FW176" s="106"/>
      <c r="FX176" s="106"/>
      <c r="FY176" s="106"/>
      <c r="FZ176" s="106"/>
      <c r="GA176" s="106"/>
      <c r="GB176" s="106"/>
      <c r="GC176" s="106"/>
      <c r="GD176" s="106"/>
      <c r="GE176" s="106"/>
      <c r="GF176" s="106"/>
      <c r="GG176" s="106"/>
      <c r="GH176" s="106"/>
      <c r="GI176" s="106"/>
      <c r="GJ176" s="106"/>
      <c r="GK176" s="106"/>
      <c r="GL176" s="106"/>
      <c r="GM176" s="106"/>
      <c r="GN176" s="106"/>
      <c r="GO176" s="106"/>
      <c r="GP176" s="106"/>
      <c r="GQ176" s="106"/>
      <c r="GR176" s="106"/>
      <c r="GS176" s="106"/>
      <c r="GT176" s="106"/>
      <c r="GU176" s="106"/>
      <c r="GV176" s="106"/>
      <c r="GW176" s="106"/>
      <c r="GX176" s="106"/>
      <c r="GY176" s="106"/>
      <c r="GZ176" s="106"/>
      <c r="HA176" s="106"/>
      <c r="HB176" s="106"/>
      <c r="HC176" s="106"/>
      <c r="HD176" s="106"/>
      <c r="HE176" s="106"/>
      <c r="HF176" s="106"/>
      <c r="HG176" s="106"/>
      <c r="HH176" s="106"/>
      <c r="HI176" s="106"/>
      <c r="HJ176" s="106"/>
      <c r="HK176" s="106"/>
      <c r="HL176" s="106"/>
      <c r="HM176" s="106"/>
      <c r="HN176" s="106"/>
      <c r="HO176" s="106"/>
      <c r="HP176" s="106"/>
      <c r="HQ176" s="106"/>
      <c r="HR176" s="106"/>
      <c r="HS176" s="106"/>
      <c r="HT176" s="106"/>
      <c r="HU176" s="106"/>
      <c r="HV176" s="106"/>
      <c r="HW176" s="106"/>
      <c r="HX176" s="106"/>
      <c r="HY176" s="106"/>
      <c r="HZ176" s="106"/>
      <c r="IA176" s="106"/>
      <c r="IB176" s="106"/>
      <c r="IC176" s="106"/>
      <c r="ID176" s="106"/>
      <c r="IE176" s="106"/>
      <c r="IF176" s="106"/>
      <c r="IG176" s="106"/>
      <c r="IH176" s="106"/>
      <c r="II176" s="106"/>
      <c r="IJ176" s="106"/>
      <c r="IK176" s="106"/>
      <c r="IL176" s="106"/>
      <c r="IM176" s="106"/>
      <c r="IN176" s="106"/>
      <c r="IO176" s="106"/>
      <c r="IP176" s="106"/>
      <c r="IQ176" s="106"/>
      <c r="IR176" s="106"/>
      <c r="IS176" s="106"/>
      <c r="IT176" s="106"/>
      <c r="IU176" s="106"/>
      <c r="IV176" s="106"/>
      <c r="IW176" s="106"/>
      <c r="IX176" s="106"/>
      <c r="IY176" s="106"/>
      <c r="IZ176" s="106"/>
      <c r="JA176" s="106"/>
      <c r="JB176" s="106"/>
      <c r="JC176" s="106"/>
      <c r="JD176" s="106"/>
      <c r="JE176" s="106"/>
      <c r="JF176" s="106"/>
      <c r="JG176" s="106"/>
      <c r="JH176" s="106"/>
      <c r="JI176" s="106"/>
      <c r="JJ176" s="106"/>
      <c r="JK176" s="106"/>
      <c r="JL176" s="106"/>
      <c r="JM176" s="106"/>
      <c r="JN176" s="106"/>
      <c r="JO176" s="106"/>
      <c r="JP176" s="106"/>
      <c r="JQ176" s="106"/>
      <c r="JR176" s="106"/>
      <c r="JS176" s="106"/>
      <c r="JT176" s="106"/>
      <c r="JU176" s="106"/>
      <c r="JV176" s="106"/>
      <c r="JW176" s="106"/>
      <c r="JX176" s="106"/>
      <c r="JY176" s="106"/>
      <c r="JZ176" s="106"/>
      <c r="KA176" s="106"/>
      <c r="KB176" s="106"/>
      <c r="KC176" s="106"/>
      <c r="KD176" s="106"/>
      <c r="KE176" s="106"/>
      <c r="KF176" s="106"/>
      <c r="KG176" s="106"/>
      <c r="KH176" s="106"/>
      <c r="KI176" s="106"/>
      <c r="KJ176" s="106"/>
      <c r="KK176" s="106"/>
      <c r="KL176" s="106"/>
      <c r="KM176" s="106"/>
      <c r="KN176" s="106"/>
      <c r="KO176" s="106"/>
      <c r="KP176" s="106"/>
      <c r="KQ176" s="106"/>
      <c r="KR176" s="106"/>
      <c r="KS176" s="106"/>
      <c r="KT176" s="106"/>
      <c r="KU176" s="106"/>
      <c r="KV176" s="106"/>
      <c r="KW176" s="106"/>
      <c r="KX176" s="106"/>
      <c r="KY176" s="106"/>
      <c r="KZ176" s="106"/>
      <c r="LA176" s="106"/>
      <c r="LB176" s="106"/>
      <c r="LC176" s="106"/>
      <c r="LD176" s="106"/>
      <c r="LE176" s="106"/>
      <c r="LF176" s="106"/>
      <c r="LG176" s="106"/>
      <c r="LH176" s="106"/>
      <c r="LI176" s="106"/>
      <c r="LJ176" s="106"/>
      <c r="LK176" s="106"/>
      <c r="LL176" s="106"/>
      <c r="LM176" s="106"/>
      <c r="LN176" s="106"/>
      <c r="LO176" s="106"/>
      <c r="LP176" s="106"/>
      <c r="LQ176" s="106"/>
      <c r="LR176" s="106"/>
      <c r="LS176" s="106"/>
      <c r="LT176" s="106"/>
      <c r="LU176" s="106"/>
      <c r="LV176" s="106"/>
      <c r="LW176" s="106"/>
      <c r="LX176" s="106"/>
      <c r="LY176" s="106"/>
      <c r="LZ176" s="106"/>
      <c r="MA176" s="106"/>
      <c r="MB176" s="106"/>
      <c r="MC176" s="106"/>
      <c r="MD176" s="106"/>
      <c r="ME176" s="106"/>
      <c r="MF176" s="106"/>
      <c r="MG176" s="106"/>
      <c r="MH176" s="106"/>
      <c r="MI176" s="106"/>
      <c r="MJ176" s="106"/>
      <c r="MK176" s="106"/>
      <c r="ML176" s="106"/>
      <c r="MM176" s="106"/>
      <c r="MN176" s="106"/>
      <c r="MO176" s="106"/>
      <c r="MP176" s="106"/>
      <c r="MQ176" s="106"/>
      <c r="MR176" s="106"/>
      <c r="MS176" s="106"/>
      <c r="MT176" s="106"/>
      <c r="MU176" s="106"/>
      <c r="MV176" s="106"/>
      <c r="MW176" s="106"/>
      <c r="MX176" s="106"/>
      <c r="MY176" s="106"/>
      <c r="MZ176" s="106"/>
      <c r="NA176" s="106"/>
      <c r="NB176" s="106"/>
      <c r="NC176" s="106"/>
      <c r="ND176" s="106"/>
      <c r="NE176" s="106"/>
      <c r="NF176" s="106"/>
      <c r="NG176" s="106"/>
      <c r="NH176" s="106"/>
      <c r="NI176" s="106"/>
      <c r="NJ176" s="106"/>
      <c r="NK176" s="106"/>
      <c r="NL176" s="106"/>
      <c r="NM176" s="106"/>
      <c r="NN176" s="106"/>
      <c r="NO176" s="106"/>
      <c r="NP176" s="106"/>
      <c r="NQ176" s="106"/>
      <c r="NR176" s="106"/>
      <c r="NS176" s="106"/>
      <c r="NT176" s="106"/>
      <c r="NU176" s="106"/>
      <c r="NV176" s="106"/>
      <c r="NW176" s="106"/>
      <c r="NX176" s="106"/>
      <c r="NY176" s="106"/>
      <c r="NZ176" s="106"/>
      <c r="OA176" s="106"/>
      <c r="OB176" s="106"/>
      <c r="OC176" s="106"/>
      <c r="OD176" s="106"/>
      <c r="OE176" s="106"/>
      <c r="OF176" s="106"/>
      <c r="OG176" s="106"/>
      <c r="OH176" s="106"/>
      <c r="OI176" s="106"/>
      <c r="OJ176" s="106"/>
      <c r="OK176" s="106"/>
      <c r="OL176" s="106"/>
      <c r="OM176" s="106"/>
      <c r="ON176" s="106"/>
      <c r="OO176" s="106"/>
      <c r="OP176" s="106"/>
      <c r="OQ176" s="106"/>
      <c r="OR176" s="106"/>
      <c r="OS176" s="106"/>
      <c r="OT176" s="106"/>
      <c r="OU176" s="106"/>
      <c r="OV176" s="106"/>
      <c r="OW176" s="106"/>
      <c r="OX176" s="106"/>
      <c r="OY176" s="106"/>
      <c r="OZ176" s="106"/>
      <c r="PA176" s="106"/>
      <c r="PB176" s="106"/>
      <c r="PC176" s="106"/>
      <c r="PD176" s="106"/>
      <c r="PE176" s="106"/>
      <c r="PF176" s="106"/>
      <c r="PG176" s="106"/>
      <c r="PH176" s="106"/>
      <c r="PI176" s="106"/>
      <c r="PJ176" s="106"/>
      <c r="PK176" s="106"/>
      <c r="PL176" s="106"/>
      <c r="PM176" s="106"/>
      <c r="PN176" s="106"/>
      <c r="PO176" s="106"/>
      <c r="PP176" s="106"/>
      <c r="PQ176" s="106"/>
      <c r="PR176" s="106"/>
      <c r="PS176" s="106"/>
      <c r="PT176" s="106"/>
      <c r="PU176" s="106"/>
      <c r="PV176" s="106"/>
      <c r="PW176" s="106"/>
      <c r="PX176" s="106"/>
      <c r="PY176" s="106"/>
      <c r="PZ176" s="106"/>
      <c r="QA176" s="106"/>
      <c r="QB176" s="106"/>
      <c r="QC176" s="106"/>
      <c r="QD176" s="106"/>
      <c r="QE176" s="106"/>
      <c r="QF176" s="106"/>
      <c r="QG176" s="106"/>
      <c r="QH176" s="106"/>
      <c r="QI176" s="106"/>
      <c r="QJ176" s="106"/>
      <c r="QK176" s="106"/>
      <c r="QL176" s="106"/>
      <c r="QM176" s="106"/>
      <c r="QN176" s="106"/>
      <c r="QO176" s="106"/>
      <c r="QP176" s="106"/>
      <c r="QQ176" s="106"/>
      <c r="QR176" s="106"/>
      <c r="QS176" s="106"/>
      <c r="QT176" s="106"/>
      <c r="QU176" s="106"/>
      <c r="QV176" s="106"/>
      <c r="QW176" s="106"/>
      <c r="QX176" s="106"/>
      <c r="QY176" s="106"/>
      <c r="QZ176" s="106"/>
      <c r="RA176" s="106"/>
      <c r="RB176" s="106"/>
      <c r="RC176" s="106"/>
      <c r="RD176" s="106"/>
      <c r="RE176" s="106"/>
      <c r="RF176" s="106"/>
      <c r="RG176" s="106"/>
      <c r="RH176" s="106"/>
      <c r="RI176" s="106"/>
      <c r="RJ176" s="106"/>
      <c r="RK176" s="106"/>
      <c r="RL176" s="106"/>
      <c r="RM176" s="106"/>
      <c r="RN176" s="106"/>
      <c r="RO176" s="106"/>
      <c r="RP176" s="106"/>
      <c r="RQ176" s="106"/>
      <c r="RR176" s="106"/>
      <c r="RS176" s="106"/>
      <c r="RT176" s="106"/>
      <c r="RU176" s="106"/>
      <c r="RV176" s="106"/>
      <c r="RW176" s="106"/>
      <c r="RX176" s="106"/>
      <c r="RY176" s="106"/>
      <c r="RZ176" s="106"/>
      <c r="SA176" s="106"/>
      <c r="SB176" s="106"/>
      <c r="SC176" s="106"/>
      <c r="SD176" s="106"/>
      <c r="SE176" s="106"/>
      <c r="SF176" s="106"/>
      <c r="SG176" s="106"/>
      <c r="SH176" s="106"/>
      <c r="SI176" s="106"/>
      <c r="SJ176" s="106"/>
      <c r="SK176" s="106"/>
      <c r="SL176" s="106"/>
      <c r="SM176" s="106"/>
      <c r="SN176" s="106"/>
      <c r="SO176" s="106"/>
      <c r="SP176" s="106"/>
      <c r="SQ176" s="106"/>
      <c r="SR176" s="106"/>
      <c r="SS176" s="106"/>
      <c r="ST176" s="106"/>
      <c r="SU176" s="106"/>
      <c r="SV176" s="106"/>
      <c r="SW176" s="106"/>
      <c r="SX176" s="106"/>
      <c r="SY176" s="106"/>
      <c r="SZ176" s="106"/>
      <c r="TA176" s="106"/>
      <c r="TB176" s="106"/>
      <c r="TC176" s="106"/>
      <c r="TD176" s="106"/>
      <c r="TE176" s="106"/>
      <c r="TF176" s="106"/>
      <c r="TG176" s="106"/>
      <c r="TH176" s="106"/>
      <c r="TI176" s="106"/>
      <c r="TJ176" s="106"/>
      <c r="TK176" s="106"/>
      <c r="TL176" s="106"/>
      <c r="TM176" s="106"/>
      <c r="TN176" s="106"/>
      <c r="TO176" s="106"/>
      <c r="TP176" s="106"/>
      <c r="TQ176" s="106"/>
      <c r="TR176" s="106"/>
      <c r="TS176" s="106"/>
      <c r="TT176" s="106"/>
      <c r="TU176" s="106"/>
      <c r="TV176" s="106"/>
      <c r="TW176" s="106"/>
      <c r="TX176" s="106"/>
      <c r="TY176" s="106"/>
      <c r="TZ176" s="106"/>
      <c r="UA176" s="106"/>
      <c r="UB176" s="106"/>
      <c r="UC176" s="106"/>
      <c r="UD176" s="106"/>
      <c r="UE176" s="106"/>
      <c r="UF176" s="106"/>
      <c r="UG176" s="106"/>
      <c r="UH176" s="106"/>
      <c r="UI176" s="106"/>
      <c r="UJ176" s="106"/>
      <c r="UK176" s="106"/>
      <c r="UL176" s="106"/>
      <c r="UM176" s="106"/>
      <c r="UN176" s="106"/>
      <c r="UO176" s="106"/>
      <c r="UP176" s="106"/>
      <c r="UQ176" s="106"/>
      <c r="UR176" s="106"/>
      <c r="US176" s="106"/>
      <c r="UT176" s="106"/>
      <c r="UU176" s="106"/>
      <c r="UV176" s="106"/>
      <c r="UW176" s="106"/>
      <c r="UX176" s="106"/>
      <c r="UY176" s="106"/>
      <c r="UZ176" s="106"/>
      <c r="VA176" s="106"/>
      <c r="VB176" s="106"/>
      <c r="VC176" s="106"/>
      <c r="VD176" s="106"/>
      <c r="VE176" s="106"/>
      <c r="VF176" s="106"/>
      <c r="VG176" s="106"/>
      <c r="VH176" s="106"/>
      <c r="VI176" s="106"/>
      <c r="VJ176" s="106"/>
      <c r="VK176" s="106"/>
      <c r="VL176" s="106"/>
      <c r="VM176" s="106"/>
      <c r="VN176" s="106"/>
      <c r="VO176" s="106"/>
      <c r="VP176" s="106"/>
      <c r="VQ176" s="106"/>
      <c r="VR176" s="106"/>
      <c r="VS176" s="106"/>
      <c r="VT176" s="106"/>
      <c r="VU176" s="106"/>
      <c r="VV176" s="106"/>
      <c r="VW176" s="106"/>
      <c r="VX176" s="106"/>
      <c r="VY176" s="106"/>
      <c r="VZ176" s="106"/>
      <c r="WA176" s="106"/>
      <c r="WB176" s="106"/>
      <c r="WC176" s="106"/>
      <c r="WD176" s="106"/>
      <c r="WE176" s="106"/>
      <c r="WF176" s="106"/>
      <c r="WG176" s="106"/>
      <c r="WH176" s="106"/>
      <c r="WI176" s="106"/>
      <c r="WJ176" s="106"/>
      <c r="WK176" s="106"/>
      <c r="WL176" s="106"/>
      <c r="WM176" s="106"/>
      <c r="WN176" s="106"/>
      <c r="WO176" s="106"/>
      <c r="WP176" s="106"/>
      <c r="WQ176" s="106"/>
      <c r="WR176" s="106"/>
      <c r="WS176" s="106"/>
      <c r="WT176" s="106"/>
      <c r="WU176" s="106"/>
      <c r="WV176" s="106"/>
      <c r="WW176" s="106"/>
      <c r="WX176" s="106"/>
      <c r="WY176" s="106"/>
      <c r="WZ176" s="106"/>
      <c r="XA176" s="106"/>
      <c r="XB176" s="106"/>
      <c r="XC176" s="106"/>
      <c r="XD176" s="106"/>
      <c r="XE176" s="106"/>
      <c r="XF176" s="106"/>
      <c r="XG176" s="106"/>
      <c r="XH176" s="106"/>
      <c r="XI176" s="106"/>
      <c r="XJ176" s="106"/>
      <c r="XK176" s="106"/>
      <c r="XL176" s="106"/>
      <c r="XM176" s="106"/>
      <c r="XN176" s="106"/>
      <c r="XO176" s="106"/>
      <c r="XP176" s="106"/>
      <c r="XQ176" s="106"/>
      <c r="XR176" s="106"/>
      <c r="XS176" s="106"/>
      <c r="XT176" s="106"/>
      <c r="XU176" s="106"/>
      <c r="XV176" s="106"/>
      <c r="XW176" s="106"/>
      <c r="XX176" s="106"/>
      <c r="XY176" s="106"/>
      <c r="XZ176" s="106"/>
      <c r="YA176" s="106"/>
      <c r="YB176" s="106"/>
      <c r="YC176" s="106"/>
      <c r="YD176" s="106"/>
      <c r="YE176" s="106"/>
      <c r="YF176" s="106"/>
      <c r="YG176" s="106"/>
      <c r="YH176" s="106"/>
      <c r="YI176" s="106"/>
      <c r="YJ176" s="106"/>
      <c r="YK176" s="106"/>
      <c r="YL176" s="106"/>
      <c r="YM176" s="106"/>
      <c r="YN176" s="106"/>
      <c r="YO176" s="106"/>
      <c r="YP176" s="106"/>
      <c r="YQ176" s="106"/>
      <c r="YR176" s="106"/>
      <c r="YS176" s="106"/>
      <c r="YT176" s="106"/>
      <c r="YU176" s="106"/>
      <c r="YV176" s="106"/>
      <c r="YW176" s="106"/>
      <c r="YX176" s="106"/>
      <c r="YY176" s="106"/>
      <c r="YZ176" s="106"/>
      <c r="ZA176" s="106"/>
      <c r="ZB176" s="106"/>
      <c r="ZC176" s="106"/>
      <c r="ZD176" s="106"/>
      <c r="ZE176" s="106"/>
      <c r="ZF176" s="106"/>
      <c r="ZG176" s="106"/>
      <c r="ZH176" s="106"/>
      <c r="ZI176" s="106"/>
      <c r="ZJ176" s="106"/>
      <c r="ZK176" s="106"/>
      <c r="ZL176" s="106"/>
      <c r="ZM176" s="106"/>
      <c r="ZN176" s="106"/>
      <c r="ZO176" s="106"/>
      <c r="ZP176" s="106"/>
      <c r="ZQ176" s="106"/>
      <c r="ZR176" s="106"/>
      <c r="ZS176" s="106"/>
      <c r="ZT176" s="106"/>
      <c r="ZU176" s="106"/>
      <c r="ZV176" s="106"/>
      <c r="ZW176" s="106"/>
      <c r="ZX176" s="106"/>
      <c r="ZY176" s="106"/>
      <c r="ZZ176" s="106"/>
      <c r="AAA176" s="106"/>
      <c r="AAB176" s="106"/>
      <c r="AAC176" s="106"/>
      <c r="AAD176" s="106"/>
      <c r="AAE176" s="106"/>
      <c r="AAF176" s="106"/>
      <c r="AAG176" s="106"/>
      <c r="AAH176" s="106"/>
      <c r="AAI176" s="106"/>
      <c r="AAJ176" s="106"/>
      <c r="AAK176" s="106"/>
      <c r="AAL176" s="106"/>
      <c r="AAM176" s="106"/>
      <c r="AAN176" s="106"/>
      <c r="AAO176" s="106"/>
      <c r="AAP176" s="106"/>
      <c r="AAQ176" s="106"/>
      <c r="AAR176" s="106"/>
      <c r="AAS176" s="106"/>
      <c r="AAT176" s="106"/>
      <c r="AAU176" s="106"/>
      <c r="AAV176" s="106"/>
      <c r="AAW176" s="106"/>
      <c r="AAX176" s="106"/>
      <c r="AAY176" s="106"/>
      <c r="AAZ176" s="106"/>
      <c r="ABA176" s="106"/>
      <c r="ABB176" s="106"/>
      <c r="ABC176" s="106"/>
      <c r="ABD176" s="106"/>
      <c r="ABE176" s="106"/>
      <c r="ABF176" s="106"/>
      <c r="ABG176" s="106"/>
      <c r="ABH176" s="106"/>
      <c r="ABI176" s="106"/>
      <c r="ABJ176" s="106"/>
      <c r="ABK176" s="106"/>
      <c r="ABL176" s="106"/>
      <c r="ABM176" s="106"/>
      <c r="ABN176" s="106"/>
      <c r="ABO176" s="106"/>
      <c r="ABP176" s="106"/>
      <c r="ABQ176" s="106"/>
      <c r="ABR176" s="106"/>
      <c r="ABS176" s="106"/>
      <c r="ABT176" s="106"/>
      <c r="ABU176" s="106"/>
      <c r="ABV176" s="106"/>
      <c r="ABW176" s="106"/>
      <c r="ABX176" s="106"/>
      <c r="ABY176" s="106"/>
      <c r="ABZ176" s="106"/>
      <c r="ACA176" s="106"/>
      <c r="ACB176" s="106"/>
      <c r="ACC176" s="106"/>
      <c r="ACD176" s="106"/>
      <c r="ACE176" s="106"/>
      <c r="ACF176" s="106"/>
      <c r="ACG176" s="106"/>
      <c r="ACH176" s="106"/>
      <c r="ACI176" s="106"/>
      <c r="ACJ176" s="106"/>
      <c r="ACK176" s="106"/>
      <c r="ACL176" s="106"/>
      <c r="ACM176" s="106"/>
      <c r="ACN176" s="106"/>
      <c r="ACO176" s="106"/>
      <c r="ACP176" s="106"/>
      <c r="ACQ176" s="106"/>
      <c r="ACR176" s="106"/>
      <c r="ACS176" s="106"/>
      <c r="ACT176" s="106"/>
      <c r="ACU176" s="106"/>
      <c r="ACV176" s="106"/>
      <c r="ACW176" s="106"/>
      <c r="ACX176" s="106"/>
      <c r="ACY176" s="106"/>
      <c r="ACZ176" s="106"/>
      <c r="ADA176" s="106"/>
      <c r="ADB176" s="106"/>
      <c r="ADC176" s="106"/>
      <c r="ADD176" s="106"/>
      <c r="ADE176" s="106"/>
      <c r="ADF176" s="106"/>
      <c r="ADG176" s="106"/>
      <c r="ADH176" s="106"/>
      <c r="ADI176" s="106"/>
      <c r="ADJ176" s="106"/>
      <c r="ADK176" s="106"/>
      <c r="ADL176" s="106"/>
      <c r="ADM176" s="106"/>
      <c r="ADN176" s="106"/>
      <c r="ADO176" s="106"/>
      <c r="ADP176" s="106"/>
      <c r="ADQ176" s="106"/>
      <c r="ADR176" s="106"/>
      <c r="ADS176" s="106"/>
      <c r="ADT176" s="106"/>
      <c r="ADU176" s="106"/>
      <c r="ADV176" s="106"/>
      <c r="ADW176" s="106"/>
      <c r="ADX176" s="106"/>
      <c r="ADY176" s="106"/>
      <c r="ADZ176" s="106"/>
      <c r="AEA176" s="106"/>
      <c r="AEB176" s="106"/>
      <c r="AEC176" s="106"/>
      <c r="AED176" s="106"/>
      <c r="AEE176" s="106"/>
      <c r="AEF176" s="106"/>
      <c r="AEG176" s="106"/>
      <c r="AEH176" s="106"/>
      <c r="AEI176" s="106"/>
      <c r="AEJ176" s="106"/>
      <c r="AEK176" s="106"/>
      <c r="AEL176" s="106"/>
      <c r="AEM176" s="106"/>
      <c r="AEN176" s="106"/>
      <c r="AEO176" s="106"/>
      <c r="AEP176" s="106"/>
      <c r="AEQ176" s="106"/>
      <c r="AER176" s="106"/>
      <c r="AES176" s="106"/>
      <c r="AET176" s="106"/>
      <c r="AEU176" s="106"/>
      <c r="AEV176" s="106"/>
      <c r="AEW176" s="106"/>
      <c r="AEX176" s="106"/>
      <c r="AEY176" s="106"/>
      <c r="AEZ176" s="106"/>
      <c r="AFA176" s="106"/>
      <c r="AFB176" s="106"/>
      <c r="AFC176" s="106"/>
      <c r="AFD176" s="106"/>
      <c r="AFE176" s="106"/>
      <c r="AFF176" s="106"/>
      <c r="AFG176" s="106"/>
      <c r="AFH176" s="106"/>
      <c r="AFI176" s="106"/>
      <c r="AFJ176" s="106"/>
      <c r="AFK176" s="106"/>
      <c r="AFL176" s="106"/>
      <c r="AFM176" s="106"/>
      <c r="AFN176" s="106"/>
      <c r="AFO176" s="106"/>
      <c r="AFP176" s="106"/>
      <c r="AFQ176" s="106"/>
      <c r="AFR176" s="106"/>
      <c r="AFS176" s="106"/>
      <c r="AFT176" s="106"/>
      <c r="AFU176" s="106"/>
      <c r="AFV176" s="106"/>
      <c r="AFW176" s="106"/>
      <c r="AFX176" s="106"/>
      <c r="AFY176" s="106"/>
      <c r="AFZ176" s="106"/>
      <c r="AGA176" s="106"/>
      <c r="AGB176" s="106"/>
      <c r="AGC176" s="106"/>
      <c r="AGD176" s="106"/>
      <c r="AGE176" s="106"/>
      <c r="AGF176" s="106"/>
      <c r="AGG176" s="106"/>
      <c r="AGH176" s="106"/>
      <c r="AGI176" s="106"/>
      <c r="AGJ176" s="106"/>
      <c r="AGK176" s="106"/>
      <c r="AGL176" s="106"/>
      <c r="AGM176" s="106"/>
      <c r="AGN176" s="106"/>
      <c r="AGO176" s="106"/>
      <c r="AGP176" s="106"/>
      <c r="AGQ176" s="106"/>
      <c r="AGR176" s="106"/>
      <c r="AGS176" s="106"/>
      <c r="AGT176" s="106"/>
      <c r="AGU176" s="106"/>
      <c r="AGV176" s="106"/>
      <c r="AGW176" s="106"/>
      <c r="AGX176" s="106"/>
      <c r="AGY176" s="106"/>
      <c r="AGZ176" s="106"/>
      <c r="AHA176" s="106"/>
      <c r="AHB176" s="106"/>
      <c r="AHC176" s="106"/>
      <c r="AHD176" s="106"/>
      <c r="AHE176" s="106"/>
      <c r="AHF176" s="106"/>
      <c r="AHG176" s="106"/>
      <c r="AHH176" s="106"/>
      <c r="AHI176" s="106"/>
      <c r="AHJ176" s="106"/>
      <c r="AHK176" s="106"/>
      <c r="AHL176" s="106"/>
      <c r="AHM176" s="106"/>
      <c r="AHN176" s="106"/>
      <c r="AHO176" s="106"/>
      <c r="AHP176" s="106"/>
      <c r="AHQ176" s="106"/>
      <c r="AHR176" s="106"/>
      <c r="AHS176" s="106"/>
      <c r="AHT176" s="106"/>
      <c r="AHU176" s="106"/>
      <c r="AHV176" s="106"/>
      <c r="AHW176" s="106"/>
      <c r="AHX176" s="106"/>
      <c r="AHY176" s="106"/>
      <c r="AHZ176" s="106"/>
      <c r="AIA176" s="106"/>
      <c r="AIB176" s="106"/>
      <c r="AIC176" s="106"/>
      <c r="AID176" s="106"/>
      <c r="AIE176" s="106"/>
      <c r="AIF176" s="106"/>
      <c r="AIG176" s="106"/>
      <c r="AIH176" s="106"/>
      <c r="AII176" s="106"/>
      <c r="AIJ176" s="106"/>
      <c r="AIK176" s="106"/>
      <c r="AIL176" s="106"/>
      <c r="AIM176" s="106"/>
      <c r="AIN176" s="106"/>
      <c r="AIO176" s="106"/>
      <c r="AIP176" s="106"/>
      <c r="AIQ176" s="106"/>
      <c r="AIR176" s="106"/>
      <c r="AIS176" s="106"/>
      <c r="AIT176" s="106"/>
      <c r="AIU176" s="106"/>
      <c r="AIV176" s="106"/>
      <c r="AIW176" s="106"/>
      <c r="AIX176" s="106"/>
      <c r="AIY176" s="106"/>
      <c r="AIZ176" s="106"/>
      <c r="AJA176" s="106"/>
      <c r="AJB176" s="106"/>
      <c r="AJC176" s="106"/>
      <c r="AJD176" s="106"/>
      <c r="AJE176" s="106"/>
      <c r="AJF176" s="106"/>
      <c r="AJG176" s="106"/>
      <c r="AJH176" s="106"/>
      <c r="AJI176" s="106"/>
      <c r="AJJ176" s="106"/>
      <c r="AJK176" s="106"/>
      <c r="AJL176" s="106"/>
      <c r="AJM176" s="106"/>
      <c r="AJN176" s="106"/>
      <c r="AJO176" s="106"/>
      <c r="AJP176" s="106"/>
      <c r="AJQ176" s="106"/>
      <c r="AJR176" s="106"/>
      <c r="AJS176" s="106"/>
      <c r="AJT176" s="106"/>
      <c r="AJU176" s="106"/>
      <c r="AJV176" s="106"/>
      <c r="AJW176" s="106"/>
      <c r="AJX176" s="106"/>
      <c r="AJY176" s="106"/>
      <c r="AJZ176" s="106"/>
      <c r="AKA176" s="106"/>
      <c r="AKB176" s="106"/>
      <c r="AKC176" s="106"/>
      <c r="AKD176" s="106"/>
      <c r="AKE176" s="106"/>
      <c r="AKF176" s="106"/>
      <c r="AKG176" s="106"/>
      <c r="AKH176" s="106"/>
      <c r="AKI176" s="106"/>
      <c r="AKJ176" s="106"/>
      <c r="AKK176" s="106"/>
      <c r="AKL176" s="106"/>
      <c r="AKM176" s="106"/>
      <c r="AKN176" s="106"/>
      <c r="AKO176" s="106"/>
      <c r="AKP176" s="106"/>
      <c r="AKQ176" s="106"/>
      <c r="AKR176" s="106"/>
      <c r="AKS176" s="106"/>
      <c r="AKT176" s="106"/>
      <c r="AKU176" s="106"/>
      <c r="AKV176" s="106"/>
      <c r="AKW176" s="106"/>
      <c r="AKX176" s="106"/>
      <c r="AKY176" s="106"/>
      <c r="AKZ176" s="106"/>
      <c r="ALA176" s="106"/>
      <c r="ALB176" s="106"/>
      <c r="ALC176" s="106"/>
      <c r="ALD176" s="106"/>
      <c r="ALE176" s="106"/>
      <c r="ALF176" s="106"/>
      <c r="ALG176" s="106"/>
      <c r="ALH176" s="106"/>
      <c r="ALI176" s="106"/>
      <c r="ALJ176" s="106"/>
      <c r="ALK176" s="106"/>
      <c r="ALL176" s="106"/>
      <c r="ALM176" s="106"/>
      <c r="ALN176" s="106"/>
      <c r="ALO176" s="106"/>
      <c r="ALP176" s="106"/>
      <c r="ALQ176" s="106"/>
      <c r="ALR176" s="106"/>
      <c r="ALS176" s="106"/>
      <c r="ALT176" s="106"/>
      <c r="ALU176" s="106"/>
      <c r="ALV176" s="106"/>
      <c r="ALW176" s="106"/>
      <c r="ALX176" s="106"/>
      <c r="ALY176" s="106"/>
      <c r="ALZ176" s="106"/>
      <c r="AMA176" s="106"/>
      <c r="AMB176" s="106"/>
      <c r="AMC176" s="106"/>
      <c r="AMD176" s="106"/>
      <c r="AME176" s="106"/>
      <c r="AMF176" s="106"/>
      <c r="AMG176" s="106"/>
      <c r="AMH176" s="106"/>
      <c r="AMI176" s="106"/>
    </row>
    <row r="177" spans="1:1023" s="107" customFormat="1" ht="38.25" x14ac:dyDescent="0.2">
      <c r="A177" s="108"/>
      <c r="B177" s="109" t="s">
        <v>138</v>
      </c>
      <c r="C177" s="110" t="s">
        <v>123</v>
      </c>
      <c r="D177" s="119">
        <v>4.5</v>
      </c>
      <c r="E177" s="111"/>
      <c r="F177" s="112">
        <f t="shared" ref="F177:F182" si="1">D177*E177</f>
        <v>0</v>
      </c>
      <c r="G177" s="106"/>
      <c r="H177" s="113"/>
      <c r="I177" s="126"/>
      <c r="J177" s="125"/>
      <c r="K177" s="106"/>
      <c r="L177" s="106"/>
      <c r="M177" s="106"/>
      <c r="N177" s="106"/>
      <c r="O177" s="106"/>
      <c r="P177" s="106"/>
      <c r="Q177" s="106"/>
      <c r="R177" s="106"/>
      <c r="S177" s="106"/>
      <c r="T177" s="106"/>
      <c r="U177" s="106"/>
      <c r="V177" s="106"/>
      <c r="W177" s="106"/>
      <c r="X177" s="106"/>
      <c r="Y177" s="106"/>
      <c r="Z177" s="106"/>
      <c r="AA177" s="106"/>
      <c r="AB177" s="106"/>
      <c r="AC177" s="106"/>
      <c r="AD177" s="106"/>
      <c r="AE177" s="106"/>
      <c r="AF177" s="106"/>
      <c r="AG177" s="106"/>
      <c r="AH177" s="106"/>
      <c r="AI177" s="106"/>
      <c r="AJ177" s="106"/>
      <c r="AK177" s="106"/>
      <c r="AL177" s="106"/>
      <c r="AM177" s="106"/>
      <c r="AN177" s="106"/>
      <c r="AO177" s="106"/>
      <c r="AP177" s="106"/>
      <c r="AQ177" s="106"/>
      <c r="AR177" s="106"/>
      <c r="AS177" s="106"/>
      <c r="AT177" s="106"/>
      <c r="AU177" s="106"/>
      <c r="AV177" s="106"/>
      <c r="AW177" s="106"/>
      <c r="AX177" s="106"/>
      <c r="AY177" s="106"/>
      <c r="AZ177" s="106"/>
      <c r="BA177" s="106"/>
      <c r="BB177" s="106"/>
      <c r="BC177" s="106"/>
      <c r="BD177" s="106"/>
      <c r="BE177" s="106"/>
      <c r="BF177" s="106"/>
      <c r="BG177" s="106"/>
      <c r="BH177" s="106"/>
      <c r="BI177" s="106"/>
      <c r="BJ177" s="106"/>
      <c r="BK177" s="106"/>
      <c r="BL177" s="106"/>
      <c r="BM177" s="106"/>
      <c r="BN177" s="106"/>
      <c r="BO177" s="106"/>
      <c r="BP177" s="106"/>
      <c r="BQ177" s="106"/>
      <c r="BR177" s="106"/>
      <c r="BS177" s="106"/>
      <c r="BT177" s="106"/>
      <c r="BU177" s="106"/>
      <c r="BV177" s="106"/>
      <c r="BW177" s="106"/>
      <c r="BX177" s="106"/>
      <c r="BY177" s="106"/>
      <c r="BZ177" s="106"/>
      <c r="CA177" s="106"/>
      <c r="CB177" s="106"/>
      <c r="CC177" s="106"/>
      <c r="CD177" s="106"/>
      <c r="CE177" s="106"/>
      <c r="CF177" s="106"/>
      <c r="CG177" s="106"/>
      <c r="CH177" s="106"/>
      <c r="CI177" s="106"/>
      <c r="CJ177" s="106"/>
      <c r="CK177" s="106"/>
      <c r="CL177" s="106"/>
      <c r="CM177" s="106"/>
      <c r="CN177" s="106"/>
      <c r="CO177" s="106"/>
      <c r="CP177" s="106"/>
      <c r="CQ177" s="106"/>
      <c r="CR177" s="106"/>
      <c r="CS177" s="106"/>
      <c r="CT177" s="106"/>
      <c r="CU177" s="106"/>
      <c r="CV177" s="106"/>
      <c r="CW177" s="106"/>
      <c r="CX177" s="106"/>
      <c r="CY177" s="106"/>
      <c r="CZ177" s="106"/>
      <c r="DA177" s="106"/>
      <c r="DB177" s="106"/>
      <c r="DC177" s="106"/>
      <c r="DD177" s="106"/>
      <c r="DE177" s="106"/>
      <c r="DF177" s="106"/>
      <c r="DG177" s="106"/>
      <c r="DH177" s="106"/>
      <c r="DI177" s="106"/>
      <c r="DJ177" s="106"/>
      <c r="DK177" s="106"/>
      <c r="DL177" s="106"/>
      <c r="DM177" s="106"/>
      <c r="DN177" s="106"/>
      <c r="DO177" s="106"/>
      <c r="DP177" s="106"/>
      <c r="DQ177" s="106"/>
      <c r="DR177" s="106"/>
      <c r="DS177" s="106"/>
      <c r="DT177" s="106"/>
      <c r="DU177" s="106"/>
      <c r="DV177" s="106"/>
      <c r="DW177" s="106"/>
      <c r="DX177" s="106"/>
      <c r="DY177" s="106"/>
      <c r="DZ177" s="106"/>
      <c r="EA177" s="106"/>
      <c r="EB177" s="106"/>
      <c r="EC177" s="106"/>
      <c r="ED177" s="106"/>
      <c r="EE177" s="106"/>
      <c r="EF177" s="106"/>
      <c r="EG177" s="106"/>
      <c r="EH177" s="106"/>
      <c r="EI177" s="106"/>
      <c r="EJ177" s="106"/>
      <c r="EK177" s="106"/>
      <c r="EL177" s="106"/>
      <c r="EM177" s="106"/>
      <c r="EN177" s="106"/>
      <c r="EO177" s="106"/>
      <c r="EP177" s="106"/>
      <c r="EQ177" s="106"/>
      <c r="ER177" s="106"/>
      <c r="ES177" s="106"/>
      <c r="ET177" s="106"/>
      <c r="EU177" s="106"/>
      <c r="EV177" s="106"/>
      <c r="EW177" s="106"/>
      <c r="EX177" s="106"/>
      <c r="EY177" s="106"/>
      <c r="EZ177" s="106"/>
      <c r="FA177" s="106"/>
      <c r="FB177" s="106"/>
      <c r="FC177" s="106"/>
      <c r="FD177" s="106"/>
      <c r="FE177" s="106"/>
      <c r="FF177" s="106"/>
      <c r="FG177" s="106"/>
      <c r="FH177" s="106"/>
      <c r="FI177" s="106"/>
      <c r="FJ177" s="106"/>
      <c r="FK177" s="106"/>
      <c r="FL177" s="106"/>
      <c r="FM177" s="106"/>
      <c r="FN177" s="106"/>
      <c r="FO177" s="106"/>
      <c r="FP177" s="106"/>
      <c r="FQ177" s="106"/>
      <c r="FR177" s="106"/>
      <c r="FS177" s="106"/>
      <c r="FT177" s="106"/>
      <c r="FU177" s="106"/>
      <c r="FV177" s="106"/>
      <c r="FW177" s="106"/>
      <c r="FX177" s="106"/>
      <c r="FY177" s="106"/>
      <c r="FZ177" s="106"/>
      <c r="GA177" s="106"/>
      <c r="GB177" s="106"/>
      <c r="GC177" s="106"/>
      <c r="GD177" s="106"/>
      <c r="GE177" s="106"/>
      <c r="GF177" s="106"/>
      <c r="GG177" s="106"/>
      <c r="GH177" s="106"/>
      <c r="GI177" s="106"/>
      <c r="GJ177" s="106"/>
      <c r="GK177" s="106"/>
      <c r="GL177" s="106"/>
      <c r="GM177" s="106"/>
      <c r="GN177" s="106"/>
      <c r="GO177" s="106"/>
      <c r="GP177" s="106"/>
      <c r="GQ177" s="106"/>
      <c r="GR177" s="106"/>
      <c r="GS177" s="106"/>
      <c r="GT177" s="106"/>
      <c r="GU177" s="106"/>
      <c r="GV177" s="106"/>
      <c r="GW177" s="106"/>
      <c r="GX177" s="106"/>
      <c r="GY177" s="106"/>
      <c r="GZ177" s="106"/>
      <c r="HA177" s="106"/>
      <c r="HB177" s="106"/>
      <c r="HC177" s="106"/>
      <c r="HD177" s="106"/>
      <c r="HE177" s="106"/>
      <c r="HF177" s="106"/>
      <c r="HG177" s="106"/>
      <c r="HH177" s="106"/>
      <c r="HI177" s="106"/>
      <c r="HJ177" s="106"/>
      <c r="HK177" s="106"/>
      <c r="HL177" s="106"/>
      <c r="HM177" s="106"/>
      <c r="HN177" s="106"/>
      <c r="HO177" s="106"/>
      <c r="HP177" s="106"/>
      <c r="HQ177" s="106"/>
      <c r="HR177" s="106"/>
      <c r="HS177" s="106"/>
      <c r="HT177" s="106"/>
      <c r="HU177" s="106"/>
      <c r="HV177" s="106"/>
      <c r="HW177" s="106"/>
      <c r="HX177" s="106"/>
      <c r="HY177" s="106"/>
      <c r="HZ177" s="106"/>
      <c r="IA177" s="106"/>
      <c r="IB177" s="106"/>
      <c r="IC177" s="106"/>
      <c r="ID177" s="106"/>
      <c r="IE177" s="106"/>
      <c r="IF177" s="106"/>
      <c r="IG177" s="106"/>
      <c r="IH177" s="106"/>
      <c r="II177" s="106"/>
      <c r="IJ177" s="106"/>
      <c r="IK177" s="106"/>
      <c r="IL177" s="106"/>
      <c r="IM177" s="106"/>
      <c r="IN177" s="106"/>
      <c r="IO177" s="106"/>
      <c r="IP177" s="106"/>
      <c r="IQ177" s="106"/>
      <c r="IR177" s="106"/>
      <c r="IS177" s="106"/>
      <c r="IT177" s="106"/>
      <c r="IU177" s="106"/>
      <c r="IV177" s="106"/>
      <c r="IW177" s="106"/>
      <c r="IX177" s="106"/>
      <c r="IY177" s="106"/>
      <c r="IZ177" s="106"/>
      <c r="JA177" s="106"/>
      <c r="JB177" s="106"/>
      <c r="JC177" s="106"/>
      <c r="JD177" s="106"/>
      <c r="JE177" s="106"/>
      <c r="JF177" s="106"/>
      <c r="JG177" s="106"/>
      <c r="JH177" s="106"/>
      <c r="JI177" s="106"/>
      <c r="JJ177" s="106"/>
      <c r="JK177" s="106"/>
      <c r="JL177" s="106"/>
      <c r="JM177" s="106"/>
      <c r="JN177" s="106"/>
      <c r="JO177" s="106"/>
      <c r="JP177" s="106"/>
      <c r="JQ177" s="106"/>
      <c r="JR177" s="106"/>
      <c r="JS177" s="106"/>
      <c r="JT177" s="106"/>
      <c r="JU177" s="106"/>
      <c r="JV177" s="106"/>
      <c r="JW177" s="106"/>
      <c r="JX177" s="106"/>
      <c r="JY177" s="106"/>
      <c r="JZ177" s="106"/>
      <c r="KA177" s="106"/>
      <c r="KB177" s="106"/>
      <c r="KC177" s="106"/>
      <c r="KD177" s="106"/>
      <c r="KE177" s="106"/>
      <c r="KF177" s="106"/>
      <c r="KG177" s="106"/>
      <c r="KH177" s="106"/>
      <c r="KI177" s="106"/>
      <c r="KJ177" s="106"/>
      <c r="KK177" s="106"/>
      <c r="KL177" s="106"/>
      <c r="KM177" s="106"/>
      <c r="KN177" s="106"/>
      <c r="KO177" s="106"/>
      <c r="KP177" s="106"/>
      <c r="KQ177" s="106"/>
      <c r="KR177" s="106"/>
      <c r="KS177" s="106"/>
      <c r="KT177" s="106"/>
      <c r="KU177" s="106"/>
      <c r="KV177" s="106"/>
      <c r="KW177" s="106"/>
      <c r="KX177" s="106"/>
      <c r="KY177" s="106"/>
      <c r="KZ177" s="106"/>
      <c r="LA177" s="106"/>
      <c r="LB177" s="106"/>
      <c r="LC177" s="106"/>
      <c r="LD177" s="106"/>
      <c r="LE177" s="106"/>
      <c r="LF177" s="106"/>
      <c r="LG177" s="106"/>
      <c r="LH177" s="106"/>
      <c r="LI177" s="106"/>
      <c r="LJ177" s="106"/>
      <c r="LK177" s="106"/>
      <c r="LL177" s="106"/>
      <c r="LM177" s="106"/>
      <c r="LN177" s="106"/>
      <c r="LO177" s="106"/>
      <c r="LP177" s="106"/>
      <c r="LQ177" s="106"/>
      <c r="LR177" s="106"/>
      <c r="LS177" s="106"/>
      <c r="LT177" s="106"/>
      <c r="LU177" s="106"/>
      <c r="LV177" s="106"/>
      <c r="LW177" s="106"/>
      <c r="LX177" s="106"/>
      <c r="LY177" s="106"/>
      <c r="LZ177" s="106"/>
      <c r="MA177" s="106"/>
      <c r="MB177" s="106"/>
      <c r="MC177" s="106"/>
      <c r="MD177" s="106"/>
      <c r="ME177" s="106"/>
      <c r="MF177" s="106"/>
      <c r="MG177" s="106"/>
      <c r="MH177" s="106"/>
      <c r="MI177" s="106"/>
      <c r="MJ177" s="106"/>
      <c r="MK177" s="106"/>
      <c r="ML177" s="106"/>
      <c r="MM177" s="106"/>
      <c r="MN177" s="106"/>
      <c r="MO177" s="106"/>
      <c r="MP177" s="106"/>
      <c r="MQ177" s="106"/>
      <c r="MR177" s="106"/>
      <c r="MS177" s="106"/>
      <c r="MT177" s="106"/>
      <c r="MU177" s="106"/>
      <c r="MV177" s="106"/>
      <c r="MW177" s="106"/>
      <c r="MX177" s="106"/>
      <c r="MY177" s="106"/>
      <c r="MZ177" s="106"/>
      <c r="NA177" s="106"/>
      <c r="NB177" s="106"/>
      <c r="NC177" s="106"/>
      <c r="ND177" s="106"/>
      <c r="NE177" s="106"/>
      <c r="NF177" s="106"/>
      <c r="NG177" s="106"/>
      <c r="NH177" s="106"/>
      <c r="NI177" s="106"/>
      <c r="NJ177" s="106"/>
      <c r="NK177" s="106"/>
      <c r="NL177" s="106"/>
      <c r="NM177" s="106"/>
      <c r="NN177" s="106"/>
      <c r="NO177" s="106"/>
      <c r="NP177" s="106"/>
      <c r="NQ177" s="106"/>
      <c r="NR177" s="106"/>
      <c r="NS177" s="106"/>
      <c r="NT177" s="106"/>
      <c r="NU177" s="106"/>
      <c r="NV177" s="106"/>
      <c r="NW177" s="106"/>
      <c r="NX177" s="106"/>
      <c r="NY177" s="106"/>
      <c r="NZ177" s="106"/>
      <c r="OA177" s="106"/>
      <c r="OB177" s="106"/>
      <c r="OC177" s="106"/>
      <c r="OD177" s="106"/>
      <c r="OE177" s="106"/>
      <c r="OF177" s="106"/>
      <c r="OG177" s="106"/>
      <c r="OH177" s="106"/>
      <c r="OI177" s="106"/>
      <c r="OJ177" s="106"/>
      <c r="OK177" s="106"/>
      <c r="OL177" s="106"/>
      <c r="OM177" s="106"/>
      <c r="ON177" s="106"/>
      <c r="OO177" s="106"/>
      <c r="OP177" s="106"/>
      <c r="OQ177" s="106"/>
      <c r="OR177" s="106"/>
      <c r="OS177" s="106"/>
      <c r="OT177" s="106"/>
      <c r="OU177" s="106"/>
      <c r="OV177" s="106"/>
      <c r="OW177" s="106"/>
      <c r="OX177" s="106"/>
      <c r="OY177" s="106"/>
      <c r="OZ177" s="106"/>
      <c r="PA177" s="106"/>
      <c r="PB177" s="106"/>
      <c r="PC177" s="106"/>
      <c r="PD177" s="106"/>
      <c r="PE177" s="106"/>
      <c r="PF177" s="106"/>
      <c r="PG177" s="106"/>
      <c r="PH177" s="106"/>
      <c r="PI177" s="106"/>
      <c r="PJ177" s="106"/>
      <c r="PK177" s="106"/>
      <c r="PL177" s="106"/>
      <c r="PM177" s="106"/>
      <c r="PN177" s="106"/>
      <c r="PO177" s="106"/>
      <c r="PP177" s="106"/>
      <c r="PQ177" s="106"/>
      <c r="PR177" s="106"/>
      <c r="PS177" s="106"/>
      <c r="PT177" s="106"/>
      <c r="PU177" s="106"/>
      <c r="PV177" s="106"/>
      <c r="PW177" s="106"/>
      <c r="PX177" s="106"/>
      <c r="PY177" s="106"/>
      <c r="PZ177" s="106"/>
      <c r="QA177" s="106"/>
      <c r="QB177" s="106"/>
      <c r="QC177" s="106"/>
      <c r="QD177" s="106"/>
      <c r="QE177" s="106"/>
      <c r="QF177" s="106"/>
      <c r="QG177" s="106"/>
      <c r="QH177" s="106"/>
      <c r="QI177" s="106"/>
      <c r="QJ177" s="106"/>
      <c r="QK177" s="106"/>
      <c r="QL177" s="106"/>
      <c r="QM177" s="106"/>
      <c r="QN177" s="106"/>
      <c r="QO177" s="106"/>
      <c r="QP177" s="106"/>
      <c r="QQ177" s="106"/>
      <c r="QR177" s="106"/>
      <c r="QS177" s="106"/>
      <c r="QT177" s="106"/>
      <c r="QU177" s="106"/>
      <c r="QV177" s="106"/>
      <c r="QW177" s="106"/>
      <c r="QX177" s="106"/>
      <c r="QY177" s="106"/>
      <c r="QZ177" s="106"/>
      <c r="RA177" s="106"/>
      <c r="RB177" s="106"/>
      <c r="RC177" s="106"/>
      <c r="RD177" s="106"/>
      <c r="RE177" s="106"/>
      <c r="RF177" s="106"/>
      <c r="RG177" s="106"/>
      <c r="RH177" s="106"/>
      <c r="RI177" s="106"/>
      <c r="RJ177" s="106"/>
      <c r="RK177" s="106"/>
      <c r="RL177" s="106"/>
      <c r="RM177" s="106"/>
      <c r="RN177" s="106"/>
      <c r="RO177" s="106"/>
      <c r="RP177" s="106"/>
      <c r="RQ177" s="106"/>
      <c r="RR177" s="106"/>
      <c r="RS177" s="106"/>
      <c r="RT177" s="106"/>
      <c r="RU177" s="106"/>
      <c r="RV177" s="106"/>
      <c r="RW177" s="106"/>
      <c r="RX177" s="106"/>
      <c r="RY177" s="106"/>
      <c r="RZ177" s="106"/>
      <c r="SA177" s="106"/>
      <c r="SB177" s="106"/>
      <c r="SC177" s="106"/>
      <c r="SD177" s="106"/>
      <c r="SE177" s="106"/>
      <c r="SF177" s="106"/>
      <c r="SG177" s="106"/>
      <c r="SH177" s="106"/>
      <c r="SI177" s="106"/>
      <c r="SJ177" s="106"/>
      <c r="SK177" s="106"/>
      <c r="SL177" s="106"/>
      <c r="SM177" s="106"/>
      <c r="SN177" s="106"/>
      <c r="SO177" s="106"/>
      <c r="SP177" s="106"/>
      <c r="SQ177" s="106"/>
      <c r="SR177" s="106"/>
      <c r="SS177" s="106"/>
      <c r="ST177" s="106"/>
      <c r="SU177" s="106"/>
      <c r="SV177" s="106"/>
      <c r="SW177" s="106"/>
      <c r="SX177" s="106"/>
      <c r="SY177" s="106"/>
      <c r="SZ177" s="106"/>
      <c r="TA177" s="106"/>
      <c r="TB177" s="106"/>
      <c r="TC177" s="106"/>
      <c r="TD177" s="106"/>
      <c r="TE177" s="106"/>
      <c r="TF177" s="106"/>
      <c r="TG177" s="106"/>
      <c r="TH177" s="106"/>
      <c r="TI177" s="106"/>
      <c r="TJ177" s="106"/>
      <c r="TK177" s="106"/>
      <c r="TL177" s="106"/>
      <c r="TM177" s="106"/>
      <c r="TN177" s="106"/>
      <c r="TO177" s="106"/>
      <c r="TP177" s="106"/>
      <c r="TQ177" s="106"/>
      <c r="TR177" s="106"/>
      <c r="TS177" s="106"/>
      <c r="TT177" s="106"/>
      <c r="TU177" s="106"/>
      <c r="TV177" s="106"/>
      <c r="TW177" s="106"/>
      <c r="TX177" s="106"/>
      <c r="TY177" s="106"/>
      <c r="TZ177" s="106"/>
      <c r="UA177" s="106"/>
      <c r="UB177" s="106"/>
      <c r="UC177" s="106"/>
      <c r="UD177" s="106"/>
      <c r="UE177" s="106"/>
      <c r="UF177" s="106"/>
      <c r="UG177" s="106"/>
      <c r="UH177" s="106"/>
      <c r="UI177" s="106"/>
      <c r="UJ177" s="106"/>
      <c r="UK177" s="106"/>
      <c r="UL177" s="106"/>
      <c r="UM177" s="106"/>
      <c r="UN177" s="106"/>
      <c r="UO177" s="106"/>
      <c r="UP177" s="106"/>
      <c r="UQ177" s="106"/>
      <c r="UR177" s="106"/>
      <c r="US177" s="106"/>
      <c r="UT177" s="106"/>
      <c r="UU177" s="106"/>
      <c r="UV177" s="106"/>
      <c r="UW177" s="106"/>
      <c r="UX177" s="106"/>
      <c r="UY177" s="106"/>
      <c r="UZ177" s="106"/>
      <c r="VA177" s="106"/>
      <c r="VB177" s="106"/>
      <c r="VC177" s="106"/>
      <c r="VD177" s="106"/>
      <c r="VE177" s="106"/>
      <c r="VF177" s="106"/>
      <c r="VG177" s="106"/>
      <c r="VH177" s="106"/>
      <c r="VI177" s="106"/>
      <c r="VJ177" s="106"/>
      <c r="VK177" s="106"/>
      <c r="VL177" s="106"/>
      <c r="VM177" s="106"/>
      <c r="VN177" s="106"/>
      <c r="VO177" s="106"/>
      <c r="VP177" s="106"/>
      <c r="VQ177" s="106"/>
      <c r="VR177" s="106"/>
      <c r="VS177" s="106"/>
      <c r="VT177" s="106"/>
      <c r="VU177" s="106"/>
      <c r="VV177" s="106"/>
      <c r="VW177" s="106"/>
      <c r="VX177" s="106"/>
      <c r="VY177" s="106"/>
      <c r="VZ177" s="106"/>
      <c r="WA177" s="106"/>
      <c r="WB177" s="106"/>
      <c r="WC177" s="106"/>
      <c r="WD177" s="106"/>
      <c r="WE177" s="106"/>
      <c r="WF177" s="106"/>
      <c r="WG177" s="106"/>
      <c r="WH177" s="106"/>
      <c r="WI177" s="106"/>
      <c r="WJ177" s="106"/>
      <c r="WK177" s="106"/>
      <c r="WL177" s="106"/>
      <c r="WM177" s="106"/>
      <c r="WN177" s="106"/>
      <c r="WO177" s="106"/>
      <c r="WP177" s="106"/>
      <c r="WQ177" s="106"/>
      <c r="WR177" s="106"/>
      <c r="WS177" s="106"/>
      <c r="WT177" s="106"/>
      <c r="WU177" s="106"/>
      <c r="WV177" s="106"/>
      <c r="WW177" s="106"/>
      <c r="WX177" s="106"/>
      <c r="WY177" s="106"/>
      <c r="WZ177" s="106"/>
      <c r="XA177" s="106"/>
      <c r="XB177" s="106"/>
      <c r="XC177" s="106"/>
      <c r="XD177" s="106"/>
      <c r="XE177" s="106"/>
      <c r="XF177" s="106"/>
      <c r="XG177" s="106"/>
      <c r="XH177" s="106"/>
      <c r="XI177" s="106"/>
      <c r="XJ177" s="106"/>
      <c r="XK177" s="106"/>
      <c r="XL177" s="106"/>
      <c r="XM177" s="106"/>
      <c r="XN177" s="106"/>
      <c r="XO177" s="106"/>
      <c r="XP177" s="106"/>
      <c r="XQ177" s="106"/>
      <c r="XR177" s="106"/>
      <c r="XS177" s="106"/>
      <c r="XT177" s="106"/>
      <c r="XU177" s="106"/>
      <c r="XV177" s="106"/>
      <c r="XW177" s="106"/>
      <c r="XX177" s="106"/>
      <c r="XY177" s="106"/>
      <c r="XZ177" s="106"/>
      <c r="YA177" s="106"/>
      <c r="YB177" s="106"/>
      <c r="YC177" s="106"/>
      <c r="YD177" s="106"/>
      <c r="YE177" s="106"/>
      <c r="YF177" s="106"/>
      <c r="YG177" s="106"/>
      <c r="YH177" s="106"/>
      <c r="YI177" s="106"/>
      <c r="YJ177" s="106"/>
      <c r="YK177" s="106"/>
      <c r="YL177" s="106"/>
      <c r="YM177" s="106"/>
      <c r="YN177" s="106"/>
      <c r="YO177" s="106"/>
      <c r="YP177" s="106"/>
      <c r="YQ177" s="106"/>
      <c r="YR177" s="106"/>
      <c r="YS177" s="106"/>
      <c r="YT177" s="106"/>
      <c r="YU177" s="106"/>
      <c r="YV177" s="106"/>
      <c r="YW177" s="106"/>
      <c r="YX177" s="106"/>
      <c r="YY177" s="106"/>
      <c r="YZ177" s="106"/>
      <c r="ZA177" s="106"/>
      <c r="ZB177" s="106"/>
      <c r="ZC177" s="106"/>
      <c r="ZD177" s="106"/>
      <c r="ZE177" s="106"/>
      <c r="ZF177" s="106"/>
      <c r="ZG177" s="106"/>
      <c r="ZH177" s="106"/>
      <c r="ZI177" s="106"/>
      <c r="ZJ177" s="106"/>
      <c r="ZK177" s="106"/>
      <c r="ZL177" s="106"/>
      <c r="ZM177" s="106"/>
      <c r="ZN177" s="106"/>
      <c r="ZO177" s="106"/>
      <c r="ZP177" s="106"/>
      <c r="ZQ177" s="106"/>
      <c r="ZR177" s="106"/>
      <c r="ZS177" s="106"/>
      <c r="ZT177" s="106"/>
      <c r="ZU177" s="106"/>
      <c r="ZV177" s="106"/>
      <c r="ZW177" s="106"/>
      <c r="ZX177" s="106"/>
      <c r="ZY177" s="106"/>
      <c r="ZZ177" s="106"/>
      <c r="AAA177" s="106"/>
      <c r="AAB177" s="106"/>
      <c r="AAC177" s="106"/>
      <c r="AAD177" s="106"/>
      <c r="AAE177" s="106"/>
      <c r="AAF177" s="106"/>
      <c r="AAG177" s="106"/>
      <c r="AAH177" s="106"/>
      <c r="AAI177" s="106"/>
      <c r="AAJ177" s="106"/>
      <c r="AAK177" s="106"/>
      <c r="AAL177" s="106"/>
      <c r="AAM177" s="106"/>
      <c r="AAN177" s="106"/>
      <c r="AAO177" s="106"/>
      <c r="AAP177" s="106"/>
      <c r="AAQ177" s="106"/>
      <c r="AAR177" s="106"/>
      <c r="AAS177" s="106"/>
      <c r="AAT177" s="106"/>
      <c r="AAU177" s="106"/>
      <c r="AAV177" s="106"/>
      <c r="AAW177" s="106"/>
      <c r="AAX177" s="106"/>
      <c r="AAY177" s="106"/>
      <c r="AAZ177" s="106"/>
      <c r="ABA177" s="106"/>
      <c r="ABB177" s="106"/>
      <c r="ABC177" s="106"/>
      <c r="ABD177" s="106"/>
      <c r="ABE177" s="106"/>
      <c r="ABF177" s="106"/>
      <c r="ABG177" s="106"/>
      <c r="ABH177" s="106"/>
      <c r="ABI177" s="106"/>
      <c r="ABJ177" s="106"/>
      <c r="ABK177" s="106"/>
      <c r="ABL177" s="106"/>
      <c r="ABM177" s="106"/>
      <c r="ABN177" s="106"/>
      <c r="ABO177" s="106"/>
      <c r="ABP177" s="106"/>
      <c r="ABQ177" s="106"/>
      <c r="ABR177" s="106"/>
      <c r="ABS177" s="106"/>
      <c r="ABT177" s="106"/>
      <c r="ABU177" s="106"/>
      <c r="ABV177" s="106"/>
      <c r="ABW177" s="106"/>
      <c r="ABX177" s="106"/>
      <c r="ABY177" s="106"/>
      <c r="ABZ177" s="106"/>
      <c r="ACA177" s="106"/>
      <c r="ACB177" s="106"/>
      <c r="ACC177" s="106"/>
      <c r="ACD177" s="106"/>
      <c r="ACE177" s="106"/>
      <c r="ACF177" s="106"/>
      <c r="ACG177" s="106"/>
      <c r="ACH177" s="106"/>
      <c r="ACI177" s="106"/>
      <c r="ACJ177" s="106"/>
      <c r="ACK177" s="106"/>
      <c r="ACL177" s="106"/>
      <c r="ACM177" s="106"/>
      <c r="ACN177" s="106"/>
      <c r="ACO177" s="106"/>
      <c r="ACP177" s="106"/>
      <c r="ACQ177" s="106"/>
      <c r="ACR177" s="106"/>
      <c r="ACS177" s="106"/>
      <c r="ACT177" s="106"/>
      <c r="ACU177" s="106"/>
      <c r="ACV177" s="106"/>
      <c r="ACW177" s="106"/>
      <c r="ACX177" s="106"/>
      <c r="ACY177" s="106"/>
      <c r="ACZ177" s="106"/>
      <c r="ADA177" s="106"/>
      <c r="ADB177" s="106"/>
      <c r="ADC177" s="106"/>
      <c r="ADD177" s="106"/>
      <c r="ADE177" s="106"/>
      <c r="ADF177" s="106"/>
      <c r="ADG177" s="106"/>
      <c r="ADH177" s="106"/>
      <c r="ADI177" s="106"/>
      <c r="ADJ177" s="106"/>
      <c r="ADK177" s="106"/>
      <c r="ADL177" s="106"/>
      <c r="ADM177" s="106"/>
      <c r="ADN177" s="106"/>
      <c r="ADO177" s="106"/>
      <c r="ADP177" s="106"/>
      <c r="ADQ177" s="106"/>
      <c r="ADR177" s="106"/>
      <c r="ADS177" s="106"/>
      <c r="ADT177" s="106"/>
      <c r="ADU177" s="106"/>
      <c r="ADV177" s="106"/>
      <c r="ADW177" s="106"/>
      <c r="ADX177" s="106"/>
      <c r="ADY177" s="106"/>
      <c r="ADZ177" s="106"/>
      <c r="AEA177" s="106"/>
      <c r="AEB177" s="106"/>
      <c r="AEC177" s="106"/>
      <c r="AED177" s="106"/>
      <c r="AEE177" s="106"/>
      <c r="AEF177" s="106"/>
      <c r="AEG177" s="106"/>
      <c r="AEH177" s="106"/>
      <c r="AEI177" s="106"/>
      <c r="AEJ177" s="106"/>
      <c r="AEK177" s="106"/>
      <c r="AEL177" s="106"/>
      <c r="AEM177" s="106"/>
      <c r="AEN177" s="106"/>
      <c r="AEO177" s="106"/>
      <c r="AEP177" s="106"/>
      <c r="AEQ177" s="106"/>
      <c r="AER177" s="106"/>
      <c r="AES177" s="106"/>
      <c r="AET177" s="106"/>
      <c r="AEU177" s="106"/>
      <c r="AEV177" s="106"/>
      <c r="AEW177" s="106"/>
      <c r="AEX177" s="106"/>
      <c r="AEY177" s="106"/>
      <c r="AEZ177" s="106"/>
      <c r="AFA177" s="106"/>
      <c r="AFB177" s="106"/>
      <c r="AFC177" s="106"/>
      <c r="AFD177" s="106"/>
      <c r="AFE177" s="106"/>
      <c r="AFF177" s="106"/>
      <c r="AFG177" s="106"/>
      <c r="AFH177" s="106"/>
      <c r="AFI177" s="106"/>
      <c r="AFJ177" s="106"/>
      <c r="AFK177" s="106"/>
      <c r="AFL177" s="106"/>
      <c r="AFM177" s="106"/>
      <c r="AFN177" s="106"/>
      <c r="AFO177" s="106"/>
      <c r="AFP177" s="106"/>
      <c r="AFQ177" s="106"/>
      <c r="AFR177" s="106"/>
      <c r="AFS177" s="106"/>
      <c r="AFT177" s="106"/>
      <c r="AFU177" s="106"/>
      <c r="AFV177" s="106"/>
      <c r="AFW177" s="106"/>
      <c r="AFX177" s="106"/>
      <c r="AFY177" s="106"/>
      <c r="AFZ177" s="106"/>
      <c r="AGA177" s="106"/>
      <c r="AGB177" s="106"/>
      <c r="AGC177" s="106"/>
      <c r="AGD177" s="106"/>
      <c r="AGE177" s="106"/>
      <c r="AGF177" s="106"/>
      <c r="AGG177" s="106"/>
      <c r="AGH177" s="106"/>
      <c r="AGI177" s="106"/>
      <c r="AGJ177" s="106"/>
      <c r="AGK177" s="106"/>
      <c r="AGL177" s="106"/>
      <c r="AGM177" s="106"/>
      <c r="AGN177" s="106"/>
      <c r="AGO177" s="106"/>
      <c r="AGP177" s="106"/>
      <c r="AGQ177" s="106"/>
      <c r="AGR177" s="106"/>
      <c r="AGS177" s="106"/>
      <c r="AGT177" s="106"/>
      <c r="AGU177" s="106"/>
      <c r="AGV177" s="106"/>
      <c r="AGW177" s="106"/>
      <c r="AGX177" s="106"/>
      <c r="AGY177" s="106"/>
      <c r="AGZ177" s="106"/>
      <c r="AHA177" s="106"/>
      <c r="AHB177" s="106"/>
      <c r="AHC177" s="106"/>
      <c r="AHD177" s="106"/>
      <c r="AHE177" s="106"/>
      <c r="AHF177" s="106"/>
      <c r="AHG177" s="106"/>
      <c r="AHH177" s="106"/>
      <c r="AHI177" s="106"/>
      <c r="AHJ177" s="106"/>
      <c r="AHK177" s="106"/>
      <c r="AHL177" s="106"/>
      <c r="AHM177" s="106"/>
      <c r="AHN177" s="106"/>
      <c r="AHO177" s="106"/>
      <c r="AHP177" s="106"/>
      <c r="AHQ177" s="106"/>
      <c r="AHR177" s="106"/>
      <c r="AHS177" s="106"/>
      <c r="AHT177" s="106"/>
      <c r="AHU177" s="106"/>
      <c r="AHV177" s="106"/>
      <c r="AHW177" s="106"/>
      <c r="AHX177" s="106"/>
      <c r="AHY177" s="106"/>
      <c r="AHZ177" s="106"/>
      <c r="AIA177" s="106"/>
      <c r="AIB177" s="106"/>
      <c r="AIC177" s="106"/>
      <c r="AID177" s="106"/>
      <c r="AIE177" s="106"/>
      <c r="AIF177" s="106"/>
      <c r="AIG177" s="106"/>
      <c r="AIH177" s="106"/>
      <c r="AII177" s="106"/>
      <c r="AIJ177" s="106"/>
      <c r="AIK177" s="106"/>
      <c r="AIL177" s="106"/>
      <c r="AIM177" s="106"/>
      <c r="AIN177" s="106"/>
      <c r="AIO177" s="106"/>
      <c r="AIP177" s="106"/>
      <c r="AIQ177" s="106"/>
      <c r="AIR177" s="106"/>
      <c r="AIS177" s="106"/>
      <c r="AIT177" s="106"/>
      <c r="AIU177" s="106"/>
      <c r="AIV177" s="106"/>
      <c r="AIW177" s="106"/>
      <c r="AIX177" s="106"/>
      <c r="AIY177" s="106"/>
      <c r="AIZ177" s="106"/>
      <c r="AJA177" s="106"/>
      <c r="AJB177" s="106"/>
      <c r="AJC177" s="106"/>
      <c r="AJD177" s="106"/>
      <c r="AJE177" s="106"/>
      <c r="AJF177" s="106"/>
      <c r="AJG177" s="106"/>
      <c r="AJH177" s="106"/>
      <c r="AJI177" s="106"/>
      <c r="AJJ177" s="106"/>
      <c r="AJK177" s="106"/>
      <c r="AJL177" s="106"/>
      <c r="AJM177" s="106"/>
      <c r="AJN177" s="106"/>
      <c r="AJO177" s="106"/>
      <c r="AJP177" s="106"/>
      <c r="AJQ177" s="106"/>
      <c r="AJR177" s="106"/>
      <c r="AJS177" s="106"/>
      <c r="AJT177" s="106"/>
      <c r="AJU177" s="106"/>
      <c r="AJV177" s="106"/>
      <c r="AJW177" s="106"/>
      <c r="AJX177" s="106"/>
      <c r="AJY177" s="106"/>
      <c r="AJZ177" s="106"/>
      <c r="AKA177" s="106"/>
      <c r="AKB177" s="106"/>
      <c r="AKC177" s="106"/>
      <c r="AKD177" s="106"/>
      <c r="AKE177" s="106"/>
      <c r="AKF177" s="106"/>
      <c r="AKG177" s="106"/>
      <c r="AKH177" s="106"/>
      <c r="AKI177" s="106"/>
      <c r="AKJ177" s="106"/>
      <c r="AKK177" s="106"/>
      <c r="AKL177" s="106"/>
      <c r="AKM177" s="106"/>
      <c r="AKN177" s="106"/>
      <c r="AKO177" s="106"/>
      <c r="AKP177" s="106"/>
      <c r="AKQ177" s="106"/>
      <c r="AKR177" s="106"/>
      <c r="AKS177" s="106"/>
      <c r="AKT177" s="106"/>
      <c r="AKU177" s="106"/>
      <c r="AKV177" s="106"/>
      <c r="AKW177" s="106"/>
      <c r="AKX177" s="106"/>
      <c r="AKY177" s="106"/>
      <c r="AKZ177" s="106"/>
      <c r="ALA177" s="106"/>
      <c r="ALB177" s="106"/>
      <c r="ALC177" s="106"/>
      <c r="ALD177" s="106"/>
      <c r="ALE177" s="106"/>
      <c r="ALF177" s="106"/>
      <c r="ALG177" s="106"/>
      <c r="ALH177" s="106"/>
      <c r="ALI177" s="106"/>
      <c r="ALJ177" s="106"/>
      <c r="ALK177" s="106"/>
      <c r="ALL177" s="106"/>
      <c r="ALM177" s="106"/>
      <c r="ALN177" s="106"/>
      <c r="ALO177" s="106"/>
      <c r="ALP177" s="106"/>
      <c r="ALQ177" s="106"/>
      <c r="ALR177" s="106"/>
      <c r="ALS177" s="106"/>
      <c r="ALT177" s="106"/>
      <c r="ALU177" s="106"/>
      <c r="ALV177" s="106"/>
      <c r="ALW177" s="106"/>
      <c r="ALX177" s="106"/>
      <c r="ALY177" s="106"/>
      <c r="ALZ177" s="106"/>
      <c r="AMA177" s="106"/>
      <c r="AMB177" s="106"/>
      <c r="AMC177" s="106"/>
      <c r="AMD177" s="106"/>
      <c r="AME177" s="106"/>
      <c r="AMF177" s="106"/>
      <c r="AMG177" s="106"/>
      <c r="AMH177" s="106"/>
      <c r="AMI177" s="106"/>
    </row>
    <row r="178" spans="1:1023" s="107" customFormat="1" ht="38.25" x14ac:dyDescent="0.2">
      <c r="A178" s="108"/>
      <c r="B178" s="109" t="s">
        <v>408</v>
      </c>
      <c r="C178" s="110" t="s">
        <v>123</v>
      </c>
      <c r="D178" s="119">
        <v>0.6</v>
      </c>
      <c r="E178" s="111"/>
      <c r="F178" s="112">
        <f t="shared" si="1"/>
        <v>0</v>
      </c>
      <c r="G178" s="106"/>
      <c r="H178" s="113"/>
      <c r="I178" s="126"/>
      <c r="J178" s="125"/>
      <c r="K178" s="106"/>
      <c r="L178" s="106"/>
      <c r="M178" s="106"/>
      <c r="N178" s="106"/>
      <c r="O178" s="106"/>
      <c r="P178" s="106"/>
      <c r="Q178" s="106"/>
      <c r="R178" s="106"/>
      <c r="S178" s="106"/>
      <c r="T178" s="106"/>
      <c r="U178" s="106"/>
      <c r="V178" s="106"/>
      <c r="W178" s="106"/>
      <c r="X178" s="106"/>
      <c r="Y178" s="106"/>
      <c r="Z178" s="106"/>
      <c r="AA178" s="106"/>
      <c r="AB178" s="106"/>
      <c r="AC178" s="106"/>
      <c r="AD178" s="106"/>
      <c r="AE178" s="106"/>
      <c r="AF178" s="106"/>
      <c r="AG178" s="106"/>
      <c r="AH178" s="106"/>
      <c r="AI178" s="106"/>
      <c r="AJ178" s="106"/>
      <c r="AK178" s="106"/>
      <c r="AL178" s="106"/>
      <c r="AM178" s="106"/>
      <c r="AN178" s="106"/>
      <c r="AO178" s="106"/>
      <c r="AP178" s="106"/>
      <c r="AQ178" s="106"/>
      <c r="AR178" s="106"/>
      <c r="AS178" s="106"/>
      <c r="AT178" s="106"/>
      <c r="AU178" s="106"/>
      <c r="AV178" s="106"/>
      <c r="AW178" s="106"/>
      <c r="AX178" s="106"/>
      <c r="AY178" s="106"/>
      <c r="AZ178" s="106"/>
      <c r="BA178" s="106"/>
      <c r="BB178" s="106"/>
      <c r="BC178" s="106"/>
      <c r="BD178" s="106"/>
      <c r="BE178" s="106"/>
      <c r="BF178" s="106"/>
      <c r="BG178" s="106"/>
      <c r="BH178" s="106"/>
      <c r="BI178" s="106"/>
      <c r="BJ178" s="106"/>
      <c r="BK178" s="106"/>
      <c r="BL178" s="106"/>
      <c r="BM178" s="106"/>
      <c r="BN178" s="106"/>
      <c r="BO178" s="106"/>
      <c r="BP178" s="106"/>
      <c r="BQ178" s="106"/>
      <c r="BR178" s="106"/>
      <c r="BS178" s="106"/>
      <c r="BT178" s="106"/>
      <c r="BU178" s="106"/>
      <c r="BV178" s="106"/>
      <c r="BW178" s="106"/>
      <c r="BX178" s="106"/>
      <c r="BY178" s="106"/>
      <c r="BZ178" s="106"/>
      <c r="CA178" s="106"/>
      <c r="CB178" s="106"/>
      <c r="CC178" s="106"/>
      <c r="CD178" s="106"/>
      <c r="CE178" s="106"/>
      <c r="CF178" s="106"/>
      <c r="CG178" s="106"/>
      <c r="CH178" s="106"/>
      <c r="CI178" s="106"/>
      <c r="CJ178" s="106"/>
      <c r="CK178" s="106"/>
      <c r="CL178" s="106"/>
      <c r="CM178" s="106"/>
      <c r="CN178" s="106"/>
      <c r="CO178" s="106"/>
      <c r="CP178" s="106"/>
      <c r="CQ178" s="106"/>
      <c r="CR178" s="106"/>
      <c r="CS178" s="106"/>
      <c r="CT178" s="106"/>
      <c r="CU178" s="106"/>
      <c r="CV178" s="106"/>
      <c r="CW178" s="106"/>
      <c r="CX178" s="106"/>
      <c r="CY178" s="106"/>
      <c r="CZ178" s="106"/>
      <c r="DA178" s="106"/>
      <c r="DB178" s="106"/>
      <c r="DC178" s="106"/>
      <c r="DD178" s="106"/>
      <c r="DE178" s="106"/>
      <c r="DF178" s="106"/>
      <c r="DG178" s="106"/>
      <c r="DH178" s="106"/>
      <c r="DI178" s="106"/>
      <c r="DJ178" s="106"/>
      <c r="DK178" s="106"/>
      <c r="DL178" s="106"/>
      <c r="DM178" s="106"/>
      <c r="DN178" s="106"/>
      <c r="DO178" s="106"/>
      <c r="DP178" s="106"/>
      <c r="DQ178" s="106"/>
      <c r="DR178" s="106"/>
      <c r="DS178" s="106"/>
      <c r="DT178" s="106"/>
      <c r="DU178" s="106"/>
      <c r="DV178" s="106"/>
      <c r="DW178" s="106"/>
      <c r="DX178" s="106"/>
      <c r="DY178" s="106"/>
      <c r="DZ178" s="106"/>
      <c r="EA178" s="106"/>
      <c r="EB178" s="106"/>
      <c r="EC178" s="106"/>
      <c r="ED178" s="106"/>
      <c r="EE178" s="106"/>
      <c r="EF178" s="106"/>
      <c r="EG178" s="106"/>
      <c r="EH178" s="106"/>
      <c r="EI178" s="106"/>
      <c r="EJ178" s="106"/>
      <c r="EK178" s="106"/>
      <c r="EL178" s="106"/>
      <c r="EM178" s="106"/>
      <c r="EN178" s="106"/>
      <c r="EO178" s="106"/>
      <c r="EP178" s="106"/>
      <c r="EQ178" s="106"/>
      <c r="ER178" s="106"/>
      <c r="ES178" s="106"/>
      <c r="ET178" s="106"/>
      <c r="EU178" s="106"/>
      <c r="EV178" s="106"/>
      <c r="EW178" s="106"/>
      <c r="EX178" s="106"/>
      <c r="EY178" s="106"/>
      <c r="EZ178" s="106"/>
      <c r="FA178" s="106"/>
      <c r="FB178" s="106"/>
      <c r="FC178" s="106"/>
      <c r="FD178" s="106"/>
      <c r="FE178" s="106"/>
      <c r="FF178" s="106"/>
      <c r="FG178" s="106"/>
      <c r="FH178" s="106"/>
      <c r="FI178" s="106"/>
      <c r="FJ178" s="106"/>
      <c r="FK178" s="106"/>
      <c r="FL178" s="106"/>
      <c r="FM178" s="106"/>
      <c r="FN178" s="106"/>
      <c r="FO178" s="106"/>
      <c r="FP178" s="106"/>
      <c r="FQ178" s="106"/>
      <c r="FR178" s="106"/>
      <c r="FS178" s="106"/>
      <c r="FT178" s="106"/>
      <c r="FU178" s="106"/>
      <c r="FV178" s="106"/>
      <c r="FW178" s="106"/>
      <c r="FX178" s="106"/>
      <c r="FY178" s="106"/>
      <c r="FZ178" s="106"/>
      <c r="GA178" s="106"/>
      <c r="GB178" s="106"/>
      <c r="GC178" s="106"/>
      <c r="GD178" s="106"/>
      <c r="GE178" s="106"/>
      <c r="GF178" s="106"/>
      <c r="GG178" s="106"/>
      <c r="GH178" s="106"/>
      <c r="GI178" s="106"/>
      <c r="GJ178" s="106"/>
      <c r="GK178" s="106"/>
      <c r="GL178" s="106"/>
      <c r="GM178" s="106"/>
      <c r="GN178" s="106"/>
      <c r="GO178" s="106"/>
      <c r="GP178" s="106"/>
      <c r="GQ178" s="106"/>
      <c r="GR178" s="106"/>
      <c r="GS178" s="106"/>
      <c r="GT178" s="106"/>
      <c r="GU178" s="106"/>
      <c r="GV178" s="106"/>
      <c r="GW178" s="106"/>
      <c r="GX178" s="106"/>
      <c r="GY178" s="106"/>
      <c r="GZ178" s="106"/>
      <c r="HA178" s="106"/>
      <c r="HB178" s="106"/>
      <c r="HC178" s="106"/>
      <c r="HD178" s="106"/>
      <c r="HE178" s="106"/>
      <c r="HF178" s="106"/>
      <c r="HG178" s="106"/>
      <c r="HH178" s="106"/>
      <c r="HI178" s="106"/>
      <c r="HJ178" s="106"/>
      <c r="HK178" s="106"/>
      <c r="HL178" s="106"/>
      <c r="HM178" s="106"/>
      <c r="HN178" s="106"/>
      <c r="HO178" s="106"/>
      <c r="HP178" s="106"/>
      <c r="HQ178" s="106"/>
      <c r="HR178" s="106"/>
      <c r="HS178" s="106"/>
      <c r="HT178" s="106"/>
      <c r="HU178" s="106"/>
      <c r="HV178" s="106"/>
      <c r="HW178" s="106"/>
      <c r="HX178" s="106"/>
      <c r="HY178" s="106"/>
      <c r="HZ178" s="106"/>
      <c r="IA178" s="106"/>
      <c r="IB178" s="106"/>
      <c r="IC178" s="106"/>
      <c r="ID178" s="106"/>
      <c r="IE178" s="106"/>
      <c r="IF178" s="106"/>
      <c r="IG178" s="106"/>
      <c r="IH178" s="106"/>
      <c r="II178" s="106"/>
      <c r="IJ178" s="106"/>
      <c r="IK178" s="106"/>
      <c r="IL178" s="106"/>
      <c r="IM178" s="106"/>
      <c r="IN178" s="106"/>
      <c r="IO178" s="106"/>
      <c r="IP178" s="106"/>
      <c r="IQ178" s="106"/>
      <c r="IR178" s="106"/>
      <c r="IS178" s="106"/>
      <c r="IT178" s="106"/>
      <c r="IU178" s="106"/>
      <c r="IV178" s="106"/>
      <c r="IW178" s="106"/>
      <c r="IX178" s="106"/>
      <c r="IY178" s="106"/>
      <c r="IZ178" s="106"/>
      <c r="JA178" s="106"/>
      <c r="JB178" s="106"/>
      <c r="JC178" s="106"/>
      <c r="JD178" s="106"/>
      <c r="JE178" s="106"/>
      <c r="JF178" s="106"/>
      <c r="JG178" s="106"/>
      <c r="JH178" s="106"/>
      <c r="JI178" s="106"/>
      <c r="JJ178" s="106"/>
      <c r="JK178" s="106"/>
      <c r="JL178" s="106"/>
      <c r="JM178" s="106"/>
      <c r="JN178" s="106"/>
      <c r="JO178" s="106"/>
      <c r="JP178" s="106"/>
      <c r="JQ178" s="106"/>
      <c r="JR178" s="106"/>
      <c r="JS178" s="106"/>
      <c r="JT178" s="106"/>
      <c r="JU178" s="106"/>
      <c r="JV178" s="106"/>
      <c r="JW178" s="106"/>
      <c r="JX178" s="106"/>
      <c r="JY178" s="106"/>
      <c r="JZ178" s="106"/>
      <c r="KA178" s="106"/>
      <c r="KB178" s="106"/>
      <c r="KC178" s="106"/>
      <c r="KD178" s="106"/>
      <c r="KE178" s="106"/>
      <c r="KF178" s="106"/>
      <c r="KG178" s="106"/>
      <c r="KH178" s="106"/>
      <c r="KI178" s="106"/>
      <c r="KJ178" s="106"/>
      <c r="KK178" s="106"/>
      <c r="KL178" s="106"/>
      <c r="KM178" s="106"/>
      <c r="KN178" s="106"/>
      <c r="KO178" s="106"/>
      <c r="KP178" s="106"/>
      <c r="KQ178" s="106"/>
      <c r="KR178" s="106"/>
      <c r="KS178" s="106"/>
      <c r="KT178" s="106"/>
      <c r="KU178" s="106"/>
      <c r="KV178" s="106"/>
      <c r="KW178" s="106"/>
      <c r="KX178" s="106"/>
      <c r="KY178" s="106"/>
      <c r="KZ178" s="106"/>
      <c r="LA178" s="106"/>
      <c r="LB178" s="106"/>
      <c r="LC178" s="106"/>
      <c r="LD178" s="106"/>
      <c r="LE178" s="106"/>
      <c r="LF178" s="106"/>
      <c r="LG178" s="106"/>
      <c r="LH178" s="106"/>
      <c r="LI178" s="106"/>
      <c r="LJ178" s="106"/>
      <c r="LK178" s="106"/>
      <c r="LL178" s="106"/>
      <c r="LM178" s="106"/>
      <c r="LN178" s="106"/>
      <c r="LO178" s="106"/>
      <c r="LP178" s="106"/>
      <c r="LQ178" s="106"/>
      <c r="LR178" s="106"/>
      <c r="LS178" s="106"/>
      <c r="LT178" s="106"/>
      <c r="LU178" s="106"/>
      <c r="LV178" s="106"/>
      <c r="LW178" s="106"/>
      <c r="LX178" s="106"/>
      <c r="LY178" s="106"/>
      <c r="LZ178" s="106"/>
      <c r="MA178" s="106"/>
      <c r="MB178" s="106"/>
      <c r="MC178" s="106"/>
      <c r="MD178" s="106"/>
      <c r="ME178" s="106"/>
      <c r="MF178" s="106"/>
      <c r="MG178" s="106"/>
      <c r="MH178" s="106"/>
      <c r="MI178" s="106"/>
      <c r="MJ178" s="106"/>
      <c r="MK178" s="106"/>
      <c r="ML178" s="106"/>
      <c r="MM178" s="106"/>
      <c r="MN178" s="106"/>
      <c r="MO178" s="106"/>
      <c r="MP178" s="106"/>
      <c r="MQ178" s="106"/>
      <c r="MR178" s="106"/>
      <c r="MS178" s="106"/>
      <c r="MT178" s="106"/>
      <c r="MU178" s="106"/>
      <c r="MV178" s="106"/>
      <c r="MW178" s="106"/>
      <c r="MX178" s="106"/>
      <c r="MY178" s="106"/>
      <c r="MZ178" s="106"/>
      <c r="NA178" s="106"/>
      <c r="NB178" s="106"/>
      <c r="NC178" s="106"/>
      <c r="ND178" s="106"/>
      <c r="NE178" s="106"/>
      <c r="NF178" s="106"/>
      <c r="NG178" s="106"/>
      <c r="NH178" s="106"/>
      <c r="NI178" s="106"/>
      <c r="NJ178" s="106"/>
      <c r="NK178" s="106"/>
      <c r="NL178" s="106"/>
      <c r="NM178" s="106"/>
      <c r="NN178" s="106"/>
      <c r="NO178" s="106"/>
      <c r="NP178" s="106"/>
      <c r="NQ178" s="106"/>
      <c r="NR178" s="106"/>
      <c r="NS178" s="106"/>
      <c r="NT178" s="106"/>
      <c r="NU178" s="106"/>
      <c r="NV178" s="106"/>
      <c r="NW178" s="106"/>
      <c r="NX178" s="106"/>
      <c r="NY178" s="106"/>
      <c r="NZ178" s="106"/>
      <c r="OA178" s="106"/>
      <c r="OB178" s="106"/>
      <c r="OC178" s="106"/>
      <c r="OD178" s="106"/>
      <c r="OE178" s="106"/>
      <c r="OF178" s="106"/>
      <c r="OG178" s="106"/>
      <c r="OH178" s="106"/>
      <c r="OI178" s="106"/>
      <c r="OJ178" s="106"/>
      <c r="OK178" s="106"/>
      <c r="OL178" s="106"/>
      <c r="OM178" s="106"/>
      <c r="ON178" s="106"/>
      <c r="OO178" s="106"/>
      <c r="OP178" s="106"/>
      <c r="OQ178" s="106"/>
      <c r="OR178" s="106"/>
      <c r="OS178" s="106"/>
      <c r="OT178" s="106"/>
      <c r="OU178" s="106"/>
      <c r="OV178" s="106"/>
      <c r="OW178" s="106"/>
      <c r="OX178" s="106"/>
      <c r="OY178" s="106"/>
      <c r="OZ178" s="106"/>
      <c r="PA178" s="106"/>
      <c r="PB178" s="106"/>
      <c r="PC178" s="106"/>
      <c r="PD178" s="106"/>
      <c r="PE178" s="106"/>
      <c r="PF178" s="106"/>
      <c r="PG178" s="106"/>
      <c r="PH178" s="106"/>
      <c r="PI178" s="106"/>
      <c r="PJ178" s="106"/>
      <c r="PK178" s="106"/>
      <c r="PL178" s="106"/>
      <c r="PM178" s="106"/>
      <c r="PN178" s="106"/>
      <c r="PO178" s="106"/>
      <c r="PP178" s="106"/>
      <c r="PQ178" s="106"/>
      <c r="PR178" s="106"/>
      <c r="PS178" s="106"/>
      <c r="PT178" s="106"/>
      <c r="PU178" s="106"/>
      <c r="PV178" s="106"/>
      <c r="PW178" s="106"/>
      <c r="PX178" s="106"/>
      <c r="PY178" s="106"/>
      <c r="PZ178" s="106"/>
      <c r="QA178" s="106"/>
      <c r="QB178" s="106"/>
      <c r="QC178" s="106"/>
      <c r="QD178" s="106"/>
      <c r="QE178" s="106"/>
      <c r="QF178" s="106"/>
      <c r="QG178" s="106"/>
      <c r="QH178" s="106"/>
      <c r="QI178" s="106"/>
      <c r="QJ178" s="106"/>
      <c r="QK178" s="106"/>
      <c r="QL178" s="106"/>
      <c r="QM178" s="106"/>
      <c r="QN178" s="106"/>
      <c r="QO178" s="106"/>
      <c r="QP178" s="106"/>
      <c r="QQ178" s="106"/>
      <c r="QR178" s="106"/>
      <c r="QS178" s="106"/>
      <c r="QT178" s="106"/>
      <c r="QU178" s="106"/>
      <c r="QV178" s="106"/>
      <c r="QW178" s="106"/>
      <c r="QX178" s="106"/>
      <c r="QY178" s="106"/>
      <c r="QZ178" s="106"/>
      <c r="RA178" s="106"/>
      <c r="RB178" s="106"/>
      <c r="RC178" s="106"/>
      <c r="RD178" s="106"/>
      <c r="RE178" s="106"/>
      <c r="RF178" s="106"/>
      <c r="RG178" s="106"/>
      <c r="RH178" s="106"/>
      <c r="RI178" s="106"/>
      <c r="RJ178" s="106"/>
      <c r="RK178" s="106"/>
      <c r="RL178" s="106"/>
      <c r="RM178" s="106"/>
      <c r="RN178" s="106"/>
      <c r="RO178" s="106"/>
      <c r="RP178" s="106"/>
      <c r="RQ178" s="106"/>
      <c r="RR178" s="106"/>
      <c r="RS178" s="106"/>
      <c r="RT178" s="106"/>
      <c r="RU178" s="106"/>
      <c r="RV178" s="106"/>
      <c r="RW178" s="106"/>
      <c r="RX178" s="106"/>
      <c r="RY178" s="106"/>
      <c r="RZ178" s="106"/>
      <c r="SA178" s="106"/>
      <c r="SB178" s="106"/>
      <c r="SC178" s="106"/>
      <c r="SD178" s="106"/>
      <c r="SE178" s="106"/>
      <c r="SF178" s="106"/>
      <c r="SG178" s="106"/>
      <c r="SH178" s="106"/>
      <c r="SI178" s="106"/>
      <c r="SJ178" s="106"/>
      <c r="SK178" s="106"/>
      <c r="SL178" s="106"/>
      <c r="SM178" s="106"/>
      <c r="SN178" s="106"/>
      <c r="SO178" s="106"/>
      <c r="SP178" s="106"/>
      <c r="SQ178" s="106"/>
      <c r="SR178" s="106"/>
      <c r="SS178" s="106"/>
      <c r="ST178" s="106"/>
      <c r="SU178" s="106"/>
      <c r="SV178" s="106"/>
      <c r="SW178" s="106"/>
      <c r="SX178" s="106"/>
      <c r="SY178" s="106"/>
      <c r="SZ178" s="106"/>
      <c r="TA178" s="106"/>
      <c r="TB178" s="106"/>
      <c r="TC178" s="106"/>
      <c r="TD178" s="106"/>
      <c r="TE178" s="106"/>
      <c r="TF178" s="106"/>
      <c r="TG178" s="106"/>
      <c r="TH178" s="106"/>
      <c r="TI178" s="106"/>
      <c r="TJ178" s="106"/>
      <c r="TK178" s="106"/>
      <c r="TL178" s="106"/>
      <c r="TM178" s="106"/>
      <c r="TN178" s="106"/>
      <c r="TO178" s="106"/>
      <c r="TP178" s="106"/>
      <c r="TQ178" s="106"/>
      <c r="TR178" s="106"/>
      <c r="TS178" s="106"/>
      <c r="TT178" s="106"/>
      <c r="TU178" s="106"/>
      <c r="TV178" s="106"/>
      <c r="TW178" s="106"/>
      <c r="TX178" s="106"/>
      <c r="TY178" s="106"/>
      <c r="TZ178" s="106"/>
      <c r="UA178" s="106"/>
      <c r="UB178" s="106"/>
      <c r="UC178" s="106"/>
      <c r="UD178" s="106"/>
      <c r="UE178" s="106"/>
      <c r="UF178" s="106"/>
      <c r="UG178" s="106"/>
      <c r="UH178" s="106"/>
      <c r="UI178" s="106"/>
      <c r="UJ178" s="106"/>
      <c r="UK178" s="106"/>
      <c r="UL178" s="106"/>
      <c r="UM178" s="106"/>
      <c r="UN178" s="106"/>
      <c r="UO178" s="106"/>
      <c r="UP178" s="106"/>
      <c r="UQ178" s="106"/>
      <c r="UR178" s="106"/>
      <c r="US178" s="106"/>
      <c r="UT178" s="106"/>
      <c r="UU178" s="106"/>
      <c r="UV178" s="106"/>
      <c r="UW178" s="106"/>
      <c r="UX178" s="106"/>
      <c r="UY178" s="106"/>
      <c r="UZ178" s="106"/>
      <c r="VA178" s="106"/>
      <c r="VB178" s="106"/>
      <c r="VC178" s="106"/>
      <c r="VD178" s="106"/>
      <c r="VE178" s="106"/>
      <c r="VF178" s="106"/>
      <c r="VG178" s="106"/>
      <c r="VH178" s="106"/>
      <c r="VI178" s="106"/>
      <c r="VJ178" s="106"/>
      <c r="VK178" s="106"/>
      <c r="VL178" s="106"/>
      <c r="VM178" s="106"/>
      <c r="VN178" s="106"/>
      <c r="VO178" s="106"/>
      <c r="VP178" s="106"/>
      <c r="VQ178" s="106"/>
      <c r="VR178" s="106"/>
      <c r="VS178" s="106"/>
      <c r="VT178" s="106"/>
      <c r="VU178" s="106"/>
      <c r="VV178" s="106"/>
      <c r="VW178" s="106"/>
      <c r="VX178" s="106"/>
      <c r="VY178" s="106"/>
      <c r="VZ178" s="106"/>
      <c r="WA178" s="106"/>
      <c r="WB178" s="106"/>
      <c r="WC178" s="106"/>
      <c r="WD178" s="106"/>
      <c r="WE178" s="106"/>
      <c r="WF178" s="106"/>
      <c r="WG178" s="106"/>
      <c r="WH178" s="106"/>
      <c r="WI178" s="106"/>
      <c r="WJ178" s="106"/>
      <c r="WK178" s="106"/>
      <c r="WL178" s="106"/>
      <c r="WM178" s="106"/>
      <c r="WN178" s="106"/>
      <c r="WO178" s="106"/>
      <c r="WP178" s="106"/>
      <c r="WQ178" s="106"/>
      <c r="WR178" s="106"/>
      <c r="WS178" s="106"/>
      <c r="WT178" s="106"/>
      <c r="WU178" s="106"/>
      <c r="WV178" s="106"/>
      <c r="WW178" s="106"/>
      <c r="WX178" s="106"/>
      <c r="WY178" s="106"/>
      <c r="WZ178" s="106"/>
      <c r="XA178" s="106"/>
      <c r="XB178" s="106"/>
      <c r="XC178" s="106"/>
      <c r="XD178" s="106"/>
      <c r="XE178" s="106"/>
      <c r="XF178" s="106"/>
      <c r="XG178" s="106"/>
      <c r="XH178" s="106"/>
      <c r="XI178" s="106"/>
      <c r="XJ178" s="106"/>
      <c r="XK178" s="106"/>
      <c r="XL178" s="106"/>
      <c r="XM178" s="106"/>
      <c r="XN178" s="106"/>
      <c r="XO178" s="106"/>
      <c r="XP178" s="106"/>
      <c r="XQ178" s="106"/>
      <c r="XR178" s="106"/>
      <c r="XS178" s="106"/>
      <c r="XT178" s="106"/>
      <c r="XU178" s="106"/>
      <c r="XV178" s="106"/>
      <c r="XW178" s="106"/>
      <c r="XX178" s="106"/>
      <c r="XY178" s="106"/>
      <c r="XZ178" s="106"/>
      <c r="YA178" s="106"/>
      <c r="YB178" s="106"/>
      <c r="YC178" s="106"/>
      <c r="YD178" s="106"/>
      <c r="YE178" s="106"/>
      <c r="YF178" s="106"/>
      <c r="YG178" s="106"/>
      <c r="YH178" s="106"/>
      <c r="YI178" s="106"/>
      <c r="YJ178" s="106"/>
      <c r="YK178" s="106"/>
      <c r="YL178" s="106"/>
      <c r="YM178" s="106"/>
      <c r="YN178" s="106"/>
      <c r="YO178" s="106"/>
      <c r="YP178" s="106"/>
      <c r="YQ178" s="106"/>
      <c r="YR178" s="106"/>
      <c r="YS178" s="106"/>
      <c r="YT178" s="106"/>
      <c r="YU178" s="106"/>
      <c r="YV178" s="106"/>
      <c r="YW178" s="106"/>
      <c r="YX178" s="106"/>
      <c r="YY178" s="106"/>
      <c r="YZ178" s="106"/>
      <c r="ZA178" s="106"/>
      <c r="ZB178" s="106"/>
      <c r="ZC178" s="106"/>
      <c r="ZD178" s="106"/>
      <c r="ZE178" s="106"/>
      <c r="ZF178" s="106"/>
      <c r="ZG178" s="106"/>
      <c r="ZH178" s="106"/>
      <c r="ZI178" s="106"/>
      <c r="ZJ178" s="106"/>
      <c r="ZK178" s="106"/>
      <c r="ZL178" s="106"/>
      <c r="ZM178" s="106"/>
      <c r="ZN178" s="106"/>
      <c r="ZO178" s="106"/>
      <c r="ZP178" s="106"/>
      <c r="ZQ178" s="106"/>
      <c r="ZR178" s="106"/>
      <c r="ZS178" s="106"/>
      <c r="ZT178" s="106"/>
      <c r="ZU178" s="106"/>
      <c r="ZV178" s="106"/>
      <c r="ZW178" s="106"/>
      <c r="ZX178" s="106"/>
      <c r="ZY178" s="106"/>
      <c r="ZZ178" s="106"/>
      <c r="AAA178" s="106"/>
      <c r="AAB178" s="106"/>
      <c r="AAC178" s="106"/>
      <c r="AAD178" s="106"/>
      <c r="AAE178" s="106"/>
      <c r="AAF178" s="106"/>
      <c r="AAG178" s="106"/>
      <c r="AAH178" s="106"/>
      <c r="AAI178" s="106"/>
      <c r="AAJ178" s="106"/>
      <c r="AAK178" s="106"/>
      <c r="AAL178" s="106"/>
      <c r="AAM178" s="106"/>
      <c r="AAN178" s="106"/>
      <c r="AAO178" s="106"/>
      <c r="AAP178" s="106"/>
      <c r="AAQ178" s="106"/>
      <c r="AAR178" s="106"/>
      <c r="AAS178" s="106"/>
      <c r="AAT178" s="106"/>
      <c r="AAU178" s="106"/>
      <c r="AAV178" s="106"/>
      <c r="AAW178" s="106"/>
      <c r="AAX178" s="106"/>
      <c r="AAY178" s="106"/>
      <c r="AAZ178" s="106"/>
      <c r="ABA178" s="106"/>
      <c r="ABB178" s="106"/>
      <c r="ABC178" s="106"/>
      <c r="ABD178" s="106"/>
      <c r="ABE178" s="106"/>
      <c r="ABF178" s="106"/>
      <c r="ABG178" s="106"/>
      <c r="ABH178" s="106"/>
      <c r="ABI178" s="106"/>
      <c r="ABJ178" s="106"/>
      <c r="ABK178" s="106"/>
      <c r="ABL178" s="106"/>
      <c r="ABM178" s="106"/>
      <c r="ABN178" s="106"/>
      <c r="ABO178" s="106"/>
      <c r="ABP178" s="106"/>
      <c r="ABQ178" s="106"/>
      <c r="ABR178" s="106"/>
      <c r="ABS178" s="106"/>
      <c r="ABT178" s="106"/>
      <c r="ABU178" s="106"/>
      <c r="ABV178" s="106"/>
      <c r="ABW178" s="106"/>
      <c r="ABX178" s="106"/>
      <c r="ABY178" s="106"/>
      <c r="ABZ178" s="106"/>
      <c r="ACA178" s="106"/>
      <c r="ACB178" s="106"/>
      <c r="ACC178" s="106"/>
      <c r="ACD178" s="106"/>
      <c r="ACE178" s="106"/>
      <c r="ACF178" s="106"/>
      <c r="ACG178" s="106"/>
      <c r="ACH178" s="106"/>
      <c r="ACI178" s="106"/>
      <c r="ACJ178" s="106"/>
      <c r="ACK178" s="106"/>
      <c r="ACL178" s="106"/>
      <c r="ACM178" s="106"/>
      <c r="ACN178" s="106"/>
      <c r="ACO178" s="106"/>
      <c r="ACP178" s="106"/>
      <c r="ACQ178" s="106"/>
      <c r="ACR178" s="106"/>
      <c r="ACS178" s="106"/>
      <c r="ACT178" s="106"/>
      <c r="ACU178" s="106"/>
      <c r="ACV178" s="106"/>
      <c r="ACW178" s="106"/>
      <c r="ACX178" s="106"/>
      <c r="ACY178" s="106"/>
      <c r="ACZ178" s="106"/>
      <c r="ADA178" s="106"/>
      <c r="ADB178" s="106"/>
      <c r="ADC178" s="106"/>
      <c r="ADD178" s="106"/>
      <c r="ADE178" s="106"/>
      <c r="ADF178" s="106"/>
      <c r="ADG178" s="106"/>
      <c r="ADH178" s="106"/>
      <c r="ADI178" s="106"/>
      <c r="ADJ178" s="106"/>
      <c r="ADK178" s="106"/>
      <c r="ADL178" s="106"/>
      <c r="ADM178" s="106"/>
      <c r="ADN178" s="106"/>
      <c r="ADO178" s="106"/>
      <c r="ADP178" s="106"/>
      <c r="ADQ178" s="106"/>
      <c r="ADR178" s="106"/>
      <c r="ADS178" s="106"/>
      <c r="ADT178" s="106"/>
      <c r="ADU178" s="106"/>
      <c r="ADV178" s="106"/>
      <c r="ADW178" s="106"/>
      <c r="ADX178" s="106"/>
      <c r="ADY178" s="106"/>
      <c r="ADZ178" s="106"/>
      <c r="AEA178" s="106"/>
      <c r="AEB178" s="106"/>
      <c r="AEC178" s="106"/>
      <c r="AED178" s="106"/>
      <c r="AEE178" s="106"/>
      <c r="AEF178" s="106"/>
      <c r="AEG178" s="106"/>
      <c r="AEH178" s="106"/>
      <c r="AEI178" s="106"/>
      <c r="AEJ178" s="106"/>
      <c r="AEK178" s="106"/>
      <c r="AEL178" s="106"/>
      <c r="AEM178" s="106"/>
      <c r="AEN178" s="106"/>
      <c r="AEO178" s="106"/>
      <c r="AEP178" s="106"/>
      <c r="AEQ178" s="106"/>
      <c r="AER178" s="106"/>
      <c r="AES178" s="106"/>
      <c r="AET178" s="106"/>
      <c r="AEU178" s="106"/>
      <c r="AEV178" s="106"/>
      <c r="AEW178" s="106"/>
      <c r="AEX178" s="106"/>
      <c r="AEY178" s="106"/>
      <c r="AEZ178" s="106"/>
      <c r="AFA178" s="106"/>
      <c r="AFB178" s="106"/>
      <c r="AFC178" s="106"/>
      <c r="AFD178" s="106"/>
      <c r="AFE178" s="106"/>
      <c r="AFF178" s="106"/>
      <c r="AFG178" s="106"/>
      <c r="AFH178" s="106"/>
      <c r="AFI178" s="106"/>
      <c r="AFJ178" s="106"/>
      <c r="AFK178" s="106"/>
      <c r="AFL178" s="106"/>
      <c r="AFM178" s="106"/>
      <c r="AFN178" s="106"/>
      <c r="AFO178" s="106"/>
      <c r="AFP178" s="106"/>
      <c r="AFQ178" s="106"/>
      <c r="AFR178" s="106"/>
      <c r="AFS178" s="106"/>
      <c r="AFT178" s="106"/>
      <c r="AFU178" s="106"/>
      <c r="AFV178" s="106"/>
      <c r="AFW178" s="106"/>
      <c r="AFX178" s="106"/>
      <c r="AFY178" s="106"/>
      <c r="AFZ178" s="106"/>
      <c r="AGA178" s="106"/>
      <c r="AGB178" s="106"/>
      <c r="AGC178" s="106"/>
      <c r="AGD178" s="106"/>
      <c r="AGE178" s="106"/>
      <c r="AGF178" s="106"/>
      <c r="AGG178" s="106"/>
      <c r="AGH178" s="106"/>
      <c r="AGI178" s="106"/>
      <c r="AGJ178" s="106"/>
      <c r="AGK178" s="106"/>
      <c r="AGL178" s="106"/>
      <c r="AGM178" s="106"/>
      <c r="AGN178" s="106"/>
      <c r="AGO178" s="106"/>
      <c r="AGP178" s="106"/>
      <c r="AGQ178" s="106"/>
      <c r="AGR178" s="106"/>
      <c r="AGS178" s="106"/>
      <c r="AGT178" s="106"/>
      <c r="AGU178" s="106"/>
      <c r="AGV178" s="106"/>
      <c r="AGW178" s="106"/>
      <c r="AGX178" s="106"/>
      <c r="AGY178" s="106"/>
      <c r="AGZ178" s="106"/>
      <c r="AHA178" s="106"/>
      <c r="AHB178" s="106"/>
      <c r="AHC178" s="106"/>
      <c r="AHD178" s="106"/>
      <c r="AHE178" s="106"/>
      <c r="AHF178" s="106"/>
      <c r="AHG178" s="106"/>
      <c r="AHH178" s="106"/>
      <c r="AHI178" s="106"/>
      <c r="AHJ178" s="106"/>
      <c r="AHK178" s="106"/>
      <c r="AHL178" s="106"/>
      <c r="AHM178" s="106"/>
      <c r="AHN178" s="106"/>
      <c r="AHO178" s="106"/>
      <c r="AHP178" s="106"/>
      <c r="AHQ178" s="106"/>
      <c r="AHR178" s="106"/>
      <c r="AHS178" s="106"/>
      <c r="AHT178" s="106"/>
      <c r="AHU178" s="106"/>
      <c r="AHV178" s="106"/>
      <c r="AHW178" s="106"/>
      <c r="AHX178" s="106"/>
      <c r="AHY178" s="106"/>
      <c r="AHZ178" s="106"/>
      <c r="AIA178" s="106"/>
      <c r="AIB178" s="106"/>
      <c r="AIC178" s="106"/>
      <c r="AID178" s="106"/>
      <c r="AIE178" s="106"/>
      <c r="AIF178" s="106"/>
      <c r="AIG178" s="106"/>
      <c r="AIH178" s="106"/>
      <c r="AII178" s="106"/>
      <c r="AIJ178" s="106"/>
      <c r="AIK178" s="106"/>
      <c r="AIL178" s="106"/>
      <c r="AIM178" s="106"/>
      <c r="AIN178" s="106"/>
      <c r="AIO178" s="106"/>
      <c r="AIP178" s="106"/>
      <c r="AIQ178" s="106"/>
      <c r="AIR178" s="106"/>
      <c r="AIS178" s="106"/>
      <c r="AIT178" s="106"/>
      <c r="AIU178" s="106"/>
      <c r="AIV178" s="106"/>
      <c r="AIW178" s="106"/>
      <c r="AIX178" s="106"/>
      <c r="AIY178" s="106"/>
      <c r="AIZ178" s="106"/>
      <c r="AJA178" s="106"/>
      <c r="AJB178" s="106"/>
      <c r="AJC178" s="106"/>
      <c r="AJD178" s="106"/>
      <c r="AJE178" s="106"/>
      <c r="AJF178" s="106"/>
      <c r="AJG178" s="106"/>
      <c r="AJH178" s="106"/>
      <c r="AJI178" s="106"/>
      <c r="AJJ178" s="106"/>
      <c r="AJK178" s="106"/>
      <c r="AJL178" s="106"/>
      <c r="AJM178" s="106"/>
      <c r="AJN178" s="106"/>
      <c r="AJO178" s="106"/>
      <c r="AJP178" s="106"/>
      <c r="AJQ178" s="106"/>
      <c r="AJR178" s="106"/>
      <c r="AJS178" s="106"/>
      <c r="AJT178" s="106"/>
      <c r="AJU178" s="106"/>
      <c r="AJV178" s="106"/>
      <c r="AJW178" s="106"/>
      <c r="AJX178" s="106"/>
      <c r="AJY178" s="106"/>
      <c r="AJZ178" s="106"/>
      <c r="AKA178" s="106"/>
      <c r="AKB178" s="106"/>
      <c r="AKC178" s="106"/>
      <c r="AKD178" s="106"/>
      <c r="AKE178" s="106"/>
      <c r="AKF178" s="106"/>
      <c r="AKG178" s="106"/>
      <c r="AKH178" s="106"/>
      <c r="AKI178" s="106"/>
      <c r="AKJ178" s="106"/>
      <c r="AKK178" s="106"/>
      <c r="AKL178" s="106"/>
      <c r="AKM178" s="106"/>
      <c r="AKN178" s="106"/>
      <c r="AKO178" s="106"/>
      <c r="AKP178" s="106"/>
      <c r="AKQ178" s="106"/>
      <c r="AKR178" s="106"/>
      <c r="AKS178" s="106"/>
      <c r="AKT178" s="106"/>
      <c r="AKU178" s="106"/>
      <c r="AKV178" s="106"/>
      <c r="AKW178" s="106"/>
      <c r="AKX178" s="106"/>
      <c r="AKY178" s="106"/>
      <c r="AKZ178" s="106"/>
      <c r="ALA178" s="106"/>
      <c r="ALB178" s="106"/>
      <c r="ALC178" s="106"/>
      <c r="ALD178" s="106"/>
      <c r="ALE178" s="106"/>
      <c r="ALF178" s="106"/>
      <c r="ALG178" s="106"/>
      <c r="ALH178" s="106"/>
      <c r="ALI178" s="106"/>
      <c r="ALJ178" s="106"/>
      <c r="ALK178" s="106"/>
      <c r="ALL178" s="106"/>
      <c r="ALM178" s="106"/>
      <c r="ALN178" s="106"/>
      <c r="ALO178" s="106"/>
      <c r="ALP178" s="106"/>
      <c r="ALQ178" s="106"/>
      <c r="ALR178" s="106"/>
      <c r="ALS178" s="106"/>
      <c r="ALT178" s="106"/>
      <c r="ALU178" s="106"/>
      <c r="ALV178" s="106"/>
      <c r="ALW178" s="106"/>
      <c r="ALX178" s="106"/>
      <c r="ALY178" s="106"/>
      <c r="ALZ178" s="106"/>
      <c r="AMA178" s="106"/>
      <c r="AMB178" s="106"/>
      <c r="AMC178" s="106"/>
      <c r="AMD178" s="106"/>
      <c r="AME178" s="106"/>
      <c r="AMF178" s="106"/>
      <c r="AMG178" s="106"/>
      <c r="AMH178" s="106"/>
      <c r="AMI178" s="106"/>
    </row>
    <row r="179" spans="1:1023" s="123" customFormat="1" ht="38.25" x14ac:dyDescent="0.2">
      <c r="A179" s="208"/>
      <c r="B179" s="192" t="s">
        <v>406</v>
      </c>
      <c r="C179" s="193" t="s">
        <v>123</v>
      </c>
      <c r="D179" s="194">
        <v>2.4</v>
      </c>
      <c r="E179" s="195"/>
      <c r="F179" s="196">
        <f t="shared" si="1"/>
        <v>0</v>
      </c>
      <c r="G179" s="121"/>
      <c r="H179" s="122"/>
      <c r="I179" s="127"/>
      <c r="J179" s="128"/>
      <c r="K179" s="121"/>
      <c r="L179" s="121"/>
      <c r="M179" s="121"/>
      <c r="N179" s="121"/>
      <c r="O179" s="121"/>
      <c r="P179" s="121"/>
      <c r="Q179" s="121"/>
      <c r="R179" s="121"/>
      <c r="S179" s="121"/>
      <c r="T179" s="121"/>
      <c r="U179" s="121"/>
      <c r="V179" s="121"/>
      <c r="W179" s="121"/>
      <c r="X179" s="121"/>
      <c r="Y179" s="121"/>
      <c r="Z179" s="121"/>
      <c r="AA179" s="121"/>
      <c r="AB179" s="121"/>
      <c r="AC179" s="121"/>
      <c r="AD179" s="121"/>
      <c r="AE179" s="121"/>
      <c r="AF179" s="121"/>
      <c r="AG179" s="121"/>
      <c r="AH179" s="121"/>
      <c r="AI179" s="121"/>
      <c r="AJ179" s="121"/>
      <c r="AK179" s="121"/>
      <c r="AL179" s="121"/>
      <c r="AM179" s="121"/>
      <c r="AN179" s="121"/>
      <c r="AO179" s="121"/>
      <c r="AP179" s="121"/>
      <c r="AQ179" s="121"/>
      <c r="AR179" s="121"/>
      <c r="AS179" s="121"/>
      <c r="AT179" s="121"/>
      <c r="AU179" s="121"/>
      <c r="AV179" s="121"/>
      <c r="AW179" s="121"/>
      <c r="AX179" s="121"/>
      <c r="AY179" s="121"/>
      <c r="AZ179" s="121"/>
      <c r="BA179" s="121"/>
      <c r="BB179" s="121"/>
      <c r="BC179" s="121"/>
      <c r="BD179" s="121"/>
      <c r="BE179" s="121"/>
      <c r="BF179" s="121"/>
      <c r="BG179" s="121"/>
      <c r="BH179" s="121"/>
      <c r="BI179" s="121"/>
      <c r="BJ179" s="121"/>
      <c r="BK179" s="121"/>
      <c r="BL179" s="121"/>
      <c r="BM179" s="121"/>
      <c r="BN179" s="121"/>
      <c r="BO179" s="121"/>
      <c r="BP179" s="121"/>
      <c r="BQ179" s="121"/>
      <c r="BR179" s="121"/>
      <c r="BS179" s="121"/>
      <c r="BT179" s="121"/>
      <c r="BU179" s="121"/>
      <c r="BV179" s="121"/>
      <c r="BW179" s="121"/>
      <c r="BX179" s="121"/>
      <c r="BY179" s="121"/>
      <c r="BZ179" s="121"/>
      <c r="CA179" s="121"/>
      <c r="CB179" s="121"/>
      <c r="CC179" s="121"/>
      <c r="CD179" s="121"/>
      <c r="CE179" s="121"/>
      <c r="CF179" s="121"/>
      <c r="CG179" s="121"/>
      <c r="CH179" s="121"/>
      <c r="CI179" s="121"/>
      <c r="CJ179" s="121"/>
      <c r="CK179" s="121"/>
      <c r="CL179" s="121"/>
      <c r="CM179" s="121"/>
      <c r="CN179" s="121"/>
      <c r="CO179" s="121"/>
      <c r="CP179" s="121"/>
      <c r="CQ179" s="121"/>
      <c r="CR179" s="121"/>
      <c r="CS179" s="121"/>
      <c r="CT179" s="121"/>
      <c r="CU179" s="121"/>
      <c r="CV179" s="121"/>
      <c r="CW179" s="121"/>
      <c r="CX179" s="121"/>
      <c r="CY179" s="121"/>
      <c r="CZ179" s="121"/>
      <c r="DA179" s="121"/>
      <c r="DB179" s="121"/>
      <c r="DC179" s="121"/>
      <c r="DD179" s="121"/>
      <c r="DE179" s="121"/>
      <c r="DF179" s="121"/>
      <c r="DG179" s="121"/>
      <c r="DH179" s="121"/>
      <c r="DI179" s="121"/>
      <c r="DJ179" s="121"/>
      <c r="DK179" s="121"/>
      <c r="DL179" s="121"/>
      <c r="DM179" s="121"/>
      <c r="DN179" s="121"/>
      <c r="DO179" s="121"/>
      <c r="DP179" s="121"/>
      <c r="DQ179" s="121"/>
      <c r="DR179" s="121"/>
      <c r="DS179" s="121"/>
      <c r="DT179" s="121"/>
      <c r="DU179" s="121"/>
      <c r="DV179" s="121"/>
      <c r="DW179" s="121"/>
      <c r="DX179" s="121"/>
      <c r="DY179" s="121"/>
      <c r="DZ179" s="121"/>
      <c r="EA179" s="121"/>
      <c r="EB179" s="121"/>
      <c r="EC179" s="121"/>
      <c r="ED179" s="121"/>
      <c r="EE179" s="121"/>
      <c r="EF179" s="121"/>
      <c r="EG179" s="121"/>
      <c r="EH179" s="121"/>
      <c r="EI179" s="121"/>
      <c r="EJ179" s="121"/>
      <c r="EK179" s="121"/>
      <c r="EL179" s="121"/>
      <c r="EM179" s="121"/>
      <c r="EN179" s="121"/>
      <c r="EO179" s="121"/>
      <c r="EP179" s="121"/>
      <c r="EQ179" s="121"/>
      <c r="ER179" s="121"/>
      <c r="ES179" s="121"/>
      <c r="ET179" s="121"/>
      <c r="EU179" s="121"/>
      <c r="EV179" s="121"/>
      <c r="EW179" s="121"/>
      <c r="EX179" s="121"/>
      <c r="EY179" s="121"/>
      <c r="EZ179" s="121"/>
      <c r="FA179" s="121"/>
      <c r="FB179" s="121"/>
      <c r="FC179" s="121"/>
      <c r="FD179" s="121"/>
      <c r="FE179" s="121"/>
      <c r="FF179" s="121"/>
      <c r="FG179" s="121"/>
      <c r="FH179" s="121"/>
      <c r="FI179" s="121"/>
      <c r="FJ179" s="121"/>
      <c r="FK179" s="121"/>
      <c r="FL179" s="121"/>
      <c r="FM179" s="121"/>
      <c r="FN179" s="121"/>
      <c r="FO179" s="121"/>
      <c r="FP179" s="121"/>
      <c r="FQ179" s="121"/>
      <c r="FR179" s="121"/>
      <c r="FS179" s="121"/>
      <c r="FT179" s="121"/>
      <c r="FU179" s="121"/>
      <c r="FV179" s="121"/>
      <c r="FW179" s="121"/>
      <c r="FX179" s="121"/>
      <c r="FY179" s="121"/>
      <c r="FZ179" s="121"/>
      <c r="GA179" s="121"/>
      <c r="GB179" s="121"/>
      <c r="GC179" s="121"/>
      <c r="GD179" s="121"/>
      <c r="GE179" s="121"/>
      <c r="GF179" s="121"/>
      <c r="GG179" s="121"/>
      <c r="GH179" s="121"/>
      <c r="GI179" s="121"/>
      <c r="GJ179" s="121"/>
      <c r="GK179" s="121"/>
      <c r="GL179" s="121"/>
      <c r="GM179" s="121"/>
      <c r="GN179" s="121"/>
      <c r="GO179" s="121"/>
      <c r="GP179" s="121"/>
      <c r="GQ179" s="121"/>
      <c r="GR179" s="121"/>
      <c r="GS179" s="121"/>
      <c r="GT179" s="121"/>
      <c r="GU179" s="121"/>
      <c r="GV179" s="121"/>
      <c r="GW179" s="121"/>
      <c r="GX179" s="121"/>
      <c r="GY179" s="121"/>
      <c r="GZ179" s="121"/>
      <c r="HA179" s="121"/>
      <c r="HB179" s="121"/>
      <c r="HC179" s="121"/>
      <c r="HD179" s="121"/>
      <c r="HE179" s="121"/>
      <c r="HF179" s="121"/>
      <c r="HG179" s="121"/>
      <c r="HH179" s="121"/>
      <c r="HI179" s="121"/>
      <c r="HJ179" s="121"/>
      <c r="HK179" s="121"/>
      <c r="HL179" s="121"/>
      <c r="HM179" s="121"/>
      <c r="HN179" s="121"/>
      <c r="HO179" s="121"/>
      <c r="HP179" s="121"/>
      <c r="HQ179" s="121"/>
      <c r="HR179" s="121"/>
      <c r="HS179" s="121"/>
      <c r="HT179" s="121"/>
      <c r="HU179" s="121"/>
      <c r="HV179" s="121"/>
      <c r="HW179" s="121"/>
      <c r="HX179" s="121"/>
      <c r="HY179" s="121"/>
      <c r="HZ179" s="121"/>
      <c r="IA179" s="121"/>
      <c r="IB179" s="121"/>
      <c r="IC179" s="121"/>
      <c r="ID179" s="121"/>
      <c r="IE179" s="121"/>
      <c r="IF179" s="121"/>
      <c r="IG179" s="121"/>
      <c r="IH179" s="121"/>
      <c r="II179" s="121"/>
      <c r="IJ179" s="121"/>
      <c r="IK179" s="121"/>
      <c r="IL179" s="121"/>
      <c r="IM179" s="121"/>
      <c r="IN179" s="121"/>
      <c r="IO179" s="121"/>
      <c r="IP179" s="121"/>
      <c r="IQ179" s="121"/>
      <c r="IR179" s="121"/>
      <c r="IS179" s="121"/>
      <c r="IT179" s="121"/>
      <c r="IU179" s="121"/>
      <c r="IV179" s="121"/>
      <c r="IW179" s="121"/>
      <c r="IX179" s="121"/>
      <c r="IY179" s="121"/>
      <c r="IZ179" s="121"/>
      <c r="JA179" s="121"/>
      <c r="JB179" s="121"/>
      <c r="JC179" s="121"/>
      <c r="JD179" s="121"/>
      <c r="JE179" s="121"/>
      <c r="JF179" s="121"/>
      <c r="JG179" s="121"/>
      <c r="JH179" s="121"/>
      <c r="JI179" s="121"/>
      <c r="JJ179" s="121"/>
      <c r="JK179" s="121"/>
      <c r="JL179" s="121"/>
      <c r="JM179" s="121"/>
      <c r="JN179" s="121"/>
      <c r="JO179" s="121"/>
      <c r="JP179" s="121"/>
      <c r="JQ179" s="121"/>
      <c r="JR179" s="121"/>
      <c r="JS179" s="121"/>
      <c r="JT179" s="121"/>
      <c r="JU179" s="121"/>
      <c r="JV179" s="121"/>
      <c r="JW179" s="121"/>
      <c r="JX179" s="121"/>
      <c r="JY179" s="121"/>
      <c r="JZ179" s="121"/>
      <c r="KA179" s="121"/>
      <c r="KB179" s="121"/>
      <c r="KC179" s="121"/>
      <c r="KD179" s="121"/>
      <c r="KE179" s="121"/>
      <c r="KF179" s="121"/>
      <c r="KG179" s="121"/>
      <c r="KH179" s="121"/>
      <c r="KI179" s="121"/>
      <c r="KJ179" s="121"/>
      <c r="KK179" s="121"/>
      <c r="KL179" s="121"/>
      <c r="KM179" s="121"/>
      <c r="KN179" s="121"/>
      <c r="KO179" s="121"/>
      <c r="KP179" s="121"/>
      <c r="KQ179" s="121"/>
      <c r="KR179" s="121"/>
      <c r="KS179" s="121"/>
      <c r="KT179" s="121"/>
      <c r="KU179" s="121"/>
      <c r="KV179" s="121"/>
      <c r="KW179" s="121"/>
      <c r="KX179" s="121"/>
      <c r="KY179" s="121"/>
      <c r="KZ179" s="121"/>
      <c r="LA179" s="121"/>
      <c r="LB179" s="121"/>
      <c r="LC179" s="121"/>
      <c r="LD179" s="121"/>
      <c r="LE179" s="121"/>
      <c r="LF179" s="121"/>
      <c r="LG179" s="121"/>
      <c r="LH179" s="121"/>
      <c r="LI179" s="121"/>
      <c r="LJ179" s="121"/>
      <c r="LK179" s="121"/>
      <c r="LL179" s="121"/>
      <c r="LM179" s="121"/>
      <c r="LN179" s="121"/>
      <c r="LO179" s="121"/>
      <c r="LP179" s="121"/>
      <c r="LQ179" s="121"/>
      <c r="LR179" s="121"/>
      <c r="LS179" s="121"/>
      <c r="LT179" s="121"/>
      <c r="LU179" s="121"/>
      <c r="LV179" s="121"/>
      <c r="LW179" s="121"/>
      <c r="LX179" s="121"/>
      <c r="LY179" s="121"/>
      <c r="LZ179" s="121"/>
      <c r="MA179" s="121"/>
      <c r="MB179" s="121"/>
      <c r="MC179" s="121"/>
      <c r="MD179" s="121"/>
      <c r="ME179" s="121"/>
      <c r="MF179" s="121"/>
      <c r="MG179" s="121"/>
      <c r="MH179" s="121"/>
      <c r="MI179" s="121"/>
      <c r="MJ179" s="121"/>
      <c r="MK179" s="121"/>
      <c r="ML179" s="121"/>
      <c r="MM179" s="121"/>
      <c r="MN179" s="121"/>
      <c r="MO179" s="121"/>
      <c r="MP179" s="121"/>
      <c r="MQ179" s="121"/>
      <c r="MR179" s="121"/>
      <c r="MS179" s="121"/>
      <c r="MT179" s="121"/>
      <c r="MU179" s="121"/>
      <c r="MV179" s="121"/>
      <c r="MW179" s="121"/>
      <c r="MX179" s="121"/>
      <c r="MY179" s="121"/>
      <c r="MZ179" s="121"/>
      <c r="NA179" s="121"/>
      <c r="NB179" s="121"/>
      <c r="NC179" s="121"/>
      <c r="ND179" s="121"/>
      <c r="NE179" s="121"/>
      <c r="NF179" s="121"/>
      <c r="NG179" s="121"/>
      <c r="NH179" s="121"/>
      <c r="NI179" s="121"/>
      <c r="NJ179" s="121"/>
      <c r="NK179" s="121"/>
      <c r="NL179" s="121"/>
      <c r="NM179" s="121"/>
      <c r="NN179" s="121"/>
      <c r="NO179" s="121"/>
      <c r="NP179" s="121"/>
      <c r="NQ179" s="121"/>
      <c r="NR179" s="121"/>
      <c r="NS179" s="121"/>
      <c r="NT179" s="121"/>
      <c r="NU179" s="121"/>
      <c r="NV179" s="121"/>
      <c r="NW179" s="121"/>
      <c r="NX179" s="121"/>
      <c r="NY179" s="121"/>
      <c r="NZ179" s="121"/>
      <c r="OA179" s="121"/>
      <c r="OB179" s="121"/>
      <c r="OC179" s="121"/>
      <c r="OD179" s="121"/>
      <c r="OE179" s="121"/>
      <c r="OF179" s="121"/>
      <c r="OG179" s="121"/>
      <c r="OH179" s="121"/>
      <c r="OI179" s="121"/>
      <c r="OJ179" s="121"/>
      <c r="OK179" s="121"/>
      <c r="OL179" s="121"/>
      <c r="OM179" s="121"/>
      <c r="ON179" s="121"/>
      <c r="OO179" s="121"/>
      <c r="OP179" s="121"/>
      <c r="OQ179" s="121"/>
      <c r="OR179" s="121"/>
      <c r="OS179" s="121"/>
      <c r="OT179" s="121"/>
      <c r="OU179" s="121"/>
      <c r="OV179" s="121"/>
      <c r="OW179" s="121"/>
      <c r="OX179" s="121"/>
      <c r="OY179" s="121"/>
      <c r="OZ179" s="121"/>
      <c r="PA179" s="121"/>
      <c r="PB179" s="121"/>
      <c r="PC179" s="121"/>
      <c r="PD179" s="121"/>
      <c r="PE179" s="121"/>
      <c r="PF179" s="121"/>
      <c r="PG179" s="121"/>
      <c r="PH179" s="121"/>
      <c r="PI179" s="121"/>
      <c r="PJ179" s="121"/>
      <c r="PK179" s="121"/>
      <c r="PL179" s="121"/>
      <c r="PM179" s="121"/>
      <c r="PN179" s="121"/>
      <c r="PO179" s="121"/>
      <c r="PP179" s="121"/>
      <c r="PQ179" s="121"/>
      <c r="PR179" s="121"/>
      <c r="PS179" s="121"/>
      <c r="PT179" s="121"/>
      <c r="PU179" s="121"/>
      <c r="PV179" s="121"/>
      <c r="PW179" s="121"/>
      <c r="PX179" s="121"/>
      <c r="PY179" s="121"/>
      <c r="PZ179" s="121"/>
      <c r="QA179" s="121"/>
      <c r="QB179" s="121"/>
      <c r="QC179" s="121"/>
      <c r="QD179" s="121"/>
      <c r="QE179" s="121"/>
      <c r="QF179" s="121"/>
      <c r="QG179" s="121"/>
      <c r="QH179" s="121"/>
      <c r="QI179" s="121"/>
      <c r="QJ179" s="121"/>
      <c r="QK179" s="121"/>
      <c r="QL179" s="121"/>
      <c r="QM179" s="121"/>
      <c r="QN179" s="121"/>
      <c r="QO179" s="121"/>
      <c r="QP179" s="121"/>
      <c r="QQ179" s="121"/>
      <c r="QR179" s="121"/>
      <c r="QS179" s="121"/>
      <c r="QT179" s="121"/>
      <c r="QU179" s="121"/>
      <c r="QV179" s="121"/>
      <c r="QW179" s="121"/>
      <c r="QX179" s="121"/>
      <c r="QY179" s="121"/>
      <c r="QZ179" s="121"/>
      <c r="RA179" s="121"/>
      <c r="RB179" s="121"/>
      <c r="RC179" s="121"/>
      <c r="RD179" s="121"/>
      <c r="RE179" s="121"/>
      <c r="RF179" s="121"/>
      <c r="RG179" s="121"/>
      <c r="RH179" s="121"/>
      <c r="RI179" s="121"/>
      <c r="RJ179" s="121"/>
      <c r="RK179" s="121"/>
      <c r="RL179" s="121"/>
      <c r="RM179" s="121"/>
      <c r="RN179" s="121"/>
      <c r="RO179" s="121"/>
      <c r="RP179" s="121"/>
      <c r="RQ179" s="121"/>
      <c r="RR179" s="121"/>
      <c r="RS179" s="121"/>
      <c r="RT179" s="121"/>
      <c r="RU179" s="121"/>
      <c r="RV179" s="121"/>
      <c r="RW179" s="121"/>
      <c r="RX179" s="121"/>
      <c r="RY179" s="121"/>
      <c r="RZ179" s="121"/>
      <c r="SA179" s="121"/>
      <c r="SB179" s="121"/>
      <c r="SC179" s="121"/>
      <c r="SD179" s="121"/>
      <c r="SE179" s="121"/>
      <c r="SF179" s="121"/>
      <c r="SG179" s="121"/>
      <c r="SH179" s="121"/>
      <c r="SI179" s="121"/>
      <c r="SJ179" s="121"/>
      <c r="SK179" s="121"/>
      <c r="SL179" s="121"/>
      <c r="SM179" s="121"/>
      <c r="SN179" s="121"/>
      <c r="SO179" s="121"/>
      <c r="SP179" s="121"/>
      <c r="SQ179" s="121"/>
      <c r="SR179" s="121"/>
      <c r="SS179" s="121"/>
      <c r="ST179" s="121"/>
      <c r="SU179" s="121"/>
      <c r="SV179" s="121"/>
      <c r="SW179" s="121"/>
      <c r="SX179" s="121"/>
      <c r="SY179" s="121"/>
      <c r="SZ179" s="121"/>
      <c r="TA179" s="121"/>
      <c r="TB179" s="121"/>
      <c r="TC179" s="121"/>
      <c r="TD179" s="121"/>
      <c r="TE179" s="121"/>
      <c r="TF179" s="121"/>
      <c r="TG179" s="121"/>
      <c r="TH179" s="121"/>
      <c r="TI179" s="121"/>
      <c r="TJ179" s="121"/>
      <c r="TK179" s="121"/>
      <c r="TL179" s="121"/>
      <c r="TM179" s="121"/>
      <c r="TN179" s="121"/>
      <c r="TO179" s="121"/>
      <c r="TP179" s="121"/>
      <c r="TQ179" s="121"/>
      <c r="TR179" s="121"/>
      <c r="TS179" s="121"/>
      <c r="TT179" s="121"/>
      <c r="TU179" s="121"/>
      <c r="TV179" s="121"/>
      <c r="TW179" s="121"/>
      <c r="TX179" s="121"/>
      <c r="TY179" s="121"/>
      <c r="TZ179" s="121"/>
      <c r="UA179" s="121"/>
      <c r="UB179" s="121"/>
      <c r="UC179" s="121"/>
      <c r="UD179" s="121"/>
      <c r="UE179" s="121"/>
      <c r="UF179" s="121"/>
      <c r="UG179" s="121"/>
      <c r="UH179" s="121"/>
      <c r="UI179" s="121"/>
      <c r="UJ179" s="121"/>
      <c r="UK179" s="121"/>
      <c r="UL179" s="121"/>
      <c r="UM179" s="121"/>
      <c r="UN179" s="121"/>
      <c r="UO179" s="121"/>
      <c r="UP179" s="121"/>
      <c r="UQ179" s="121"/>
      <c r="UR179" s="121"/>
      <c r="US179" s="121"/>
      <c r="UT179" s="121"/>
      <c r="UU179" s="121"/>
      <c r="UV179" s="121"/>
      <c r="UW179" s="121"/>
      <c r="UX179" s="121"/>
      <c r="UY179" s="121"/>
      <c r="UZ179" s="121"/>
      <c r="VA179" s="121"/>
      <c r="VB179" s="121"/>
      <c r="VC179" s="121"/>
      <c r="VD179" s="121"/>
      <c r="VE179" s="121"/>
      <c r="VF179" s="121"/>
      <c r="VG179" s="121"/>
      <c r="VH179" s="121"/>
      <c r="VI179" s="121"/>
      <c r="VJ179" s="121"/>
      <c r="VK179" s="121"/>
      <c r="VL179" s="121"/>
      <c r="VM179" s="121"/>
      <c r="VN179" s="121"/>
      <c r="VO179" s="121"/>
      <c r="VP179" s="121"/>
      <c r="VQ179" s="121"/>
      <c r="VR179" s="121"/>
      <c r="VS179" s="121"/>
      <c r="VT179" s="121"/>
      <c r="VU179" s="121"/>
      <c r="VV179" s="121"/>
      <c r="VW179" s="121"/>
      <c r="VX179" s="121"/>
      <c r="VY179" s="121"/>
      <c r="VZ179" s="121"/>
      <c r="WA179" s="121"/>
      <c r="WB179" s="121"/>
      <c r="WC179" s="121"/>
      <c r="WD179" s="121"/>
      <c r="WE179" s="121"/>
      <c r="WF179" s="121"/>
      <c r="WG179" s="121"/>
      <c r="WH179" s="121"/>
      <c r="WI179" s="121"/>
      <c r="WJ179" s="121"/>
      <c r="WK179" s="121"/>
      <c r="WL179" s="121"/>
      <c r="WM179" s="121"/>
      <c r="WN179" s="121"/>
      <c r="WO179" s="121"/>
      <c r="WP179" s="121"/>
      <c r="WQ179" s="121"/>
      <c r="WR179" s="121"/>
      <c r="WS179" s="121"/>
      <c r="WT179" s="121"/>
      <c r="WU179" s="121"/>
      <c r="WV179" s="121"/>
      <c r="WW179" s="121"/>
      <c r="WX179" s="121"/>
      <c r="WY179" s="121"/>
      <c r="WZ179" s="121"/>
      <c r="XA179" s="121"/>
      <c r="XB179" s="121"/>
      <c r="XC179" s="121"/>
      <c r="XD179" s="121"/>
      <c r="XE179" s="121"/>
      <c r="XF179" s="121"/>
      <c r="XG179" s="121"/>
      <c r="XH179" s="121"/>
      <c r="XI179" s="121"/>
      <c r="XJ179" s="121"/>
      <c r="XK179" s="121"/>
      <c r="XL179" s="121"/>
      <c r="XM179" s="121"/>
      <c r="XN179" s="121"/>
      <c r="XO179" s="121"/>
      <c r="XP179" s="121"/>
      <c r="XQ179" s="121"/>
      <c r="XR179" s="121"/>
      <c r="XS179" s="121"/>
      <c r="XT179" s="121"/>
      <c r="XU179" s="121"/>
      <c r="XV179" s="121"/>
      <c r="XW179" s="121"/>
      <c r="XX179" s="121"/>
      <c r="XY179" s="121"/>
      <c r="XZ179" s="121"/>
      <c r="YA179" s="121"/>
      <c r="YB179" s="121"/>
      <c r="YC179" s="121"/>
      <c r="YD179" s="121"/>
      <c r="YE179" s="121"/>
      <c r="YF179" s="121"/>
      <c r="YG179" s="121"/>
      <c r="YH179" s="121"/>
      <c r="YI179" s="121"/>
      <c r="YJ179" s="121"/>
      <c r="YK179" s="121"/>
      <c r="YL179" s="121"/>
      <c r="YM179" s="121"/>
      <c r="YN179" s="121"/>
      <c r="YO179" s="121"/>
      <c r="YP179" s="121"/>
      <c r="YQ179" s="121"/>
      <c r="YR179" s="121"/>
      <c r="YS179" s="121"/>
      <c r="YT179" s="121"/>
      <c r="YU179" s="121"/>
      <c r="YV179" s="121"/>
      <c r="YW179" s="121"/>
      <c r="YX179" s="121"/>
      <c r="YY179" s="121"/>
      <c r="YZ179" s="121"/>
      <c r="ZA179" s="121"/>
      <c r="ZB179" s="121"/>
      <c r="ZC179" s="121"/>
      <c r="ZD179" s="121"/>
      <c r="ZE179" s="121"/>
      <c r="ZF179" s="121"/>
      <c r="ZG179" s="121"/>
      <c r="ZH179" s="121"/>
      <c r="ZI179" s="121"/>
      <c r="ZJ179" s="121"/>
      <c r="ZK179" s="121"/>
      <c r="ZL179" s="121"/>
      <c r="ZM179" s="121"/>
      <c r="ZN179" s="121"/>
      <c r="ZO179" s="121"/>
      <c r="ZP179" s="121"/>
      <c r="ZQ179" s="121"/>
      <c r="ZR179" s="121"/>
      <c r="ZS179" s="121"/>
      <c r="ZT179" s="121"/>
      <c r="ZU179" s="121"/>
      <c r="ZV179" s="121"/>
      <c r="ZW179" s="121"/>
      <c r="ZX179" s="121"/>
      <c r="ZY179" s="121"/>
      <c r="ZZ179" s="121"/>
      <c r="AAA179" s="121"/>
      <c r="AAB179" s="121"/>
      <c r="AAC179" s="121"/>
      <c r="AAD179" s="121"/>
      <c r="AAE179" s="121"/>
      <c r="AAF179" s="121"/>
      <c r="AAG179" s="121"/>
      <c r="AAH179" s="121"/>
      <c r="AAI179" s="121"/>
      <c r="AAJ179" s="121"/>
      <c r="AAK179" s="121"/>
      <c r="AAL179" s="121"/>
      <c r="AAM179" s="121"/>
      <c r="AAN179" s="121"/>
      <c r="AAO179" s="121"/>
      <c r="AAP179" s="121"/>
      <c r="AAQ179" s="121"/>
      <c r="AAR179" s="121"/>
      <c r="AAS179" s="121"/>
      <c r="AAT179" s="121"/>
      <c r="AAU179" s="121"/>
      <c r="AAV179" s="121"/>
      <c r="AAW179" s="121"/>
      <c r="AAX179" s="121"/>
      <c r="AAY179" s="121"/>
      <c r="AAZ179" s="121"/>
      <c r="ABA179" s="121"/>
      <c r="ABB179" s="121"/>
      <c r="ABC179" s="121"/>
      <c r="ABD179" s="121"/>
      <c r="ABE179" s="121"/>
      <c r="ABF179" s="121"/>
      <c r="ABG179" s="121"/>
      <c r="ABH179" s="121"/>
      <c r="ABI179" s="121"/>
      <c r="ABJ179" s="121"/>
      <c r="ABK179" s="121"/>
      <c r="ABL179" s="121"/>
      <c r="ABM179" s="121"/>
      <c r="ABN179" s="121"/>
      <c r="ABO179" s="121"/>
      <c r="ABP179" s="121"/>
      <c r="ABQ179" s="121"/>
      <c r="ABR179" s="121"/>
      <c r="ABS179" s="121"/>
      <c r="ABT179" s="121"/>
      <c r="ABU179" s="121"/>
      <c r="ABV179" s="121"/>
      <c r="ABW179" s="121"/>
      <c r="ABX179" s="121"/>
      <c r="ABY179" s="121"/>
      <c r="ABZ179" s="121"/>
      <c r="ACA179" s="121"/>
      <c r="ACB179" s="121"/>
      <c r="ACC179" s="121"/>
      <c r="ACD179" s="121"/>
      <c r="ACE179" s="121"/>
      <c r="ACF179" s="121"/>
      <c r="ACG179" s="121"/>
      <c r="ACH179" s="121"/>
      <c r="ACI179" s="121"/>
      <c r="ACJ179" s="121"/>
      <c r="ACK179" s="121"/>
      <c r="ACL179" s="121"/>
      <c r="ACM179" s="121"/>
      <c r="ACN179" s="121"/>
      <c r="ACO179" s="121"/>
      <c r="ACP179" s="121"/>
      <c r="ACQ179" s="121"/>
      <c r="ACR179" s="121"/>
      <c r="ACS179" s="121"/>
      <c r="ACT179" s="121"/>
      <c r="ACU179" s="121"/>
      <c r="ACV179" s="121"/>
      <c r="ACW179" s="121"/>
      <c r="ACX179" s="121"/>
      <c r="ACY179" s="121"/>
      <c r="ACZ179" s="121"/>
      <c r="ADA179" s="121"/>
      <c r="ADB179" s="121"/>
      <c r="ADC179" s="121"/>
      <c r="ADD179" s="121"/>
      <c r="ADE179" s="121"/>
      <c r="ADF179" s="121"/>
      <c r="ADG179" s="121"/>
      <c r="ADH179" s="121"/>
      <c r="ADI179" s="121"/>
      <c r="ADJ179" s="121"/>
      <c r="ADK179" s="121"/>
      <c r="ADL179" s="121"/>
      <c r="ADM179" s="121"/>
      <c r="ADN179" s="121"/>
      <c r="ADO179" s="121"/>
      <c r="ADP179" s="121"/>
      <c r="ADQ179" s="121"/>
      <c r="ADR179" s="121"/>
      <c r="ADS179" s="121"/>
      <c r="ADT179" s="121"/>
      <c r="ADU179" s="121"/>
      <c r="ADV179" s="121"/>
      <c r="ADW179" s="121"/>
      <c r="ADX179" s="121"/>
      <c r="ADY179" s="121"/>
      <c r="ADZ179" s="121"/>
      <c r="AEA179" s="121"/>
      <c r="AEB179" s="121"/>
      <c r="AEC179" s="121"/>
      <c r="AED179" s="121"/>
      <c r="AEE179" s="121"/>
      <c r="AEF179" s="121"/>
      <c r="AEG179" s="121"/>
      <c r="AEH179" s="121"/>
      <c r="AEI179" s="121"/>
      <c r="AEJ179" s="121"/>
      <c r="AEK179" s="121"/>
      <c r="AEL179" s="121"/>
      <c r="AEM179" s="121"/>
      <c r="AEN179" s="121"/>
      <c r="AEO179" s="121"/>
      <c r="AEP179" s="121"/>
      <c r="AEQ179" s="121"/>
      <c r="AER179" s="121"/>
      <c r="AES179" s="121"/>
      <c r="AET179" s="121"/>
      <c r="AEU179" s="121"/>
      <c r="AEV179" s="121"/>
      <c r="AEW179" s="121"/>
      <c r="AEX179" s="121"/>
      <c r="AEY179" s="121"/>
      <c r="AEZ179" s="121"/>
      <c r="AFA179" s="121"/>
      <c r="AFB179" s="121"/>
      <c r="AFC179" s="121"/>
      <c r="AFD179" s="121"/>
      <c r="AFE179" s="121"/>
      <c r="AFF179" s="121"/>
      <c r="AFG179" s="121"/>
      <c r="AFH179" s="121"/>
      <c r="AFI179" s="121"/>
      <c r="AFJ179" s="121"/>
      <c r="AFK179" s="121"/>
      <c r="AFL179" s="121"/>
      <c r="AFM179" s="121"/>
      <c r="AFN179" s="121"/>
      <c r="AFO179" s="121"/>
      <c r="AFP179" s="121"/>
      <c r="AFQ179" s="121"/>
      <c r="AFR179" s="121"/>
      <c r="AFS179" s="121"/>
      <c r="AFT179" s="121"/>
      <c r="AFU179" s="121"/>
      <c r="AFV179" s="121"/>
      <c r="AFW179" s="121"/>
      <c r="AFX179" s="121"/>
      <c r="AFY179" s="121"/>
      <c r="AFZ179" s="121"/>
      <c r="AGA179" s="121"/>
      <c r="AGB179" s="121"/>
      <c r="AGC179" s="121"/>
      <c r="AGD179" s="121"/>
      <c r="AGE179" s="121"/>
      <c r="AGF179" s="121"/>
      <c r="AGG179" s="121"/>
      <c r="AGH179" s="121"/>
      <c r="AGI179" s="121"/>
      <c r="AGJ179" s="121"/>
      <c r="AGK179" s="121"/>
      <c r="AGL179" s="121"/>
      <c r="AGM179" s="121"/>
      <c r="AGN179" s="121"/>
      <c r="AGO179" s="121"/>
      <c r="AGP179" s="121"/>
      <c r="AGQ179" s="121"/>
      <c r="AGR179" s="121"/>
      <c r="AGS179" s="121"/>
      <c r="AGT179" s="121"/>
      <c r="AGU179" s="121"/>
      <c r="AGV179" s="121"/>
      <c r="AGW179" s="121"/>
      <c r="AGX179" s="121"/>
      <c r="AGY179" s="121"/>
      <c r="AGZ179" s="121"/>
      <c r="AHA179" s="121"/>
      <c r="AHB179" s="121"/>
      <c r="AHC179" s="121"/>
      <c r="AHD179" s="121"/>
      <c r="AHE179" s="121"/>
      <c r="AHF179" s="121"/>
      <c r="AHG179" s="121"/>
      <c r="AHH179" s="121"/>
      <c r="AHI179" s="121"/>
      <c r="AHJ179" s="121"/>
      <c r="AHK179" s="121"/>
      <c r="AHL179" s="121"/>
      <c r="AHM179" s="121"/>
      <c r="AHN179" s="121"/>
      <c r="AHO179" s="121"/>
      <c r="AHP179" s="121"/>
      <c r="AHQ179" s="121"/>
      <c r="AHR179" s="121"/>
      <c r="AHS179" s="121"/>
      <c r="AHT179" s="121"/>
      <c r="AHU179" s="121"/>
      <c r="AHV179" s="121"/>
      <c r="AHW179" s="121"/>
      <c r="AHX179" s="121"/>
      <c r="AHY179" s="121"/>
      <c r="AHZ179" s="121"/>
      <c r="AIA179" s="121"/>
      <c r="AIB179" s="121"/>
      <c r="AIC179" s="121"/>
      <c r="AID179" s="121"/>
      <c r="AIE179" s="121"/>
      <c r="AIF179" s="121"/>
      <c r="AIG179" s="121"/>
      <c r="AIH179" s="121"/>
      <c r="AII179" s="121"/>
      <c r="AIJ179" s="121"/>
      <c r="AIK179" s="121"/>
      <c r="AIL179" s="121"/>
      <c r="AIM179" s="121"/>
      <c r="AIN179" s="121"/>
      <c r="AIO179" s="121"/>
      <c r="AIP179" s="121"/>
      <c r="AIQ179" s="121"/>
      <c r="AIR179" s="121"/>
      <c r="AIS179" s="121"/>
      <c r="AIT179" s="121"/>
      <c r="AIU179" s="121"/>
      <c r="AIV179" s="121"/>
      <c r="AIW179" s="121"/>
      <c r="AIX179" s="121"/>
      <c r="AIY179" s="121"/>
      <c r="AIZ179" s="121"/>
      <c r="AJA179" s="121"/>
      <c r="AJB179" s="121"/>
      <c r="AJC179" s="121"/>
      <c r="AJD179" s="121"/>
      <c r="AJE179" s="121"/>
      <c r="AJF179" s="121"/>
      <c r="AJG179" s="121"/>
      <c r="AJH179" s="121"/>
      <c r="AJI179" s="121"/>
      <c r="AJJ179" s="121"/>
      <c r="AJK179" s="121"/>
      <c r="AJL179" s="121"/>
      <c r="AJM179" s="121"/>
      <c r="AJN179" s="121"/>
      <c r="AJO179" s="121"/>
      <c r="AJP179" s="121"/>
      <c r="AJQ179" s="121"/>
      <c r="AJR179" s="121"/>
      <c r="AJS179" s="121"/>
      <c r="AJT179" s="121"/>
      <c r="AJU179" s="121"/>
      <c r="AJV179" s="121"/>
      <c r="AJW179" s="121"/>
      <c r="AJX179" s="121"/>
      <c r="AJY179" s="121"/>
      <c r="AJZ179" s="121"/>
      <c r="AKA179" s="121"/>
      <c r="AKB179" s="121"/>
      <c r="AKC179" s="121"/>
      <c r="AKD179" s="121"/>
      <c r="AKE179" s="121"/>
      <c r="AKF179" s="121"/>
      <c r="AKG179" s="121"/>
      <c r="AKH179" s="121"/>
      <c r="AKI179" s="121"/>
      <c r="AKJ179" s="121"/>
      <c r="AKK179" s="121"/>
      <c r="AKL179" s="121"/>
      <c r="AKM179" s="121"/>
      <c r="AKN179" s="121"/>
      <c r="AKO179" s="121"/>
      <c r="AKP179" s="121"/>
      <c r="AKQ179" s="121"/>
      <c r="AKR179" s="121"/>
      <c r="AKS179" s="121"/>
      <c r="AKT179" s="121"/>
      <c r="AKU179" s="121"/>
      <c r="AKV179" s="121"/>
      <c r="AKW179" s="121"/>
      <c r="AKX179" s="121"/>
      <c r="AKY179" s="121"/>
      <c r="AKZ179" s="121"/>
      <c r="ALA179" s="121"/>
      <c r="ALB179" s="121"/>
      <c r="ALC179" s="121"/>
      <c r="ALD179" s="121"/>
      <c r="ALE179" s="121"/>
      <c r="ALF179" s="121"/>
      <c r="ALG179" s="121"/>
      <c r="ALH179" s="121"/>
      <c r="ALI179" s="121"/>
      <c r="ALJ179" s="121"/>
      <c r="ALK179" s="121"/>
      <c r="ALL179" s="121"/>
      <c r="ALM179" s="121"/>
      <c r="ALN179" s="121"/>
      <c r="ALO179" s="121"/>
      <c r="ALP179" s="121"/>
      <c r="ALQ179" s="121"/>
      <c r="ALR179" s="121"/>
      <c r="ALS179" s="121"/>
      <c r="ALT179" s="121"/>
      <c r="ALU179" s="121"/>
      <c r="ALV179" s="121"/>
      <c r="ALW179" s="121"/>
      <c r="ALX179" s="121"/>
      <c r="ALY179" s="121"/>
      <c r="ALZ179" s="121"/>
      <c r="AMA179" s="121"/>
      <c r="AMB179" s="121"/>
      <c r="AMC179" s="121"/>
      <c r="AMD179" s="121"/>
      <c r="AME179" s="121"/>
      <c r="AMF179" s="121"/>
      <c r="AMG179" s="121"/>
      <c r="AMH179" s="121"/>
      <c r="AMI179" s="121"/>
    </row>
    <row r="180" spans="1:1023" s="107" customFormat="1" ht="25.5" x14ac:dyDescent="0.2">
      <c r="A180" s="108"/>
      <c r="B180" s="109" t="s">
        <v>404</v>
      </c>
      <c r="C180" s="110" t="s">
        <v>139</v>
      </c>
      <c r="D180" s="119">
        <f>D179*100</f>
        <v>240</v>
      </c>
      <c r="E180" s="111"/>
      <c r="F180" s="112">
        <f t="shared" si="1"/>
        <v>0</v>
      </c>
      <c r="G180" s="106"/>
      <c r="H180" s="113"/>
      <c r="I180" s="106"/>
      <c r="J180" s="106"/>
      <c r="K180" s="106"/>
      <c r="L180" s="106"/>
      <c r="M180" s="106"/>
      <c r="N180" s="106"/>
      <c r="O180" s="106"/>
      <c r="P180" s="106"/>
      <c r="Q180" s="106"/>
      <c r="R180" s="106"/>
      <c r="S180" s="106"/>
      <c r="T180" s="106"/>
      <c r="U180" s="106"/>
      <c r="V180" s="106"/>
      <c r="W180" s="106"/>
      <c r="X180" s="106"/>
      <c r="Y180" s="106"/>
      <c r="Z180" s="106"/>
      <c r="AA180" s="106"/>
      <c r="AB180" s="106"/>
      <c r="AC180" s="106"/>
      <c r="AD180" s="106"/>
      <c r="AE180" s="106"/>
      <c r="AF180" s="106"/>
      <c r="AG180" s="106"/>
      <c r="AH180" s="106"/>
      <c r="AI180" s="106"/>
      <c r="AJ180" s="106"/>
      <c r="AK180" s="106"/>
      <c r="AL180" s="106"/>
      <c r="AM180" s="106"/>
      <c r="AN180" s="106"/>
      <c r="AO180" s="106"/>
      <c r="AP180" s="106"/>
      <c r="AQ180" s="106"/>
      <c r="AR180" s="106"/>
      <c r="AS180" s="106"/>
      <c r="AT180" s="106"/>
      <c r="AU180" s="106"/>
      <c r="AV180" s="106"/>
      <c r="AW180" s="106"/>
      <c r="AX180" s="106"/>
      <c r="AY180" s="106"/>
      <c r="AZ180" s="106"/>
      <c r="BA180" s="106"/>
      <c r="BB180" s="106"/>
      <c r="BC180" s="106"/>
      <c r="BD180" s="106"/>
      <c r="BE180" s="106"/>
      <c r="BF180" s="106"/>
      <c r="BG180" s="106"/>
      <c r="BH180" s="106"/>
      <c r="BI180" s="106"/>
      <c r="BJ180" s="106"/>
      <c r="BK180" s="106"/>
      <c r="BL180" s="106"/>
      <c r="BM180" s="106"/>
      <c r="BN180" s="106"/>
      <c r="BO180" s="106"/>
      <c r="BP180" s="106"/>
      <c r="BQ180" s="106"/>
      <c r="BR180" s="106"/>
      <c r="BS180" s="106"/>
      <c r="BT180" s="106"/>
      <c r="BU180" s="106"/>
      <c r="BV180" s="106"/>
      <c r="BW180" s="106"/>
      <c r="BX180" s="106"/>
      <c r="BY180" s="106"/>
      <c r="BZ180" s="106"/>
      <c r="CA180" s="106"/>
      <c r="CB180" s="106"/>
      <c r="CC180" s="106"/>
      <c r="CD180" s="106"/>
      <c r="CE180" s="106"/>
      <c r="CF180" s="106"/>
      <c r="CG180" s="106"/>
      <c r="CH180" s="106"/>
      <c r="CI180" s="106"/>
      <c r="CJ180" s="106"/>
      <c r="CK180" s="106"/>
      <c r="CL180" s="106"/>
      <c r="CM180" s="106"/>
      <c r="CN180" s="106"/>
      <c r="CO180" s="106"/>
      <c r="CP180" s="106"/>
      <c r="CQ180" s="106"/>
      <c r="CR180" s="106"/>
      <c r="CS180" s="106"/>
      <c r="CT180" s="106"/>
      <c r="CU180" s="106"/>
      <c r="CV180" s="106"/>
      <c r="CW180" s="106"/>
      <c r="CX180" s="106"/>
      <c r="CY180" s="106"/>
      <c r="CZ180" s="106"/>
      <c r="DA180" s="106"/>
      <c r="DB180" s="106"/>
      <c r="DC180" s="106"/>
      <c r="DD180" s="106"/>
      <c r="DE180" s="106"/>
      <c r="DF180" s="106"/>
      <c r="DG180" s="106"/>
      <c r="DH180" s="106"/>
      <c r="DI180" s="106"/>
      <c r="DJ180" s="106"/>
      <c r="DK180" s="106"/>
      <c r="DL180" s="106"/>
      <c r="DM180" s="106"/>
      <c r="DN180" s="106"/>
      <c r="DO180" s="106"/>
      <c r="DP180" s="106"/>
      <c r="DQ180" s="106"/>
      <c r="DR180" s="106"/>
      <c r="DS180" s="106"/>
      <c r="DT180" s="106"/>
      <c r="DU180" s="106"/>
      <c r="DV180" s="106"/>
      <c r="DW180" s="106"/>
      <c r="DX180" s="106"/>
      <c r="DY180" s="106"/>
      <c r="DZ180" s="106"/>
      <c r="EA180" s="106"/>
      <c r="EB180" s="106"/>
      <c r="EC180" s="106"/>
      <c r="ED180" s="106"/>
      <c r="EE180" s="106"/>
      <c r="EF180" s="106"/>
      <c r="EG180" s="106"/>
      <c r="EH180" s="106"/>
      <c r="EI180" s="106"/>
      <c r="EJ180" s="106"/>
      <c r="EK180" s="106"/>
      <c r="EL180" s="106"/>
      <c r="EM180" s="106"/>
      <c r="EN180" s="106"/>
      <c r="EO180" s="106"/>
      <c r="EP180" s="106"/>
      <c r="EQ180" s="106"/>
      <c r="ER180" s="106"/>
      <c r="ES180" s="106"/>
      <c r="ET180" s="106"/>
      <c r="EU180" s="106"/>
      <c r="EV180" s="106"/>
      <c r="EW180" s="106"/>
      <c r="EX180" s="106"/>
      <c r="EY180" s="106"/>
      <c r="EZ180" s="106"/>
      <c r="FA180" s="106"/>
      <c r="FB180" s="106"/>
      <c r="FC180" s="106"/>
      <c r="FD180" s="106"/>
      <c r="FE180" s="106"/>
      <c r="FF180" s="106"/>
      <c r="FG180" s="106"/>
      <c r="FH180" s="106"/>
      <c r="FI180" s="106"/>
      <c r="FJ180" s="106"/>
      <c r="FK180" s="106"/>
      <c r="FL180" s="106"/>
      <c r="FM180" s="106"/>
      <c r="FN180" s="106"/>
      <c r="FO180" s="106"/>
      <c r="FP180" s="106"/>
      <c r="FQ180" s="106"/>
      <c r="FR180" s="106"/>
      <c r="FS180" s="106"/>
      <c r="FT180" s="106"/>
      <c r="FU180" s="106"/>
      <c r="FV180" s="106"/>
      <c r="FW180" s="106"/>
      <c r="FX180" s="106"/>
      <c r="FY180" s="106"/>
      <c r="FZ180" s="106"/>
      <c r="GA180" s="106"/>
      <c r="GB180" s="106"/>
      <c r="GC180" s="106"/>
      <c r="GD180" s="106"/>
      <c r="GE180" s="106"/>
      <c r="GF180" s="106"/>
      <c r="GG180" s="106"/>
      <c r="GH180" s="106"/>
      <c r="GI180" s="106"/>
      <c r="GJ180" s="106"/>
      <c r="GK180" s="106"/>
      <c r="GL180" s="106"/>
      <c r="GM180" s="106"/>
      <c r="GN180" s="106"/>
      <c r="GO180" s="106"/>
      <c r="GP180" s="106"/>
      <c r="GQ180" s="106"/>
      <c r="GR180" s="106"/>
      <c r="GS180" s="106"/>
      <c r="GT180" s="106"/>
      <c r="GU180" s="106"/>
      <c r="GV180" s="106"/>
      <c r="GW180" s="106"/>
      <c r="GX180" s="106"/>
      <c r="GY180" s="106"/>
      <c r="GZ180" s="106"/>
      <c r="HA180" s="106"/>
      <c r="HB180" s="106"/>
      <c r="HC180" s="106"/>
      <c r="HD180" s="106"/>
      <c r="HE180" s="106"/>
      <c r="HF180" s="106"/>
      <c r="HG180" s="106"/>
      <c r="HH180" s="106"/>
      <c r="HI180" s="106"/>
      <c r="HJ180" s="106"/>
      <c r="HK180" s="106"/>
      <c r="HL180" s="106"/>
      <c r="HM180" s="106"/>
      <c r="HN180" s="106"/>
      <c r="HO180" s="106"/>
      <c r="HP180" s="106"/>
      <c r="HQ180" s="106"/>
      <c r="HR180" s="106"/>
      <c r="HS180" s="106"/>
      <c r="HT180" s="106"/>
      <c r="HU180" s="106"/>
      <c r="HV180" s="106"/>
      <c r="HW180" s="106"/>
      <c r="HX180" s="106"/>
      <c r="HY180" s="106"/>
      <c r="HZ180" s="106"/>
      <c r="IA180" s="106"/>
      <c r="IB180" s="106"/>
      <c r="IC180" s="106"/>
      <c r="ID180" s="106"/>
      <c r="IE180" s="106"/>
      <c r="IF180" s="106"/>
      <c r="IG180" s="106"/>
      <c r="IH180" s="106"/>
      <c r="II180" s="106"/>
      <c r="IJ180" s="106"/>
      <c r="IK180" s="106"/>
      <c r="IL180" s="106"/>
      <c r="IM180" s="106"/>
      <c r="IN180" s="106"/>
      <c r="IO180" s="106"/>
      <c r="IP180" s="106"/>
      <c r="IQ180" s="106"/>
      <c r="IR180" s="106"/>
      <c r="IS180" s="106"/>
      <c r="IT180" s="106"/>
      <c r="IU180" s="106"/>
      <c r="IV180" s="106"/>
      <c r="IW180" s="106"/>
      <c r="IX180" s="106"/>
      <c r="IY180" s="106"/>
      <c r="IZ180" s="106"/>
      <c r="JA180" s="106"/>
      <c r="JB180" s="106"/>
      <c r="JC180" s="106"/>
      <c r="JD180" s="106"/>
      <c r="JE180" s="106"/>
      <c r="JF180" s="106"/>
      <c r="JG180" s="106"/>
      <c r="JH180" s="106"/>
      <c r="JI180" s="106"/>
      <c r="JJ180" s="106"/>
      <c r="JK180" s="106"/>
      <c r="JL180" s="106"/>
      <c r="JM180" s="106"/>
      <c r="JN180" s="106"/>
      <c r="JO180" s="106"/>
      <c r="JP180" s="106"/>
      <c r="JQ180" s="106"/>
      <c r="JR180" s="106"/>
      <c r="JS180" s="106"/>
      <c r="JT180" s="106"/>
      <c r="JU180" s="106"/>
      <c r="JV180" s="106"/>
      <c r="JW180" s="106"/>
      <c r="JX180" s="106"/>
      <c r="JY180" s="106"/>
      <c r="JZ180" s="106"/>
      <c r="KA180" s="106"/>
      <c r="KB180" s="106"/>
      <c r="KC180" s="106"/>
      <c r="KD180" s="106"/>
      <c r="KE180" s="106"/>
      <c r="KF180" s="106"/>
      <c r="KG180" s="106"/>
      <c r="KH180" s="106"/>
      <c r="KI180" s="106"/>
      <c r="KJ180" s="106"/>
      <c r="KK180" s="106"/>
      <c r="KL180" s="106"/>
      <c r="KM180" s="106"/>
      <c r="KN180" s="106"/>
      <c r="KO180" s="106"/>
      <c r="KP180" s="106"/>
      <c r="KQ180" s="106"/>
      <c r="KR180" s="106"/>
      <c r="KS180" s="106"/>
      <c r="KT180" s="106"/>
      <c r="KU180" s="106"/>
      <c r="KV180" s="106"/>
      <c r="KW180" s="106"/>
      <c r="KX180" s="106"/>
      <c r="KY180" s="106"/>
      <c r="KZ180" s="106"/>
      <c r="LA180" s="106"/>
      <c r="LB180" s="106"/>
      <c r="LC180" s="106"/>
      <c r="LD180" s="106"/>
      <c r="LE180" s="106"/>
      <c r="LF180" s="106"/>
      <c r="LG180" s="106"/>
      <c r="LH180" s="106"/>
      <c r="LI180" s="106"/>
      <c r="LJ180" s="106"/>
      <c r="LK180" s="106"/>
      <c r="LL180" s="106"/>
      <c r="LM180" s="106"/>
      <c r="LN180" s="106"/>
      <c r="LO180" s="106"/>
      <c r="LP180" s="106"/>
      <c r="LQ180" s="106"/>
      <c r="LR180" s="106"/>
      <c r="LS180" s="106"/>
      <c r="LT180" s="106"/>
      <c r="LU180" s="106"/>
      <c r="LV180" s="106"/>
      <c r="LW180" s="106"/>
      <c r="LX180" s="106"/>
      <c r="LY180" s="106"/>
      <c r="LZ180" s="106"/>
      <c r="MA180" s="106"/>
      <c r="MB180" s="106"/>
      <c r="MC180" s="106"/>
      <c r="MD180" s="106"/>
      <c r="ME180" s="106"/>
      <c r="MF180" s="106"/>
      <c r="MG180" s="106"/>
      <c r="MH180" s="106"/>
      <c r="MI180" s="106"/>
      <c r="MJ180" s="106"/>
      <c r="MK180" s="106"/>
      <c r="ML180" s="106"/>
      <c r="MM180" s="106"/>
      <c r="MN180" s="106"/>
      <c r="MO180" s="106"/>
      <c r="MP180" s="106"/>
      <c r="MQ180" s="106"/>
      <c r="MR180" s="106"/>
      <c r="MS180" s="106"/>
      <c r="MT180" s="106"/>
      <c r="MU180" s="106"/>
      <c r="MV180" s="106"/>
      <c r="MW180" s="106"/>
      <c r="MX180" s="106"/>
      <c r="MY180" s="106"/>
      <c r="MZ180" s="106"/>
      <c r="NA180" s="106"/>
      <c r="NB180" s="106"/>
      <c r="NC180" s="106"/>
      <c r="ND180" s="106"/>
      <c r="NE180" s="106"/>
      <c r="NF180" s="106"/>
      <c r="NG180" s="106"/>
      <c r="NH180" s="106"/>
      <c r="NI180" s="106"/>
      <c r="NJ180" s="106"/>
      <c r="NK180" s="106"/>
      <c r="NL180" s="106"/>
      <c r="NM180" s="106"/>
      <c r="NN180" s="106"/>
      <c r="NO180" s="106"/>
      <c r="NP180" s="106"/>
      <c r="NQ180" s="106"/>
      <c r="NR180" s="106"/>
      <c r="NS180" s="106"/>
      <c r="NT180" s="106"/>
      <c r="NU180" s="106"/>
      <c r="NV180" s="106"/>
      <c r="NW180" s="106"/>
      <c r="NX180" s="106"/>
      <c r="NY180" s="106"/>
      <c r="NZ180" s="106"/>
      <c r="OA180" s="106"/>
      <c r="OB180" s="106"/>
      <c r="OC180" s="106"/>
      <c r="OD180" s="106"/>
      <c r="OE180" s="106"/>
      <c r="OF180" s="106"/>
      <c r="OG180" s="106"/>
      <c r="OH180" s="106"/>
      <c r="OI180" s="106"/>
      <c r="OJ180" s="106"/>
      <c r="OK180" s="106"/>
      <c r="OL180" s="106"/>
      <c r="OM180" s="106"/>
      <c r="ON180" s="106"/>
      <c r="OO180" s="106"/>
      <c r="OP180" s="106"/>
      <c r="OQ180" s="106"/>
      <c r="OR180" s="106"/>
      <c r="OS180" s="106"/>
      <c r="OT180" s="106"/>
      <c r="OU180" s="106"/>
      <c r="OV180" s="106"/>
      <c r="OW180" s="106"/>
      <c r="OX180" s="106"/>
      <c r="OY180" s="106"/>
      <c r="OZ180" s="106"/>
      <c r="PA180" s="106"/>
      <c r="PB180" s="106"/>
      <c r="PC180" s="106"/>
      <c r="PD180" s="106"/>
      <c r="PE180" s="106"/>
      <c r="PF180" s="106"/>
      <c r="PG180" s="106"/>
      <c r="PH180" s="106"/>
      <c r="PI180" s="106"/>
      <c r="PJ180" s="106"/>
      <c r="PK180" s="106"/>
      <c r="PL180" s="106"/>
      <c r="PM180" s="106"/>
      <c r="PN180" s="106"/>
      <c r="PO180" s="106"/>
      <c r="PP180" s="106"/>
      <c r="PQ180" s="106"/>
      <c r="PR180" s="106"/>
      <c r="PS180" s="106"/>
      <c r="PT180" s="106"/>
      <c r="PU180" s="106"/>
      <c r="PV180" s="106"/>
      <c r="PW180" s="106"/>
      <c r="PX180" s="106"/>
      <c r="PY180" s="106"/>
      <c r="PZ180" s="106"/>
      <c r="QA180" s="106"/>
      <c r="QB180" s="106"/>
      <c r="QC180" s="106"/>
      <c r="QD180" s="106"/>
      <c r="QE180" s="106"/>
      <c r="QF180" s="106"/>
      <c r="QG180" s="106"/>
      <c r="QH180" s="106"/>
      <c r="QI180" s="106"/>
      <c r="QJ180" s="106"/>
      <c r="QK180" s="106"/>
      <c r="QL180" s="106"/>
      <c r="QM180" s="106"/>
      <c r="QN180" s="106"/>
      <c r="QO180" s="106"/>
      <c r="QP180" s="106"/>
      <c r="QQ180" s="106"/>
      <c r="QR180" s="106"/>
      <c r="QS180" s="106"/>
      <c r="QT180" s="106"/>
      <c r="QU180" s="106"/>
      <c r="QV180" s="106"/>
      <c r="QW180" s="106"/>
      <c r="QX180" s="106"/>
      <c r="QY180" s="106"/>
      <c r="QZ180" s="106"/>
      <c r="RA180" s="106"/>
      <c r="RB180" s="106"/>
      <c r="RC180" s="106"/>
      <c r="RD180" s="106"/>
      <c r="RE180" s="106"/>
      <c r="RF180" s="106"/>
      <c r="RG180" s="106"/>
      <c r="RH180" s="106"/>
      <c r="RI180" s="106"/>
      <c r="RJ180" s="106"/>
      <c r="RK180" s="106"/>
      <c r="RL180" s="106"/>
      <c r="RM180" s="106"/>
      <c r="RN180" s="106"/>
      <c r="RO180" s="106"/>
      <c r="RP180" s="106"/>
      <c r="RQ180" s="106"/>
      <c r="RR180" s="106"/>
      <c r="RS180" s="106"/>
      <c r="RT180" s="106"/>
      <c r="RU180" s="106"/>
      <c r="RV180" s="106"/>
      <c r="RW180" s="106"/>
      <c r="RX180" s="106"/>
      <c r="RY180" s="106"/>
      <c r="RZ180" s="106"/>
      <c r="SA180" s="106"/>
      <c r="SB180" s="106"/>
      <c r="SC180" s="106"/>
      <c r="SD180" s="106"/>
      <c r="SE180" s="106"/>
      <c r="SF180" s="106"/>
      <c r="SG180" s="106"/>
      <c r="SH180" s="106"/>
      <c r="SI180" s="106"/>
      <c r="SJ180" s="106"/>
      <c r="SK180" s="106"/>
      <c r="SL180" s="106"/>
      <c r="SM180" s="106"/>
      <c r="SN180" s="106"/>
      <c r="SO180" s="106"/>
      <c r="SP180" s="106"/>
      <c r="SQ180" s="106"/>
      <c r="SR180" s="106"/>
      <c r="SS180" s="106"/>
      <c r="ST180" s="106"/>
      <c r="SU180" s="106"/>
      <c r="SV180" s="106"/>
      <c r="SW180" s="106"/>
      <c r="SX180" s="106"/>
      <c r="SY180" s="106"/>
      <c r="SZ180" s="106"/>
      <c r="TA180" s="106"/>
      <c r="TB180" s="106"/>
      <c r="TC180" s="106"/>
      <c r="TD180" s="106"/>
      <c r="TE180" s="106"/>
      <c r="TF180" s="106"/>
      <c r="TG180" s="106"/>
      <c r="TH180" s="106"/>
      <c r="TI180" s="106"/>
      <c r="TJ180" s="106"/>
      <c r="TK180" s="106"/>
      <c r="TL180" s="106"/>
      <c r="TM180" s="106"/>
      <c r="TN180" s="106"/>
      <c r="TO180" s="106"/>
      <c r="TP180" s="106"/>
      <c r="TQ180" s="106"/>
      <c r="TR180" s="106"/>
      <c r="TS180" s="106"/>
      <c r="TT180" s="106"/>
      <c r="TU180" s="106"/>
      <c r="TV180" s="106"/>
      <c r="TW180" s="106"/>
      <c r="TX180" s="106"/>
      <c r="TY180" s="106"/>
      <c r="TZ180" s="106"/>
      <c r="UA180" s="106"/>
      <c r="UB180" s="106"/>
      <c r="UC180" s="106"/>
      <c r="UD180" s="106"/>
      <c r="UE180" s="106"/>
      <c r="UF180" s="106"/>
      <c r="UG180" s="106"/>
      <c r="UH180" s="106"/>
      <c r="UI180" s="106"/>
      <c r="UJ180" s="106"/>
      <c r="UK180" s="106"/>
      <c r="UL180" s="106"/>
      <c r="UM180" s="106"/>
      <c r="UN180" s="106"/>
      <c r="UO180" s="106"/>
      <c r="UP180" s="106"/>
      <c r="UQ180" s="106"/>
      <c r="UR180" s="106"/>
      <c r="US180" s="106"/>
      <c r="UT180" s="106"/>
      <c r="UU180" s="106"/>
      <c r="UV180" s="106"/>
      <c r="UW180" s="106"/>
      <c r="UX180" s="106"/>
      <c r="UY180" s="106"/>
      <c r="UZ180" s="106"/>
      <c r="VA180" s="106"/>
      <c r="VB180" s="106"/>
      <c r="VC180" s="106"/>
      <c r="VD180" s="106"/>
      <c r="VE180" s="106"/>
      <c r="VF180" s="106"/>
      <c r="VG180" s="106"/>
      <c r="VH180" s="106"/>
      <c r="VI180" s="106"/>
      <c r="VJ180" s="106"/>
      <c r="VK180" s="106"/>
      <c r="VL180" s="106"/>
      <c r="VM180" s="106"/>
      <c r="VN180" s="106"/>
      <c r="VO180" s="106"/>
      <c r="VP180" s="106"/>
      <c r="VQ180" s="106"/>
      <c r="VR180" s="106"/>
      <c r="VS180" s="106"/>
      <c r="VT180" s="106"/>
      <c r="VU180" s="106"/>
      <c r="VV180" s="106"/>
      <c r="VW180" s="106"/>
      <c r="VX180" s="106"/>
      <c r="VY180" s="106"/>
      <c r="VZ180" s="106"/>
      <c r="WA180" s="106"/>
      <c r="WB180" s="106"/>
      <c r="WC180" s="106"/>
      <c r="WD180" s="106"/>
      <c r="WE180" s="106"/>
      <c r="WF180" s="106"/>
      <c r="WG180" s="106"/>
      <c r="WH180" s="106"/>
      <c r="WI180" s="106"/>
      <c r="WJ180" s="106"/>
      <c r="WK180" s="106"/>
      <c r="WL180" s="106"/>
      <c r="WM180" s="106"/>
      <c r="WN180" s="106"/>
      <c r="WO180" s="106"/>
      <c r="WP180" s="106"/>
      <c r="WQ180" s="106"/>
      <c r="WR180" s="106"/>
      <c r="WS180" s="106"/>
      <c r="WT180" s="106"/>
      <c r="WU180" s="106"/>
      <c r="WV180" s="106"/>
      <c r="WW180" s="106"/>
      <c r="WX180" s="106"/>
      <c r="WY180" s="106"/>
      <c r="WZ180" s="106"/>
      <c r="XA180" s="106"/>
      <c r="XB180" s="106"/>
      <c r="XC180" s="106"/>
      <c r="XD180" s="106"/>
      <c r="XE180" s="106"/>
      <c r="XF180" s="106"/>
      <c r="XG180" s="106"/>
      <c r="XH180" s="106"/>
      <c r="XI180" s="106"/>
      <c r="XJ180" s="106"/>
      <c r="XK180" s="106"/>
      <c r="XL180" s="106"/>
      <c r="XM180" s="106"/>
      <c r="XN180" s="106"/>
      <c r="XO180" s="106"/>
      <c r="XP180" s="106"/>
      <c r="XQ180" s="106"/>
      <c r="XR180" s="106"/>
      <c r="XS180" s="106"/>
      <c r="XT180" s="106"/>
      <c r="XU180" s="106"/>
      <c r="XV180" s="106"/>
      <c r="XW180" s="106"/>
      <c r="XX180" s="106"/>
      <c r="XY180" s="106"/>
      <c r="XZ180" s="106"/>
      <c r="YA180" s="106"/>
      <c r="YB180" s="106"/>
      <c r="YC180" s="106"/>
      <c r="YD180" s="106"/>
      <c r="YE180" s="106"/>
      <c r="YF180" s="106"/>
      <c r="YG180" s="106"/>
      <c r="YH180" s="106"/>
      <c r="YI180" s="106"/>
      <c r="YJ180" s="106"/>
      <c r="YK180" s="106"/>
      <c r="YL180" s="106"/>
      <c r="YM180" s="106"/>
      <c r="YN180" s="106"/>
      <c r="YO180" s="106"/>
      <c r="YP180" s="106"/>
      <c r="YQ180" s="106"/>
      <c r="YR180" s="106"/>
      <c r="YS180" s="106"/>
      <c r="YT180" s="106"/>
      <c r="YU180" s="106"/>
      <c r="YV180" s="106"/>
      <c r="YW180" s="106"/>
      <c r="YX180" s="106"/>
      <c r="YY180" s="106"/>
      <c r="YZ180" s="106"/>
      <c r="ZA180" s="106"/>
      <c r="ZB180" s="106"/>
      <c r="ZC180" s="106"/>
      <c r="ZD180" s="106"/>
      <c r="ZE180" s="106"/>
      <c r="ZF180" s="106"/>
      <c r="ZG180" s="106"/>
      <c r="ZH180" s="106"/>
      <c r="ZI180" s="106"/>
      <c r="ZJ180" s="106"/>
      <c r="ZK180" s="106"/>
      <c r="ZL180" s="106"/>
      <c r="ZM180" s="106"/>
      <c r="ZN180" s="106"/>
      <c r="ZO180" s="106"/>
      <c r="ZP180" s="106"/>
      <c r="ZQ180" s="106"/>
      <c r="ZR180" s="106"/>
      <c r="ZS180" s="106"/>
      <c r="ZT180" s="106"/>
      <c r="ZU180" s="106"/>
      <c r="ZV180" s="106"/>
      <c r="ZW180" s="106"/>
      <c r="ZX180" s="106"/>
      <c r="ZY180" s="106"/>
      <c r="ZZ180" s="106"/>
      <c r="AAA180" s="106"/>
      <c r="AAB180" s="106"/>
      <c r="AAC180" s="106"/>
      <c r="AAD180" s="106"/>
      <c r="AAE180" s="106"/>
      <c r="AAF180" s="106"/>
      <c r="AAG180" s="106"/>
      <c r="AAH180" s="106"/>
      <c r="AAI180" s="106"/>
      <c r="AAJ180" s="106"/>
      <c r="AAK180" s="106"/>
      <c r="AAL180" s="106"/>
      <c r="AAM180" s="106"/>
      <c r="AAN180" s="106"/>
      <c r="AAO180" s="106"/>
      <c r="AAP180" s="106"/>
      <c r="AAQ180" s="106"/>
      <c r="AAR180" s="106"/>
      <c r="AAS180" s="106"/>
      <c r="AAT180" s="106"/>
      <c r="AAU180" s="106"/>
      <c r="AAV180" s="106"/>
      <c r="AAW180" s="106"/>
      <c r="AAX180" s="106"/>
      <c r="AAY180" s="106"/>
      <c r="AAZ180" s="106"/>
      <c r="ABA180" s="106"/>
      <c r="ABB180" s="106"/>
      <c r="ABC180" s="106"/>
      <c r="ABD180" s="106"/>
      <c r="ABE180" s="106"/>
      <c r="ABF180" s="106"/>
      <c r="ABG180" s="106"/>
      <c r="ABH180" s="106"/>
      <c r="ABI180" s="106"/>
      <c r="ABJ180" s="106"/>
      <c r="ABK180" s="106"/>
      <c r="ABL180" s="106"/>
      <c r="ABM180" s="106"/>
      <c r="ABN180" s="106"/>
      <c r="ABO180" s="106"/>
      <c r="ABP180" s="106"/>
      <c r="ABQ180" s="106"/>
      <c r="ABR180" s="106"/>
      <c r="ABS180" s="106"/>
      <c r="ABT180" s="106"/>
      <c r="ABU180" s="106"/>
      <c r="ABV180" s="106"/>
      <c r="ABW180" s="106"/>
      <c r="ABX180" s="106"/>
      <c r="ABY180" s="106"/>
      <c r="ABZ180" s="106"/>
      <c r="ACA180" s="106"/>
      <c r="ACB180" s="106"/>
      <c r="ACC180" s="106"/>
      <c r="ACD180" s="106"/>
      <c r="ACE180" s="106"/>
      <c r="ACF180" s="106"/>
      <c r="ACG180" s="106"/>
      <c r="ACH180" s="106"/>
      <c r="ACI180" s="106"/>
      <c r="ACJ180" s="106"/>
      <c r="ACK180" s="106"/>
      <c r="ACL180" s="106"/>
      <c r="ACM180" s="106"/>
      <c r="ACN180" s="106"/>
      <c r="ACO180" s="106"/>
      <c r="ACP180" s="106"/>
      <c r="ACQ180" s="106"/>
      <c r="ACR180" s="106"/>
      <c r="ACS180" s="106"/>
      <c r="ACT180" s="106"/>
      <c r="ACU180" s="106"/>
      <c r="ACV180" s="106"/>
      <c r="ACW180" s="106"/>
      <c r="ACX180" s="106"/>
      <c r="ACY180" s="106"/>
      <c r="ACZ180" s="106"/>
      <c r="ADA180" s="106"/>
      <c r="ADB180" s="106"/>
      <c r="ADC180" s="106"/>
      <c r="ADD180" s="106"/>
      <c r="ADE180" s="106"/>
      <c r="ADF180" s="106"/>
      <c r="ADG180" s="106"/>
      <c r="ADH180" s="106"/>
      <c r="ADI180" s="106"/>
      <c r="ADJ180" s="106"/>
      <c r="ADK180" s="106"/>
      <c r="ADL180" s="106"/>
      <c r="ADM180" s="106"/>
      <c r="ADN180" s="106"/>
      <c r="ADO180" s="106"/>
      <c r="ADP180" s="106"/>
      <c r="ADQ180" s="106"/>
      <c r="ADR180" s="106"/>
      <c r="ADS180" s="106"/>
      <c r="ADT180" s="106"/>
      <c r="ADU180" s="106"/>
      <c r="ADV180" s="106"/>
      <c r="ADW180" s="106"/>
      <c r="ADX180" s="106"/>
      <c r="ADY180" s="106"/>
      <c r="ADZ180" s="106"/>
      <c r="AEA180" s="106"/>
      <c r="AEB180" s="106"/>
      <c r="AEC180" s="106"/>
      <c r="AED180" s="106"/>
      <c r="AEE180" s="106"/>
      <c r="AEF180" s="106"/>
      <c r="AEG180" s="106"/>
      <c r="AEH180" s="106"/>
      <c r="AEI180" s="106"/>
      <c r="AEJ180" s="106"/>
      <c r="AEK180" s="106"/>
      <c r="AEL180" s="106"/>
      <c r="AEM180" s="106"/>
      <c r="AEN180" s="106"/>
      <c r="AEO180" s="106"/>
      <c r="AEP180" s="106"/>
      <c r="AEQ180" s="106"/>
      <c r="AER180" s="106"/>
      <c r="AES180" s="106"/>
      <c r="AET180" s="106"/>
      <c r="AEU180" s="106"/>
      <c r="AEV180" s="106"/>
      <c r="AEW180" s="106"/>
      <c r="AEX180" s="106"/>
      <c r="AEY180" s="106"/>
      <c r="AEZ180" s="106"/>
      <c r="AFA180" s="106"/>
      <c r="AFB180" s="106"/>
      <c r="AFC180" s="106"/>
      <c r="AFD180" s="106"/>
      <c r="AFE180" s="106"/>
      <c r="AFF180" s="106"/>
      <c r="AFG180" s="106"/>
      <c r="AFH180" s="106"/>
      <c r="AFI180" s="106"/>
      <c r="AFJ180" s="106"/>
      <c r="AFK180" s="106"/>
      <c r="AFL180" s="106"/>
      <c r="AFM180" s="106"/>
      <c r="AFN180" s="106"/>
      <c r="AFO180" s="106"/>
      <c r="AFP180" s="106"/>
      <c r="AFQ180" s="106"/>
      <c r="AFR180" s="106"/>
      <c r="AFS180" s="106"/>
      <c r="AFT180" s="106"/>
      <c r="AFU180" s="106"/>
      <c r="AFV180" s="106"/>
      <c r="AFW180" s="106"/>
      <c r="AFX180" s="106"/>
      <c r="AFY180" s="106"/>
      <c r="AFZ180" s="106"/>
      <c r="AGA180" s="106"/>
      <c r="AGB180" s="106"/>
      <c r="AGC180" s="106"/>
      <c r="AGD180" s="106"/>
      <c r="AGE180" s="106"/>
      <c r="AGF180" s="106"/>
      <c r="AGG180" s="106"/>
      <c r="AGH180" s="106"/>
      <c r="AGI180" s="106"/>
      <c r="AGJ180" s="106"/>
      <c r="AGK180" s="106"/>
      <c r="AGL180" s="106"/>
      <c r="AGM180" s="106"/>
      <c r="AGN180" s="106"/>
      <c r="AGO180" s="106"/>
      <c r="AGP180" s="106"/>
      <c r="AGQ180" s="106"/>
      <c r="AGR180" s="106"/>
      <c r="AGS180" s="106"/>
      <c r="AGT180" s="106"/>
      <c r="AGU180" s="106"/>
      <c r="AGV180" s="106"/>
      <c r="AGW180" s="106"/>
      <c r="AGX180" s="106"/>
      <c r="AGY180" s="106"/>
      <c r="AGZ180" s="106"/>
      <c r="AHA180" s="106"/>
      <c r="AHB180" s="106"/>
      <c r="AHC180" s="106"/>
      <c r="AHD180" s="106"/>
      <c r="AHE180" s="106"/>
      <c r="AHF180" s="106"/>
      <c r="AHG180" s="106"/>
      <c r="AHH180" s="106"/>
      <c r="AHI180" s="106"/>
      <c r="AHJ180" s="106"/>
      <c r="AHK180" s="106"/>
      <c r="AHL180" s="106"/>
      <c r="AHM180" s="106"/>
      <c r="AHN180" s="106"/>
      <c r="AHO180" s="106"/>
      <c r="AHP180" s="106"/>
      <c r="AHQ180" s="106"/>
      <c r="AHR180" s="106"/>
      <c r="AHS180" s="106"/>
      <c r="AHT180" s="106"/>
      <c r="AHU180" s="106"/>
      <c r="AHV180" s="106"/>
      <c r="AHW180" s="106"/>
      <c r="AHX180" s="106"/>
      <c r="AHY180" s="106"/>
      <c r="AHZ180" s="106"/>
      <c r="AIA180" s="106"/>
      <c r="AIB180" s="106"/>
      <c r="AIC180" s="106"/>
      <c r="AID180" s="106"/>
      <c r="AIE180" s="106"/>
      <c r="AIF180" s="106"/>
      <c r="AIG180" s="106"/>
      <c r="AIH180" s="106"/>
      <c r="AII180" s="106"/>
      <c r="AIJ180" s="106"/>
      <c r="AIK180" s="106"/>
      <c r="AIL180" s="106"/>
      <c r="AIM180" s="106"/>
      <c r="AIN180" s="106"/>
      <c r="AIO180" s="106"/>
      <c r="AIP180" s="106"/>
      <c r="AIQ180" s="106"/>
      <c r="AIR180" s="106"/>
      <c r="AIS180" s="106"/>
      <c r="AIT180" s="106"/>
      <c r="AIU180" s="106"/>
      <c r="AIV180" s="106"/>
      <c r="AIW180" s="106"/>
      <c r="AIX180" s="106"/>
      <c r="AIY180" s="106"/>
      <c r="AIZ180" s="106"/>
      <c r="AJA180" s="106"/>
      <c r="AJB180" s="106"/>
      <c r="AJC180" s="106"/>
      <c r="AJD180" s="106"/>
      <c r="AJE180" s="106"/>
      <c r="AJF180" s="106"/>
      <c r="AJG180" s="106"/>
      <c r="AJH180" s="106"/>
      <c r="AJI180" s="106"/>
      <c r="AJJ180" s="106"/>
      <c r="AJK180" s="106"/>
      <c r="AJL180" s="106"/>
      <c r="AJM180" s="106"/>
      <c r="AJN180" s="106"/>
      <c r="AJO180" s="106"/>
      <c r="AJP180" s="106"/>
      <c r="AJQ180" s="106"/>
      <c r="AJR180" s="106"/>
      <c r="AJS180" s="106"/>
      <c r="AJT180" s="106"/>
      <c r="AJU180" s="106"/>
      <c r="AJV180" s="106"/>
      <c r="AJW180" s="106"/>
      <c r="AJX180" s="106"/>
      <c r="AJY180" s="106"/>
      <c r="AJZ180" s="106"/>
      <c r="AKA180" s="106"/>
      <c r="AKB180" s="106"/>
      <c r="AKC180" s="106"/>
      <c r="AKD180" s="106"/>
      <c r="AKE180" s="106"/>
      <c r="AKF180" s="106"/>
      <c r="AKG180" s="106"/>
      <c r="AKH180" s="106"/>
      <c r="AKI180" s="106"/>
      <c r="AKJ180" s="106"/>
      <c r="AKK180" s="106"/>
      <c r="AKL180" s="106"/>
      <c r="AKM180" s="106"/>
      <c r="AKN180" s="106"/>
      <c r="AKO180" s="106"/>
      <c r="AKP180" s="106"/>
      <c r="AKQ180" s="106"/>
      <c r="AKR180" s="106"/>
      <c r="AKS180" s="106"/>
      <c r="AKT180" s="106"/>
      <c r="AKU180" s="106"/>
      <c r="AKV180" s="106"/>
      <c r="AKW180" s="106"/>
      <c r="AKX180" s="106"/>
      <c r="AKY180" s="106"/>
      <c r="AKZ180" s="106"/>
      <c r="ALA180" s="106"/>
      <c r="ALB180" s="106"/>
      <c r="ALC180" s="106"/>
      <c r="ALD180" s="106"/>
      <c r="ALE180" s="106"/>
      <c r="ALF180" s="106"/>
      <c r="ALG180" s="106"/>
      <c r="ALH180" s="106"/>
      <c r="ALI180" s="106"/>
      <c r="ALJ180" s="106"/>
      <c r="ALK180" s="106"/>
      <c r="ALL180" s="106"/>
      <c r="ALM180" s="106"/>
      <c r="ALN180" s="106"/>
      <c r="ALO180" s="106"/>
      <c r="ALP180" s="106"/>
      <c r="ALQ180" s="106"/>
      <c r="ALR180" s="106"/>
      <c r="ALS180" s="106"/>
      <c r="ALT180" s="106"/>
      <c r="ALU180" s="106"/>
      <c r="ALV180" s="106"/>
      <c r="ALW180" s="106"/>
      <c r="ALX180" s="106"/>
      <c r="ALY180" s="106"/>
      <c r="ALZ180" s="106"/>
      <c r="AMA180" s="106"/>
      <c r="AMB180" s="106"/>
      <c r="AMC180" s="106"/>
      <c r="AMD180" s="106"/>
      <c r="AME180" s="106"/>
      <c r="AMF180" s="106"/>
      <c r="AMG180" s="106"/>
      <c r="AMH180" s="106"/>
      <c r="AMI180" s="106"/>
    </row>
    <row r="181" spans="1:1023" s="107" customFormat="1" x14ac:dyDescent="0.2">
      <c r="A181" s="108"/>
      <c r="B181" s="109" t="s">
        <v>409</v>
      </c>
      <c r="C181" s="110" t="s">
        <v>91</v>
      </c>
      <c r="D181" s="119">
        <v>8.5</v>
      </c>
      <c r="E181" s="111"/>
      <c r="F181" s="112">
        <f t="shared" si="1"/>
        <v>0</v>
      </c>
      <c r="G181" s="106"/>
      <c r="H181" s="113"/>
      <c r="I181" s="106"/>
      <c r="J181" s="106"/>
      <c r="K181" s="106"/>
      <c r="L181" s="106"/>
      <c r="M181" s="106"/>
      <c r="N181" s="106"/>
      <c r="O181" s="106"/>
      <c r="P181" s="106"/>
      <c r="Q181" s="106"/>
      <c r="R181" s="106"/>
      <c r="S181" s="106"/>
      <c r="T181" s="106"/>
      <c r="U181" s="106"/>
      <c r="V181" s="106"/>
      <c r="W181" s="106"/>
      <c r="X181" s="106"/>
      <c r="Y181" s="106"/>
      <c r="Z181" s="106"/>
      <c r="AA181" s="106"/>
      <c r="AB181" s="106"/>
      <c r="AC181" s="106"/>
      <c r="AD181" s="106"/>
      <c r="AE181" s="106"/>
      <c r="AF181" s="106"/>
      <c r="AG181" s="106"/>
      <c r="AH181" s="106"/>
      <c r="AI181" s="106"/>
      <c r="AJ181" s="106"/>
      <c r="AK181" s="106"/>
      <c r="AL181" s="106"/>
      <c r="AM181" s="106"/>
      <c r="AN181" s="106"/>
      <c r="AO181" s="106"/>
      <c r="AP181" s="106"/>
      <c r="AQ181" s="106"/>
      <c r="AR181" s="106"/>
      <c r="AS181" s="106"/>
      <c r="AT181" s="106"/>
      <c r="AU181" s="106"/>
      <c r="AV181" s="106"/>
      <c r="AW181" s="106"/>
      <c r="AX181" s="106"/>
      <c r="AY181" s="106"/>
      <c r="AZ181" s="106"/>
      <c r="BA181" s="106"/>
      <c r="BB181" s="106"/>
      <c r="BC181" s="106"/>
      <c r="BD181" s="106"/>
      <c r="BE181" s="106"/>
      <c r="BF181" s="106"/>
      <c r="BG181" s="106"/>
      <c r="BH181" s="106"/>
      <c r="BI181" s="106"/>
      <c r="BJ181" s="106"/>
      <c r="BK181" s="106"/>
      <c r="BL181" s="106"/>
      <c r="BM181" s="106"/>
      <c r="BN181" s="106"/>
      <c r="BO181" s="106"/>
      <c r="BP181" s="106"/>
      <c r="BQ181" s="106"/>
      <c r="BR181" s="106"/>
      <c r="BS181" s="106"/>
      <c r="BT181" s="106"/>
      <c r="BU181" s="106"/>
      <c r="BV181" s="106"/>
      <c r="BW181" s="106"/>
      <c r="BX181" s="106"/>
      <c r="BY181" s="106"/>
      <c r="BZ181" s="106"/>
      <c r="CA181" s="106"/>
      <c r="CB181" s="106"/>
      <c r="CC181" s="106"/>
      <c r="CD181" s="106"/>
      <c r="CE181" s="106"/>
      <c r="CF181" s="106"/>
      <c r="CG181" s="106"/>
      <c r="CH181" s="106"/>
      <c r="CI181" s="106"/>
      <c r="CJ181" s="106"/>
      <c r="CK181" s="106"/>
      <c r="CL181" s="106"/>
      <c r="CM181" s="106"/>
      <c r="CN181" s="106"/>
      <c r="CO181" s="106"/>
      <c r="CP181" s="106"/>
      <c r="CQ181" s="106"/>
      <c r="CR181" s="106"/>
      <c r="CS181" s="106"/>
      <c r="CT181" s="106"/>
      <c r="CU181" s="106"/>
      <c r="CV181" s="106"/>
      <c r="CW181" s="106"/>
      <c r="CX181" s="106"/>
      <c r="CY181" s="106"/>
      <c r="CZ181" s="106"/>
      <c r="DA181" s="106"/>
      <c r="DB181" s="106"/>
      <c r="DC181" s="106"/>
      <c r="DD181" s="106"/>
      <c r="DE181" s="106"/>
      <c r="DF181" s="106"/>
      <c r="DG181" s="106"/>
      <c r="DH181" s="106"/>
      <c r="DI181" s="106"/>
      <c r="DJ181" s="106"/>
      <c r="DK181" s="106"/>
      <c r="DL181" s="106"/>
      <c r="DM181" s="106"/>
      <c r="DN181" s="106"/>
      <c r="DO181" s="106"/>
      <c r="DP181" s="106"/>
      <c r="DQ181" s="106"/>
      <c r="DR181" s="106"/>
      <c r="DS181" s="106"/>
      <c r="DT181" s="106"/>
      <c r="DU181" s="106"/>
      <c r="DV181" s="106"/>
      <c r="DW181" s="106"/>
      <c r="DX181" s="106"/>
      <c r="DY181" s="106"/>
      <c r="DZ181" s="106"/>
      <c r="EA181" s="106"/>
      <c r="EB181" s="106"/>
      <c r="EC181" s="106"/>
      <c r="ED181" s="106"/>
      <c r="EE181" s="106"/>
      <c r="EF181" s="106"/>
      <c r="EG181" s="106"/>
      <c r="EH181" s="106"/>
      <c r="EI181" s="106"/>
      <c r="EJ181" s="106"/>
      <c r="EK181" s="106"/>
      <c r="EL181" s="106"/>
      <c r="EM181" s="106"/>
      <c r="EN181" s="106"/>
      <c r="EO181" s="106"/>
      <c r="EP181" s="106"/>
      <c r="EQ181" s="106"/>
      <c r="ER181" s="106"/>
      <c r="ES181" s="106"/>
      <c r="ET181" s="106"/>
      <c r="EU181" s="106"/>
      <c r="EV181" s="106"/>
      <c r="EW181" s="106"/>
      <c r="EX181" s="106"/>
      <c r="EY181" s="106"/>
      <c r="EZ181" s="106"/>
      <c r="FA181" s="106"/>
      <c r="FB181" s="106"/>
      <c r="FC181" s="106"/>
      <c r="FD181" s="106"/>
      <c r="FE181" s="106"/>
      <c r="FF181" s="106"/>
      <c r="FG181" s="106"/>
      <c r="FH181" s="106"/>
      <c r="FI181" s="106"/>
      <c r="FJ181" s="106"/>
      <c r="FK181" s="106"/>
      <c r="FL181" s="106"/>
      <c r="FM181" s="106"/>
      <c r="FN181" s="106"/>
      <c r="FO181" s="106"/>
      <c r="FP181" s="106"/>
      <c r="FQ181" s="106"/>
      <c r="FR181" s="106"/>
      <c r="FS181" s="106"/>
      <c r="FT181" s="106"/>
      <c r="FU181" s="106"/>
      <c r="FV181" s="106"/>
      <c r="FW181" s="106"/>
      <c r="FX181" s="106"/>
      <c r="FY181" s="106"/>
      <c r="FZ181" s="106"/>
      <c r="GA181" s="106"/>
      <c r="GB181" s="106"/>
      <c r="GC181" s="106"/>
      <c r="GD181" s="106"/>
      <c r="GE181" s="106"/>
      <c r="GF181" s="106"/>
      <c r="GG181" s="106"/>
      <c r="GH181" s="106"/>
      <c r="GI181" s="106"/>
      <c r="GJ181" s="106"/>
      <c r="GK181" s="106"/>
      <c r="GL181" s="106"/>
      <c r="GM181" s="106"/>
      <c r="GN181" s="106"/>
      <c r="GO181" s="106"/>
      <c r="GP181" s="106"/>
      <c r="GQ181" s="106"/>
      <c r="GR181" s="106"/>
      <c r="GS181" s="106"/>
      <c r="GT181" s="106"/>
      <c r="GU181" s="106"/>
      <c r="GV181" s="106"/>
      <c r="GW181" s="106"/>
      <c r="GX181" s="106"/>
      <c r="GY181" s="106"/>
      <c r="GZ181" s="106"/>
      <c r="HA181" s="106"/>
      <c r="HB181" s="106"/>
      <c r="HC181" s="106"/>
      <c r="HD181" s="106"/>
      <c r="HE181" s="106"/>
      <c r="HF181" s="106"/>
      <c r="HG181" s="106"/>
      <c r="HH181" s="106"/>
      <c r="HI181" s="106"/>
      <c r="HJ181" s="106"/>
      <c r="HK181" s="106"/>
      <c r="HL181" s="106"/>
      <c r="HM181" s="106"/>
      <c r="HN181" s="106"/>
      <c r="HO181" s="106"/>
      <c r="HP181" s="106"/>
      <c r="HQ181" s="106"/>
      <c r="HR181" s="106"/>
      <c r="HS181" s="106"/>
      <c r="HT181" s="106"/>
      <c r="HU181" s="106"/>
      <c r="HV181" s="106"/>
      <c r="HW181" s="106"/>
      <c r="HX181" s="106"/>
      <c r="HY181" s="106"/>
      <c r="HZ181" s="106"/>
      <c r="IA181" s="106"/>
      <c r="IB181" s="106"/>
      <c r="IC181" s="106"/>
      <c r="ID181" s="106"/>
      <c r="IE181" s="106"/>
      <c r="IF181" s="106"/>
      <c r="IG181" s="106"/>
      <c r="IH181" s="106"/>
      <c r="II181" s="106"/>
      <c r="IJ181" s="106"/>
      <c r="IK181" s="106"/>
      <c r="IL181" s="106"/>
      <c r="IM181" s="106"/>
      <c r="IN181" s="106"/>
      <c r="IO181" s="106"/>
      <c r="IP181" s="106"/>
      <c r="IQ181" s="106"/>
      <c r="IR181" s="106"/>
      <c r="IS181" s="106"/>
      <c r="IT181" s="106"/>
      <c r="IU181" s="106"/>
      <c r="IV181" s="106"/>
      <c r="IW181" s="106"/>
      <c r="IX181" s="106"/>
      <c r="IY181" s="106"/>
      <c r="IZ181" s="106"/>
      <c r="JA181" s="106"/>
      <c r="JB181" s="106"/>
      <c r="JC181" s="106"/>
      <c r="JD181" s="106"/>
      <c r="JE181" s="106"/>
      <c r="JF181" s="106"/>
      <c r="JG181" s="106"/>
      <c r="JH181" s="106"/>
      <c r="JI181" s="106"/>
      <c r="JJ181" s="106"/>
      <c r="JK181" s="106"/>
      <c r="JL181" s="106"/>
      <c r="JM181" s="106"/>
      <c r="JN181" s="106"/>
      <c r="JO181" s="106"/>
      <c r="JP181" s="106"/>
      <c r="JQ181" s="106"/>
      <c r="JR181" s="106"/>
      <c r="JS181" s="106"/>
      <c r="JT181" s="106"/>
      <c r="JU181" s="106"/>
      <c r="JV181" s="106"/>
      <c r="JW181" s="106"/>
      <c r="JX181" s="106"/>
      <c r="JY181" s="106"/>
      <c r="JZ181" s="106"/>
      <c r="KA181" s="106"/>
      <c r="KB181" s="106"/>
      <c r="KC181" s="106"/>
      <c r="KD181" s="106"/>
      <c r="KE181" s="106"/>
      <c r="KF181" s="106"/>
      <c r="KG181" s="106"/>
      <c r="KH181" s="106"/>
      <c r="KI181" s="106"/>
      <c r="KJ181" s="106"/>
      <c r="KK181" s="106"/>
      <c r="KL181" s="106"/>
      <c r="KM181" s="106"/>
      <c r="KN181" s="106"/>
      <c r="KO181" s="106"/>
      <c r="KP181" s="106"/>
      <c r="KQ181" s="106"/>
      <c r="KR181" s="106"/>
      <c r="KS181" s="106"/>
      <c r="KT181" s="106"/>
      <c r="KU181" s="106"/>
      <c r="KV181" s="106"/>
      <c r="KW181" s="106"/>
      <c r="KX181" s="106"/>
      <c r="KY181" s="106"/>
      <c r="KZ181" s="106"/>
      <c r="LA181" s="106"/>
      <c r="LB181" s="106"/>
      <c r="LC181" s="106"/>
      <c r="LD181" s="106"/>
      <c r="LE181" s="106"/>
      <c r="LF181" s="106"/>
      <c r="LG181" s="106"/>
      <c r="LH181" s="106"/>
      <c r="LI181" s="106"/>
      <c r="LJ181" s="106"/>
      <c r="LK181" s="106"/>
      <c r="LL181" s="106"/>
      <c r="LM181" s="106"/>
      <c r="LN181" s="106"/>
      <c r="LO181" s="106"/>
      <c r="LP181" s="106"/>
      <c r="LQ181" s="106"/>
      <c r="LR181" s="106"/>
      <c r="LS181" s="106"/>
      <c r="LT181" s="106"/>
      <c r="LU181" s="106"/>
      <c r="LV181" s="106"/>
      <c r="LW181" s="106"/>
      <c r="LX181" s="106"/>
      <c r="LY181" s="106"/>
      <c r="LZ181" s="106"/>
      <c r="MA181" s="106"/>
      <c r="MB181" s="106"/>
      <c r="MC181" s="106"/>
      <c r="MD181" s="106"/>
      <c r="ME181" s="106"/>
      <c r="MF181" s="106"/>
      <c r="MG181" s="106"/>
      <c r="MH181" s="106"/>
      <c r="MI181" s="106"/>
      <c r="MJ181" s="106"/>
      <c r="MK181" s="106"/>
      <c r="ML181" s="106"/>
      <c r="MM181" s="106"/>
      <c r="MN181" s="106"/>
      <c r="MO181" s="106"/>
      <c r="MP181" s="106"/>
      <c r="MQ181" s="106"/>
      <c r="MR181" s="106"/>
      <c r="MS181" s="106"/>
      <c r="MT181" s="106"/>
      <c r="MU181" s="106"/>
      <c r="MV181" s="106"/>
      <c r="MW181" s="106"/>
      <c r="MX181" s="106"/>
      <c r="MY181" s="106"/>
      <c r="MZ181" s="106"/>
      <c r="NA181" s="106"/>
      <c r="NB181" s="106"/>
      <c r="NC181" s="106"/>
      <c r="ND181" s="106"/>
      <c r="NE181" s="106"/>
      <c r="NF181" s="106"/>
      <c r="NG181" s="106"/>
      <c r="NH181" s="106"/>
      <c r="NI181" s="106"/>
      <c r="NJ181" s="106"/>
      <c r="NK181" s="106"/>
      <c r="NL181" s="106"/>
      <c r="NM181" s="106"/>
      <c r="NN181" s="106"/>
      <c r="NO181" s="106"/>
      <c r="NP181" s="106"/>
      <c r="NQ181" s="106"/>
      <c r="NR181" s="106"/>
      <c r="NS181" s="106"/>
      <c r="NT181" s="106"/>
      <c r="NU181" s="106"/>
      <c r="NV181" s="106"/>
      <c r="NW181" s="106"/>
      <c r="NX181" s="106"/>
      <c r="NY181" s="106"/>
      <c r="NZ181" s="106"/>
      <c r="OA181" s="106"/>
      <c r="OB181" s="106"/>
      <c r="OC181" s="106"/>
      <c r="OD181" s="106"/>
      <c r="OE181" s="106"/>
      <c r="OF181" s="106"/>
      <c r="OG181" s="106"/>
      <c r="OH181" s="106"/>
      <c r="OI181" s="106"/>
      <c r="OJ181" s="106"/>
      <c r="OK181" s="106"/>
      <c r="OL181" s="106"/>
      <c r="OM181" s="106"/>
      <c r="ON181" s="106"/>
      <c r="OO181" s="106"/>
      <c r="OP181" s="106"/>
      <c r="OQ181" s="106"/>
      <c r="OR181" s="106"/>
      <c r="OS181" s="106"/>
      <c r="OT181" s="106"/>
      <c r="OU181" s="106"/>
      <c r="OV181" s="106"/>
      <c r="OW181" s="106"/>
      <c r="OX181" s="106"/>
      <c r="OY181" s="106"/>
      <c r="OZ181" s="106"/>
      <c r="PA181" s="106"/>
      <c r="PB181" s="106"/>
      <c r="PC181" s="106"/>
      <c r="PD181" s="106"/>
      <c r="PE181" s="106"/>
      <c r="PF181" s="106"/>
      <c r="PG181" s="106"/>
      <c r="PH181" s="106"/>
      <c r="PI181" s="106"/>
      <c r="PJ181" s="106"/>
      <c r="PK181" s="106"/>
      <c r="PL181" s="106"/>
      <c r="PM181" s="106"/>
      <c r="PN181" s="106"/>
      <c r="PO181" s="106"/>
      <c r="PP181" s="106"/>
      <c r="PQ181" s="106"/>
      <c r="PR181" s="106"/>
      <c r="PS181" s="106"/>
      <c r="PT181" s="106"/>
      <c r="PU181" s="106"/>
      <c r="PV181" s="106"/>
      <c r="PW181" s="106"/>
      <c r="PX181" s="106"/>
      <c r="PY181" s="106"/>
      <c r="PZ181" s="106"/>
      <c r="QA181" s="106"/>
      <c r="QB181" s="106"/>
      <c r="QC181" s="106"/>
      <c r="QD181" s="106"/>
      <c r="QE181" s="106"/>
      <c r="QF181" s="106"/>
      <c r="QG181" s="106"/>
      <c r="QH181" s="106"/>
      <c r="QI181" s="106"/>
      <c r="QJ181" s="106"/>
      <c r="QK181" s="106"/>
      <c r="QL181" s="106"/>
      <c r="QM181" s="106"/>
      <c r="QN181" s="106"/>
      <c r="QO181" s="106"/>
      <c r="QP181" s="106"/>
      <c r="QQ181" s="106"/>
      <c r="QR181" s="106"/>
      <c r="QS181" s="106"/>
      <c r="QT181" s="106"/>
      <c r="QU181" s="106"/>
      <c r="QV181" s="106"/>
      <c r="QW181" s="106"/>
      <c r="QX181" s="106"/>
      <c r="QY181" s="106"/>
      <c r="QZ181" s="106"/>
      <c r="RA181" s="106"/>
      <c r="RB181" s="106"/>
      <c r="RC181" s="106"/>
      <c r="RD181" s="106"/>
      <c r="RE181" s="106"/>
      <c r="RF181" s="106"/>
      <c r="RG181" s="106"/>
      <c r="RH181" s="106"/>
      <c r="RI181" s="106"/>
      <c r="RJ181" s="106"/>
      <c r="RK181" s="106"/>
      <c r="RL181" s="106"/>
      <c r="RM181" s="106"/>
      <c r="RN181" s="106"/>
      <c r="RO181" s="106"/>
      <c r="RP181" s="106"/>
      <c r="RQ181" s="106"/>
      <c r="RR181" s="106"/>
      <c r="RS181" s="106"/>
      <c r="RT181" s="106"/>
      <c r="RU181" s="106"/>
      <c r="RV181" s="106"/>
      <c r="RW181" s="106"/>
      <c r="RX181" s="106"/>
      <c r="RY181" s="106"/>
      <c r="RZ181" s="106"/>
      <c r="SA181" s="106"/>
      <c r="SB181" s="106"/>
      <c r="SC181" s="106"/>
      <c r="SD181" s="106"/>
      <c r="SE181" s="106"/>
      <c r="SF181" s="106"/>
      <c r="SG181" s="106"/>
      <c r="SH181" s="106"/>
      <c r="SI181" s="106"/>
      <c r="SJ181" s="106"/>
      <c r="SK181" s="106"/>
      <c r="SL181" s="106"/>
      <c r="SM181" s="106"/>
      <c r="SN181" s="106"/>
      <c r="SO181" s="106"/>
      <c r="SP181" s="106"/>
      <c r="SQ181" s="106"/>
      <c r="SR181" s="106"/>
      <c r="SS181" s="106"/>
      <c r="ST181" s="106"/>
      <c r="SU181" s="106"/>
      <c r="SV181" s="106"/>
      <c r="SW181" s="106"/>
      <c r="SX181" s="106"/>
      <c r="SY181" s="106"/>
      <c r="SZ181" s="106"/>
      <c r="TA181" s="106"/>
      <c r="TB181" s="106"/>
      <c r="TC181" s="106"/>
      <c r="TD181" s="106"/>
      <c r="TE181" s="106"/>
      <c r="TF181" s="106"/>
      <c r="TG181" s="106"/>
      <c r="TH181" s="106"/>
      <c r="TI181" s="106"/>
      <c r="TJ181" s="106"/>
      <c r="TK181" s="106"/>
      <c r="TL181" s="106"/>
      <c r="TM181" s="106"/>
      <c r="TN181" s="106"/>
      <c r="TO181" s="106"/>
      <c r="TP181" s="106"/>
      <c r="TQ181" s="106"/>
      <c r="TR181" s="106"/>
      <c r="TS181" s="106"/>
      <c r="TT181" s="106"/>
      <c r="TU181" s="106"/>
      <c r="TV181" s="106"/>
      <c r="TW181" s="106"/>
      <c r="TX181" s="106"/>
      <c r="TY181" s="106"/>
      <c r="TZ181" s="106"/>
      <c r="UA181" s="106"/>
      <c r="UB181" s="106"/>
      <c r="UC181" s="106"/>
      <c r="UD181" s="106"/>
      <c r="UE181" s="106"/>
      <c r="UF181" s="106"/>
      <c r="UG181" s="106"/>
      <c r="UH181" s="106"/>
      <c r="UI181" s="106"/>
      <c r="UJ181" s="106"/>
      <c r="UK181" s="106"/>
      <c r="UL181" s="106"/>
      <c r="UM181" s="106"/>
      <c r="UN181" s="106"/>
      <c r="UO181" s="106"/>
      <c r="UP181" s="106"/>
      <c r="UQ181" s="106"/>
      <c r="UR181" s="106"/>
      <c r="US181" s="106"/>
      <c r="UT181" s="106"/>
      <c r="UU181" s="106"/>
      <c r="UV181" s="106"/>
      <c r="UW181" s="106"/>
      <c r="UX181" s="106"/>
      <c r="UY181" s="106"/>
      <c r="UZ181" s="106"/>
      <c r="VA181" s="106"/>
      <c r="VB181" s="106"/>
      <c r="VC181" s="106"/>
      <c r="VD181" s="106"/>
      <c r="VE181" s="106"/>
      <c r="VF181" s="106"/>
      <c r="VG181" s="106"/>
      <c r="VH181" s="106"/>
      <c r="VI181" s="106"/>
      <c r="VJ181" s="106"/>
      <c r="VK181" s="106"/>
      <c r="VL181" s="106"/>
      <c r="VM181" s="106"/>
      <c r="VN181" s="106"/>
      <c r="VO181" s="106"/>
      <c r="VP181" s="106"/>
      <c r="VQ181" s="106"/>
      <c r="VR181" s="106"/>
      <c r="VS181" s="106"/>
      <c r="VT181" s="106"/>
      <c r="VU181" s="106"/>
      <c r="VV181" s="106"/>
      <c r="VW181" s="106"/>
      <c r="VX181" s="106"/>
      <c r="VY181" s="106"/>
      <c r="VZ181" s="106"/>
      <c r="WA181" s="106"/>
      <c r="WB181" s="106"/>
      <c r="WC181" s="106"/>
      <c r="WD181" s="106"/>
      <c r="WE181" s="106"/>
      <c r="WF181" s="106"/>
      <c r="WG181" s="106"/>
      <c r="WH181" s="106"/>
      <c r="WI181" s="106"/>
      <c r="WJ181" s="106"/>
      <c r="WK181" s="106"/>
      <c r="WL181" s="106"/>
      <c r="WM181" s="106"/>
      <c r="WN181" s="106"/>
      <c r="WO181" s="106"/>
      <c r="WP181" s="106"/>
      <c r="WQ181" s="106"/>
      <c r="WR181" s="106"/>
      <c r="WS181" s="106"/>
      <c r="WT181" s="106"/>
      <c r="WU181" s="106"/>
      <c r="WV181" s="106"/>
      <c r="WW181" s="106"/>
      <c r="WX181" s="106"/>
      <c r="WY181" s="106"/>
      <c r="WZ181" s="106"/>
      <c r="XA181" s="106"/>
      <c r="XB181" s="106"/>
      <c r="XC181" s="106"/>
      <c r="XD181" s="106"/>
      <c r="XE181" s="106"/>
      <c r="XF181" s="106"/>
      <c r="XG181" s="106"/>
      <c r="XH181" s="106"/>
      <c r="XI181" s="106"/>
      <c r="XJ181" s="106"/>
      <c r="XK181" s="106"/>
      <c r="XL181" s="106"/>
      <c r="XM181" s="106"/>
      <c r="XN181" s="106"/>
      <c r="XO181" s="106"/>
      <c r="XP181" s="106"/>
      <c r="XQ181" s="106"/>
      <c r="XR181" s="106"/>
      <c r="XS181" s="106"/>
      <c r="XT181" s="106"/>
      <c r="XU181" s="106"/>
      <c r="XV181" s="106"/>
      <c r="XW181" s="106"/>
      <c r="XX181" s="106"/>
      <c r="XY181" s="106"/>
      <c r="XZ181" s="106"/>
      <c r="YA181" s="106"/>
      <c r="YB181" s="106"/>
      <c r="YC181" s="106"/>
      <c r="YD181" s="106"/>
      <c r="YE181" s="106"/>
      <c r="YF181" s="106"/>
      <c r="YG181" s="106"/>
      <c r="YH181" s="106"/>
      <c r="YI181" s="106"/>
      <c r="YJ181" s="106"/>
      <c r="YK181" s="106"/>
      <c r="YL181" s="106"/>
      <c r="YM181" s="106"/>
      <c r="YN181" s="106"/>
      <c r="YO181" s="106"/>
      <c r="YP181" s="106"/>
      <c r="YQ181" s="106"/>
      <c r="YR181" s="106"/>
      <c r="YS181" s="106"/>
      <c r="YT181" s="106"/>
      <c r="YU181" s="106"/>
      <c r="YV181" s="106"/>
      <c r="YW181" s="106"/>
      <c r="YX181" s="106"/>
      <c r="YY181" s="106"/>
      <c r="YZ181" s="106"/>
      <c r="ZA181" s="106"/>
      <c r="ZB181" s="106"/>
      <c r="ZC181" s="106"/>
      <c r="ZD181" s="106"/>
      <c r="ZE181" s="106"/>
      <c r="ZF181" s="106"/>
      <c r="ZG181" s="106"/>
      <c r="ZH181" s="106"/>
      <c r="ZI181" s="106"/>
      <c r="ZJ181" s="106"/>
      <c r="ZK181" s="106"/>
      <c r="ZL181" s="106"/>
      <c r="ZM181" s="106"/>
      <c r="ZN181" s="106"/>
      <c r="ZO181" s="106"/>
      <c r="ZP181" s="106"/>
      <c r="ZQ181" s="106"/>
      <c r="ZR181" s="106"/>
      <c r="ZS181" s="106"/>
      <c r="ZT181" s="106"/>
      <c r="ZU181" s="106"/>
      <c r="ZV181" s="106"/>
      <c r="ZW181" s="106"/>
      <c r="ZX181" s="106"/>
      <c r="ZY181" s="106"/>
      <c r="ZZ181" s="106"/>
      <c r="AAA181" s="106"/>
      <c r="AAB181" s="106"/>
      <c r="AAC181" s="106"/>
      <c r="AAD181" s="106"/>
      <c r="AAE181" s="106"/>
      <c r="AAF181" s="106"/>
      <c r="AAG181" s="106"/>
      <c r="AAH181" s="106"/>
      <c r="AAI181" s="106"/>
      <c r="AAJ181" s="106"/>
      <c r="AAK181" s="106"/>
      <c r="AAL181" s="106"/>
      <c r="AAM181" s="106"/>
      <c r="AAN181" s="106"/>
      <c r="AAO181" s="106"/>
      <c r="AAP181" s="106"/>
      <c r="AAQ181" s="106"/>
      <c r="AAR181" s="106"/>
      <c r="AAS181" s="106"/>
      <c r="AAT181" s="106"/>
      <c r="AAU181" s="106"/>
      <c r="AAV181" s="106"/>
      <c r="AAW181" s="106"/>
      <c r="AAX181" s="106"/>
      <c r="AAY181" s="106"/>
      <c r="AAZ181" s="106"/>
      <c r="ABA181" s="106"/>
      <c r="ABB181" s="106"/>
      <c r="ABC181" s="106"/>
      <c r="ABD181" s="106"/>
      <c r="ABE181" s="106"/>
      <c r="ABF181" s="106"/>
      <c r="ABG181" s="106"/>
      <c r="ABH181" s="106"/>
      <c r="ABI181" s="106"/>
      <c r="ABJ181" s="106"/>
      <c r="ABK181" s="106"/>
      <c r="ABL181" s="106"/>
      <c r="ABM181" s="106"/>
      <c r="ABN181" s="106"/>
      <c r="ABO181" s="106"/>
      <c r="ABP181" s="106"/>
      <c r="ABQ181" s="106"/>
      <c r="ABR181" s="106"/>
      <c r="ABS181" s="106"/>
      <c r="ABT181" s="106"/>
      <c r="ABU181" s="106"/>
      <c r="ABV181" s="106"/>
      <c r="ABW181" s="106"/>
      <c r="ABX181" s="106"/>
      <c r="ABY181" s="106"/>
      <c r="ABZ181" s="106"/>
      <c r="ACA181" s="106"/>
      <c r="ACB181" s="106"/>
      <c r="ACC181" s="106"/>
      <c r="ACD181" s="106"/>
      <c r="ACE181" s="106"/>
      <c r="ACF181" s="106"/>
      <c r="ACG181" s="106"/>
      <c r="ACH181" s="106"/>
      <c r="ACI181" s="106"/>
      <c r="ACJ181" s="106"/>
      <c r="ACK181" s="106"/>
      <c r="ACL181" s="106"/>
      <c r="ACM181" s="106"/>
      <c r="ACN181" s="106"/>
      <c r="ACO181" s="106"/>
      <c r="ACP181" s="106"/>
      <c r="ACQ181" s="106"/>
      <c r="ACR181" s="106"/>
      <c r="ACS181" s="106"/>
      <c r="ACT181" s="106"/>
      <c r="ACU181" s="106"/>
      <c r="ACV181" s="106"/>
      <c r="ACW181" s="106"/>
      <c r="ACX181" s="106"/>
      <c r="ACY181" s="106"/>
      <c r="ACZ181" s="106"/>
      <c r="ADA181" s="106"/>
      <c r="ADB181" s="106"/>
      <c r="ADC181" s="106"/>
      <c r="ADD181" s="106"/>
      <c r="ADE181" s="106"/>
      <c r="ADF181" s="106"/>
      <c r="ADG181" s="106"/>
      <c r="ADH181" s="106"/>
      <c r="ADI181" s="106"/>
      <c r="ADJ181" s="106"/>
      <c r="ADK181" s="106"/>
      <c r="ADL181" s="106"/>
      <c r="ADM181" s="106"/>
      <c r="ADN181" s="106"/>
      <c r="ADO181" s="106"/>
      <c r="ADP181" s="106"/>
      <c r="ADQ181" s="106"/>
      <c r="ADR181" s="106"/>
      <c r="ADS181" s="106"/>
      <c r="ADT181" s="106"/>
      <c r="ADU181" s="106"/>
      <c r="ADV181" s="106"/>
      <c r="ADW181" s="106"/>
      <c r="ADX181" s="106"/>
      <c r="ADY181" s="106"/>
      <c r="ADZ181" s="106"/>
      <c r="AEA181" s="106"/>
      <c r="AEB181" s="106"/>
      <c r="AEC181" s="106"/>
      <c r="AED181" s="106"/>
      <c r="AEE181" s="106"/>
      <c r="AEF181" s="106"/>
      <c r="AEG181" s="106"/>
      <c r="AEH181" s="106"/>
      <c r="AEI181" s="106"/>
      <c r="AEJ181" s="106"/>
      <c r="AEK181" s="106"/>
      <c r="AEL181" s="106"/>
      <c r="AEM181" s="106"/>
      <c r="AEN181" s="106"/>
      <c r="AEO181" s="106"/>
      <c r="AEP181" s="106"/>
      <c r="AEQ181" s="106"/>
      <c r="AER181" s="106"/>
      <c r="AES181" s="106"/>
      <c r="AET181" s="106"/>
      <c r="AEU181" s="106"/>
      <c r="AEV181" s="106"/>
      <c r="AEW181" s="106"/>
      <c r="AEX181" s="106"/>
      <c r="AEY181" s="106"/>
      <c r="AEZ181" s="106"/>
      <c r="AFA181" s="106"/>
      <c r="AFB181" s="106"/>
      <c r="AFC181" s="106"/>
      <c r="AFD181" s="106"/>
      <c r="AFE181" s="106"/>
      <c r="AFF181" s="106"/>
      <c r="AFG181" s="106"/>
      <c r="AFH181" s="106"/>
      <c r="AFI181" s="106"/>
      <c r="AFJ181" s="106"/>
      <c r="AFK181" s="106"/>
      <c r="AFL181" s="106"/>
      <c r="AFM181" s="106"/>
      <c r="AFN181" s="106"/>
      <c r="AFO181" s="106"/>
      <c r="AFP181" s="106"/>
      <c r="AFQ181" s="106"/>
      <c r="AFR181" s="106"/>
      <c r="AFS181" s="106"/>
      <c r="AFT181" s="106"/>
      <c r="AFU181" s="106"/>
      <c r="AFV181" s="106"/>
      <c r="AFW181" s="106"/>
      <c r="AFX181" s="106"/>
      <c r="AFY181" s="106"/>
      <c r="AFZ181" s="106"/>
      <c r="AGA181" s="106"/>
      <c r="AGB181" s="106"/>
      <c r="AGC181" s="106"/>
      <c r="AGD181" s="106"/>
      <c r="AGE181" s="106"/>
      <c r="AGF181" s="106"/>
      <c r="AGG181" s="106"/>
      <c r="AGH181" s="106"/>
      <c r="AGI181" s="106"/>
      <c r="AGJ181" s="106"/>
      <c r="AGK181" s="106"/>
      <c r="AGL181" s="106"/>
      <c r="AGM181" s="106"/>
      <c r="AGN181" s="106"/>
      <c r="AGO181" s="106"/>
      <c r="AGP181" s="106"/>
      <c r="AGQ181" s="106"/>
      <c r="AGR181" s="106"/>
      <c r="AGS181" s="106"/>
      <c r="AGT181" s="106"/>
      <c r="AGU181" s="106"/>
      <c r="AGV181" s="106"/>
      <c r="AGW181" s="106"/>
      <c r="AGX181" s="106"/>
      <c r="AGY181" s="106"/>
      <c r="AGZ181" s="106"/>
      <c r="AHA181" s="106"/>
      <c r="AHB181" s="106"/>
      <c r="AHC181" s="106"/>
      <c r="AHD181" s="106"/>
      <c r="AHE181" s="106"/>
      <c r="AHF181" s="106"/>
      <c r="AHG181" s="106"/>
      <c r="AHH181" s="106"/>
      <c r="AHI181" s="106"/>
      <c r="AHJ181" s="106"/>
      <c r="AHK181" s="106"/>
      <c r="AHL181" s="106"/>
      <c r="AHM181" s="106"/>
      <c r="AHN181" s="106"/>
      <c r="AHO181" s="106"/>
      <c r="AHP181" s="106"/>
      <c r="AHQ181" s="106"/>
      <c r="AHR181" s="106"/>
      <c r="AHS181" s="106"/>
      <c r="AHT181" s="106"/>
      <c r="AHU181" s="106"/>
      <c r="AHV181" s="106"/>
      <c r="AHW181" s="106"/>
      <c r="AHX181" s="106"/>
      <c r="AHY181" s="106"/>
      <c r="AHZ181" s="106"/>
      <c r="AIA181" s="106"/>
      <c r="AIB181" s="106"/>
      <c r="AIC181" s="106"/>
      <c r="AID181" s="106"/>
      <c r="AIE181" s="106"/>
      <c r="AIF181" s="106"/>
      <c r="AIG181" s="106"/>
      <c r="AIH181" s="106"/>
      <c r="AII181" s="106"/>
      <c r="AIJ181" s="106"/>
      <c r="AIK181" s="106"/>
      <c r="AIL181" s="106"/>
      <c r="AIM181" s="106"/>
      <c r="AIN181" s="106"/>
      <c r="AIO181" s="106"/>
      <c r="AIP181" s="106"/>
      <c r="AIQ181" s="106"/>
      <c r="AIR181" s="106"/>
      <c r="AIS181" s="106"/>
      <c r="AIT181" s="106"/>
      <c r="AIU181" s="106"/>
      <c r="AIV181" s="106"/>
      <c r="AIW181" s="106"/>
      <c r="AIX181" s="106"/>
      <c r="AIY181" s="106"/>
      <c r="AIZ181" s="106"/>
      <c r="AJA181" s="106"/>
      <c r="AJB181" s="106"/>
      <c r="AJC181" s="106"/>
      <c r="AJD181" s="106"/>
      <c r="AJE181" s="106"/>
      <c r="AJF181" s="106"/>
      <c r="AJG181" s="106"/>
      <c r="AJH181" s="106"/>
      <c r="AJI181" s="106"/>
      <c r="AJJ181" s="106"/>
      <c r="AJK181" s="106"/>
      <c r="AJL181" s="106"/>
      <c r="AJM181" s="106"/>
      <c r="AJN181" s="106"/>
      <c r="AJO181" s="106"/>
      <c r="AJP181" s="106"/>
      <c r="AJQ181" s="106"/>
      <c r="AJR181" s="106"/>
      <c r="AJS181" s="106"/>
      <c r="AJT181" s="106"/>
      <c r="AJU181" s="106"/>
      <c r="AJV181" s="106"/>
      <c r="AJW181" s="106"/>
      <c r="AJX181" s="106"/>
      <c r="AJY181" s="106"/>
      <c r="AJZ181" s="106"/>
      <c r="AKA181" s="106"/>
      <c r="AKB181" s="106"/>
      <c r="AKC181" s="106"/>
      <c r="AKD181" s="106"/>
      <c r="AKE181" s="106"/>
      <c r="AKF181" s="106"/>
      <c r="AKG181" s="106"/>
      <c r="AKH181" s="106"/>
      <c r="AKI181" s="106"/>
      <c r="AKJ181" s="106"/>
      <c r="AKK181" s="106"/>
      <c r="AKL181" s="106"/>
      <c r="AKM181" s="106"/>
      <c r="AKN181" s="106"/>
      <c r="AKO181" s="106"/>
      <c r="AKP181" s="106"/>
      <c r="AKQ181" s="106"/>
      <c r="AKR181" s="106"/>
      <c r="AKS181" s="106"/>
      <c r="AKT181" s="106"/>
      <c r="AKU181" s="106"/>
      <c r="AKV181" s="106"/>
      <c r="AKW181" s="106"/>
      <c r="AKX181" s="106"/>
      <c r="AKY181" s="106"/>
      <c r="AKZ181" s="106"/>
      <c r="ALA181" s="106"/>
      <c r="ALB181" s="106"/>
      <c r="ALC181" s="106"/>
      <c r="ALD181" s="106"/>
      <c r="ALE181" s="106"/>
      <c r="ALF181" s="106"/>
      <c r="ALG181" s="106"/>
      <c r="ALH181" s="106"/>
      <c r="ALI181" s="106"/>
      <c r="ALJ181" s="106"/>
      <c r="ALK181" s="106"/>
      <c r="ALL181" s="106"/>
      <c r="ALM181" s="106"/>
      <c r="ALN181" s="106"/>
      <c r="ALO181" s="106"/>
      <c r="ALP181" s="106"/>
      <c r="ALQ181" s="106"/>
      <c r="ALR181" s="106"/>
      <c r="ALS181" s="106"/>
      <c r="ALT181" s="106"/>
      <c r="ALU181" s="106"/>
      <c r="ALV181" s="106"/>
      <c r="ALW181" s="106"/>
      <c r="ALX181" s="106"/>
      <c r="ALY181" s="106"/>
      <c r="ALZ181" s="106"/>
      <c r="AMA181" s="106"/>
      <c r="AMB181" s="106"/>
      <c r="AMC181" s="106"/>
      <c r="AMD181" s="106"/>
      <c r="AME181" s="106"/>
      <c r="AMF181" s="106"/>
      <c r="AMG181" s="106"/>
      <c r="AMH181" s="106"/>
      <c r="AMI181" s="106"/>
    </row>
    <row r="182" spans="1:1023" s="88" customFormat="1" ht="76.5" x14ac:dyDescent="0.2">
      <c r="A182" s="108"/>
      <c r="B182" s="109" t="s">
        <v>407</v>
      </c>
      <c r="C182" s="110" t="s">
        <v>116</v>
      </c>
      <c r="D182" s="119">
        <v>23</v>
      </c>
      <c r="E182" s="111"/>
      <c r="F182" s="112">
        <f t="shared" si="1"/>
        <v>0</v>
      </c>
      <c r="G182" s="85"/>
      <c r="H182" s="113"/>
      <c r="I182" s="106"/>
      <c r="J182" s="85"/>
      <c r="K182" s="85"/>
      <c r="L182" s="85"/>
      <c r="M182" s="85"/>
      <c r="N182" s="85"/>
      <c r="O182" s="85"/>
      <c r="P182" s="85"/>
      <c r="Q182" s="85"/>
      <c r="R182" s="85"/>
      <c r="S182" s="85"/>
      <c r="T182" s="85"/>
      <c r="U182" s="85"/>
      <c r="V182" s="85"/>
      <c r="W182" s="85"/>
      <c r="X182" s="85"/>
      <c r="Y182" s="85"/>
      <c r="Z182" s="85"/>
      <c r="AA182" s="85"/>
      <c r="AB182" s="85"/>
      <c r="AC182" s="85"/>
      <c r="AD182" s="85"/>
      <c r="AE182" s="85"/>
      <c r="AF182" s="85"/>
      <c r="AG182" s="85"/>
      <c r="AH182" s="85"/>
      <c r="AI182" s="85"/>
      <c r="AJ182" s="85"/>
      <c r="AK182" s="85"/>
      <c r="AL182" s="85"/>
      <c r="AM182" s="85"/>
      <c r="AN182" s="85"/>
      <c r="AO182" s="85"/>
      <c r="AP182" s="85"/>
      <c r="AQ182" s="85"/>
      <c r="AR182" s="85"/>
      <c r="AS182" s="85"/>
      <c r="AT182" s="85"/>
      <c r="AU182" s="85"/>
      <c r="AV182" s="85"/>
      <c r="AW182" s="85"/>
      <c r="AX182" s="85"/>
      <c r="AY182" s="85"/>
      <c r="AZ182" s="85"/>
      <c r="BA182" s="85"/>
      <c r="BB182" s="85"/>
      <c r="BC182" s="85"/>
      <c r="BD182" s="85"/>
      <c r="BE182" s="85"/>
      <c r="BF182" s="85"/>
      <c r="BG182" s="85"/>
      <c r="BH182" s="85"/>
      <c r="BI182" s="85"/>
      <c r="BJ182" s="85"/>
      <c r="BK182" s="85"/>
      <c r="BL182" s="85"/>
      <c r="BM182" s="85"/>
      <c r="BN182" s="85"/>
      <c r="BO182" s="85"/>
      <c r="BP182" s="85"/>
      <c r="BQ182" s="85"/>
      <c r="BR182" s="85"/>
      <c r="BS182" s="85"/>
      <c r="BT182" s="85"/>
      <c r="BU182" s="85"/>
      <c r="BV182" s="85"/>
      <c r="BW182" s="85"/>
      <c r="BX182" s="85"/>
      <c r="BY182" s="85"/>
      <c r="BZ182" s="85"/>
      <c r="CA182" s="85"/>
      <c r="CB182" s="85"/>
      <c r="CC182" s="85"/>
      <c r="CD182" s="85"/>
      <c r="CE182" s="85"/>
      <c r="CF182" s="85"/>
      <c r="CG182" s="85"/>
      <c r="CH182" s="85"/>
      <c r="CI182" s="85"/>
      <c r="CJ182" s="85"/>
      <c r="CK182" s="85"/>
      <c r="CL182" s="85"/>
      <c r="CM182" s="85"/>
      <c r="CN182" s="85"/>
      <c r="CO182" s="85"/>
      <c r="CP182" s="85"/>
      <c r="CQ182" s="85"/>
      <c r="CR182" s="85"/>
      <c r="CS182" s="85"/>
      <c r="CT182" s="85"/>
      <c r="CU182" s="85"/>
      <c r="CV182" s="85"/>
      <c r="CW182" s="85"/>
      <c r="CX182" s="85"/>
      <c r="CY182" s="85"/>
      <c r="CZ182" s="85"/>
      <c r="DA182" s="85"/>
      <c r="DB182" s="85"/>
      <c r="DC182" s="85"/>
      <c r="DD182" s="85"/>
      <c r="DE182" s="85"/>
      <c r="DF182" s="85"/>
      <c r="DG182" s="85"/>
      <c r="DH182" s="85"/>
      <c r="DI182" s="85"/>
      <c r="DJ182" s="85"/>
      <c r="DK182" s="85"/>
      <c r="DL182" s="85"/>
      <c r="DM182" s="85"/>
      <c r="DN182" s="85"/>
      <c r="DO182" s="85"/>
      <c r="DP182" s="85"/>
      <c r="DQ182" s="85"/>
      <c r="DR182" s="85"/>
      <c r="DS182" s="85"/>
      <c r="DT182" s="85"/>
      <c r="DU182" s="85"/>
      <c r="DV182" s="85"/>
      <c r="DW182" s="85"/>
      <c r="DX182" s="85"/>
      <c r="DY182" s="85"/>
      <c r="DZ182" s="85"/>
      <c r="EA182" s="85"/>
      <c r="EB182" s="85"/>
      <c r="EC182" s="85"/>
      <c r="ED182" s="85"/>
      <c r="EE182" s="85"/>
      <c r="EF182" s="85"/>
      <c r="EG182" s="85"/>
      <c r="EH182" s="85"/>
      <c r="EI182" s="85"/>
      <c r="EJ182" s="85"/>
      <c r="EK182" s="85"/>
      <c r="EL182" s="85"/>
      <c r="EM182" s="85"/>
      <c r="EN182" s="85"/>
      <c r="EO182" s="85"/>
      <c r="EP182" s="85"/>
      <c r="EQ182" s="85"/>
      <c r="ER182" s="85"/>
      <c r="ES182" s="85"/>
      <c r="ET182" s="85"/>
      <c r="EU182" s="85"/>
      <c r="EV182" s="85"/>
      <c r="EW182" s="85"/>
      <c r="EX182" s="85"/>
      <c r="EY182" s="85"/>
      <c r="EZ182" s="85"/>
      <c r="FA182" s="85"/>
      <c r="FB182" s="85"/>
      <c r="FC182" s="85"/>
      <c r="FD182" s="85"/>
      <c r="FE182" s="85"/>
      <c r="FF182" s="85"/>
      <c r="FG182" s="85"/>
      <c r="FH182" s="85"/>
      <c r="FI182" s="85"/>
      <c r="FJ182" s="85"/>
      <c r="FK182" s="85"/>
      <c r="FL182" s="85"/>
      <c r="FM182" s="85"/>
      <c r="FN182" s="85"/>
      <c r="FO182" s="85"/>
      <c r="FP182" s="85"/>
      <c r="FQ182" s="85"/>
      <c r="FR182" s="85"/>
      <c r="FS182" s="85"/>
      <c r="FT182" s="85"/>
      <c r="FU182" s="85"/>
      <c r="FV182" s="85"/>
      <c r="FW182" s="85"/>
      <c r="FX182" s="85"/>
      <c r="FY182" s="85"/>
      <c r="FZ182" s="85"/>
      <c r="GA182" s="85"/>
      <c r="GB182" s="85"/>
      <c r="GC182" s="85"/>
      <c r="GD182" s="85"/>
      <c r="GE182" s="85"/>
      <c r="GF182" s="85"/>
      <c r="GG182" s="85"/>
      <c r="GH182" s="85"/>
      <c r="GI182" s="85"/>
      <c r="GJ182" s="85"/>
      <c r="GK182" s="85"/>
      <c r="GL182" s="85"/>
      <c r="GM182" s="85"/>
      <c r="GN182" s="85"/>
      <c r="GO182" s="85"/>
      <c r="GP182" s="85"/>
      <c r="GQ182" s="85"/>
      <c r="GR182" s="85"/>
      <c r="GS182" s="85"/>
      <c r="GT182" s="85"/>
      <c r="GU182" s="85"/>
      <c r="GV182" s="85"/>
      <c r="GW182" s="85"/>
      <c r="GX182" s="85"/>
      <c r="GY182" s="85"/>
      <c r="GZ182" s="85"/>
      <c r="HA182" s="85"/>
      <c r="HB182" s="85"/>
      <c r="HC182" s="85"/>
      <c r="HD182" s="85"/>
      <c r="HE182" s="85"/>
      <c r="HF182" s="85"/>
      <c r="HG182" s="85"/>
      <c r="HH182" s="85"/>
      <c r="HI182" s="85"/>
      <c r="HJ182" s="85"/>
      <c r="HK182" s="85"/>
      <c r="HL182" s="85"/>
      <c r="HM182" s="85"/>
      <c r="HN182" s="85"/>
      <c r="HO182" s="85"/>
      <c r="HP182" s="85"/>
      <c r="HQ182" s="85"/>
      <c r="HR182" s="85"/>
      <c r="HS182" s="85"/>
      <c r="HT182" s="85"/>
      <c r="HU182" s="85"/>
      <c r="HV182" s="85"/>
      <c r="HW182" s="85"/>
      <c r="HX182" s="85"/>
      <c r="HY182" s="85"/>
      <c r="HZ182" s="85"/>
      <c r="IA182" s="85"/>
      <c r="IB182" s="85"/>
      <c r="IC182" s="85"/>
      <c r="ID182" s="85"/>
      <c r="IE182" s="85"/>
      <c r="IF182" s="85"/>
      <c r="IG182" s="85"/>
      <c r="IH182" s="85"/>
      <c r="II182" s="85"/>
      <c r="IJ182" s="85"/>
      <c r="IK182" s="85"/>
      <c r="IL182" s="85"/>
      <c r="IM182" s="85"/>
      <c r="IN182" s="85"/>
      <c r="IO182" s="85"/>
      <c r="IP182" s="85"/>
      <c r="IQ182" s="85"/>
      <c r="IR182" s="85"/>
      <c r="IS182" s="85"/>
      <c r="IT182" s="85"/>
      <c r="IU182" s="85"/>
      <c r="IV182" s="85"/>
      <c r="IW182" s="85"/>
      <c r="IX182" s="85"/>
      <c r="IY182" s="85"/>
      <c r="IZ182" s="85"/>
      <c r="JA182" s="85"/>
      <c r="JB182" s="85"/>
      <c r="JC182" s="85"/>
      <c r="JD182" s="85"/>
      <c r="JE182" s="85"/>
      <c r="JF182" s="85"/>
      <c r="JG182" s="85"/>
      <c r="JH182" s="85"/>
      <c r="JI182" s="85"/>
      <c r="JJ182" s="85"/>
      <c r="JK182" s="85"/>
      <c r="JL182" s="85"/>
      <c r="JM182" s="85"/>
      <c r="JN182" s="85"/>
      <c r="JO182" s="85"/>
      <c r="JP182" s="85"/>
      <c r="JQ182" s="85"/>
      <c r="JR182" s="85"/>
      <c r="JS182" s="85"/>
      <c r="JT182" s="85"/>
      <c r="JU182" s="85"/>
      <c r="JV182" s="85"/>
      <c r="JW182" s="85"/>
      <c r="JX182" s="85"/>
      <c r="JY182" s="85"/>
      <c r="JZ182" s="85"/>
      <c r="KA182" s="85"/>
      <c r="KB182" s="85"/>
      <c r="KC182" s="85"/>
      <c r="KD182" s="85"/>
      <c r="KE182" s="85"/>
      <c r="KF182" s="85"/>
      <c r="KG182" s="85"/>
      <c r="KH182" s="85"/>
      <c r="KI182" s="85"/>
      <c r="KJ182" s="85"/>
      <c r="KK182" s="85"/>
      <c r="KL182" s="85"/>
      <c r="KM182" s="85"/>
      <c r="KN182" s="85"/>
      <c r="KO182" s="85"/>
      <c r="KP182" s="85"/>
      <c r="KQ182" s="85"/>
      <c r="KR182" s="85"/>
      <c r="KS182" s="85"/>
      <c r="KT182" s="85"/>
      <c r="KU182" s="85"/>
      <c r="KV182" s="85"/>
      <c r="KW182" s="85"/>
      <c r="KX182" s="85"/>
      <c r="KY182" s="85"/>
      <c r="KZ182" s="85"/>
      <c r="LA182" s="85"/>
      <c r="LB182" s="85"/>
      <c r="LC182" s="85"/>
      <c r="LD182" s="85"/>
      <c r="LE182" s="85"/>
      <c r="LF182" s="85"/>
      <c r="LG182" s="85"/>
      <c r="LH182" s="85"/>
      <c r="LI182" s="85"/>
      <c r="LJ182" s="85"/>
      <c r="LK182" s="85"/>
      <c r="LL182" s="85"/>
      <c r="LM182" s="85"/>
      <c r="LN182" s="85"/>
      <c r="LO182" s="85"/>
      <c r="LP182" s="85"/>
      <c r="LQ182" s="85"/>
      <c r="LR182" s="85"/>
      <c r="LS182" s="85"/>
      <c r="LT182" s="85"/>
      <c r="LU182" s="85"/>
      <c r="LV182" s="85"/>
      <c r="LW182" s="85"/>
      <c r="LX182" s="85"/>
      <c r="LY182" s="85"/>
      <c r="LZ182" s="85"/>
      <c r="MA182" s="85"/>
      <c r="MB182" s="85"/>
      <c r="MC182" s="85"/>
      <c r="MD182" s="85"/>
      <c r="ME182" s="85"/>
      <c r="MF182" s="85"/>
      <c r="MG182" s="85"/>
      <c r="MH182" s="85"/>
      <c r="MI182" s="85"/>
      <c r="MJ182" s="85"/>
      <c r="MK182" s="85"/>
      <c r="ML182" s="85"/>
      <c r="MM182" s="85"/>
      <c r="MN182" s="85"/>
      <c r="MO182" s="85"/>
      <c r="MP182" s="85"/>
      <c r="MQ182" s="85"/>
      <c r="MR182" s="85"/>
      <c r="MS182" s="85"/>
      <c r="MT182" s="85"/>
      <c r="MU182" s="85"/>
      <c r="MV182" s="85"/>
      <c r="MW182" s="85"/>
      <c r="MX182" s="85"/>
      <c r="MY182" s="85"/>
      <c r="MZ182" s="85"/>
      <c r="NA182" s="85"/>
      <c r="NB182" s="85"/>
      <c r="NC182" s="85"/>
      <c r="ND182" s="85"/>
      <c r="NE182" s="85"/>
      <c r="NF182" s="85"/>
      <c r="NG182" s="85"/>
      <c r="NH182" s="85"/>
      <c r="NI182" s="85"/>
      <c r="NJ182" s="85"/>
      <c r="NK182" s="85"/>
      <c r="NL182" s="85"/>
      <c r="NM182" s="85"/>
      <c r="NN182" s="85"/>
      <c r="NO182" s="85"/>
      <c r="NP182" s="85"/>
      <c r="NQ182" s="85"/>
      <c r="NR182" s="85"/>
      <c r="NS182" s="85"/>
      <c r="NT182" s="85"/>
      <c r="NU182" s="85"/>
      <c r="NV182" s="85"/>
      <c r="NW182" s="85"/>
      <c r="NX182" s="85"/>
      <c r="NY182" s="85"/>
      <c r="NZ182" s="85"/>
      <c r="OA182" s="85"/>
      <c r="OB182" s="85"/>
      <c r="OC182" s="85"/>
      <c r="OD182" s="85"/>
      <c r="OE182" s="85"/>
      <c r="OF182" s="85"/>
      <c r="OG182" s="85"/>
      <c r="OH182" s="85"/>
      <c r="OI182" s="85"/>
      <c r="OJ182" s="85"/>
      <c r="OK182" s="85"/>
      <c r="OL182" s="85"/>
      <c r="OM182" s="85"/>
      <c r="ON182" s="85"/>
      <c r="OO182" s="85"/>
      <c r="OP182" s="85"/>
      <c r="OQ182" s="85"/>
      <c r="OR182" s="85"/>
      <c r="OS182" s="85"/>
      <c r="OT182" s="85"/>
      <c r="OU182" s="85"/>
      <c r="OV182" s="85"/>
      <c r="OW182" s="85"/>
      <c r="OX182" s="85"/>
      <c r="OY182" s="85"/>
      <c r="OZ182" s="85"/>
      <c r="PA182" s="85"/>
      <c r="PB182" s="85"/>
      <c r="PC182" s="85"/>
      <c r="PD182" s="85"/>
      <c r="PE182" s="85"/>
      <c r="PF182" s="85"/>
      <c r="PG182" s="85"/>
      <c r="PH182" s="85"/>
      <c r="PI182" s="85"/>
      <c r="PJ182" s="85"/>
      <c r="PK182" s="85"/>
      <c r="PL182" s="85"/>
      <c r="PM182" s="85"/>
      <c r="PN182" s="85"/>
      <c r="PO182" s="85"/>
      <c r="PP182" s="85"/>
      <c r="PQ182" s="85"/>
      <c r="PR182" s="85"/>
      <c r="PS182" s="85"/>
      <c r="PT182" s="85"/>
      <c r="PU182" s="85"/>
      <c r="PV182" s="85"/>
      <c r="PW182" s="85"/>
      <c r="PX182" s="85"/>
      <c r="PY182" s="85"/>
      <c r="PZ182" s="85"/>
      <c r="QA182" s="85"/>
      <c r="QB182" s="85"/>
      <c r="QC182" s="85"/>
      <c r="QD182" s="85"/>
      <c r="QE182" s="85"/>
      <c r="QF182" s="85"/>
      <c r="QG182" s="85"/>
      <c r="QH182" s="85"/>
      <c r="QI182" s="85"/>
      <c r="QJ182" s="85"/>
      <c r="QK182" s="85"/>
      <c r="QL182" s="85"/>
      <c r="QM182" s="85"/>
      <c r="QN182" s="85"/>
      <c r="QO182" s="85"/>
      <c r="QP182" s="85"/>
      <c r="QQ182" s="85"/>
      <c r="QR182" s="85"/>
      <c r="QS182" s="85"/>
      <c r="QT182" s="85"/>
      <c r="QU182" s="85"/>
      <c r="QV182" s="85"/>
      <c r="QW182" s="85"/>
      <c r="QX182" s="85"/>
      <c r="QY182" s="85"/>
      <c r="QZ182" s="85"/>
      <c r="RA182" s="85"/>
      <c r="RB182" s="85"/>
      <c r="RC182" s="85"/>
      <c r="RD182" s="85"/>
      <c r="RE182" s="85"/>
      <c r="RF182" s="85"/>
      <c r="RG182" s="85"/>
      <c r="RH182" s="85"/>
      <c r="RI182" s="85"/>
      <c r="RJ182" s="85"/>
      <c r="RK182" s="85"/>
      <c r="RL182" s="85"/>
      <c r="RM182" s="85"/>
      <c r="RN182" s="85"/>
      <c r="RO182" s="85"/>
      <c r="RP182" s="85"/>
      <c r="RQ182" s="85"/>
      <c r="RR182" s="85"/>
      <c r="RS182" s="85"/>
      <c r="RT182" s="85"/>
      <c r="RU182" s="85"/>
      <c r="RV182" s="85"/>
      <c r="RW182" s="85"/>
      <c r="RX182" s="85"/>
      <c r="RY182" s="85"/>
      <c r="RZ182" s="85"/>
      <c r="SA182" s="85"/>
      <c r="SB182" s="85"/>
      <c r="SC182" s="85"/>
      <c r="SD182" s="85"/>
      <c r="SE182" s="85"/>
      <c r="SF182" s="85"/>
      <c r="SG182" s="85"/>
      <c r="SH182" s="85"/>
      <c r="SI182" s="85"/>
      <c r="SJ182" s="85"/>
      <c r="SK182" s="85"/>
      <c r="SL182" s="85"/>
      <c r="SM182" s="85"/>
      <c r="SN182" s="85"/>
      <c r="SO182" s="85"/>
      <c r="SP182" s="85"/>
      <c r="SQ182" s="85"/>
      <c r="SR182" s="85"/>
      <c r="SS182" s="85"/>
      <c r="ST182" s="85"/>
      <c r="SU182" s="85"/>
      <c r="SV182" s="85"/>
      <c r="SW182" s="85"/>
      <c r="SX182" s="85"/>
      <c r="SY182" s="85"/>
      <c r="SZ182" s="85"/>
      <c r="TA182" s="85"/>
      <c r="TB182" s="85"/>
      <c r="TC182" s="85"/>
      <c r="TD182" s="85"/>
      <c r="TE182" s="85"/>
      <c r="TF182" s="85"/>
      <c r="TG182" s="85"/>
      <c r="TH182" s="85"/>
      <c r="TI182" s="85"/>
      <c r="TJ182" s="85"/>
      <c r="TK182" s="85"/>
      <c r="TL182" s="85"/>
      <c r="TM182" s="85"/>
      <c r="TN182" s="85"/>
      <c r="TO182" s="85"/>
      <c r="TP182" s="85"/>
      <c r="TQ182" s="85"/>
      <c r="TR182" s="85"/>
      <c r="TS182" s="85"/>
      <c r="TT182" s="85"/>
      <c r="TU182" s="85"/>
      <c r="TV182" s="85"/>
      <c r="TW182" s="85"/>
      <c r="TX182" s="85"/>
      <c r="TY182" s="85"/>
      <c r="TZ182" s="85"/>
      <c r="UA182" s="85"/>
      <c r="UB182" s="85"/>
      <c r="UC182" s="85"/>
      <c r="UD182" s="85"/>
      <c r="UE182" s="85"/>
      <c r="UF182" s="85"/>
      <c r="UG182" s="85"/>
      <c r="UH182" s="85"/>
      <c r="UI182" s="85"/>
      <c r="UJ182" s="85"/>
      <c r="UK182" s="85"/>
      <c r="UL182" s="85"/>
      <c r="UM182" s="85"/>
      <c r="UN182" s="85"/>
      <c r="UO182" s="85"/>
      <c r="UP182" s="85"/>
      <c r="UQ182" s="85"/>
      <c r="UR182" s="85"/>
      <c r="US182" s="85"/>
      <c r="UT182" s="85"/>
      <c r="UU182" s="85"/>
      <c r="UV182" s="85"/>
      <c r="UW182" s="85"/>
      <c r="UX182" s="85"/>
      <c r="UY182" s="85"/>
      <c r="UZ182" s="85"/>
      <c r="VA182" s="85"/>
      <c r="VB182" s="85"/>
      <c r="VC182" s="85"/>
      <c r="VD182" s="85"/>
      <c r="VE182" s="85"/>
      <c r="VF182" s="85"/>
      <c r="VG182" s="85"/>
      <c r="VH182" s="85"/>
      <c r="VI182" s="85"/>
      <c r="VJ182" s="85"/>
      <c r="VK182" s="85"/>
      <c r="VL182" s="85"/>
      <c r="VM182" s="85"/>
      <c r="VN182" s="85"/>
      <c r="VO182" s="85"/>
      <c r="VP182" s="85"/>
      <c r="VQ182" s="85"/>
      <c r="VR182" s="85"/>
      <c r="VS182" s="85"/>
      <c r="VT182" s="85"/>
      <c r="VU182" s="85"/>
      <c r="VV182" s="85"/>
      <c r="VW182" s="85"/>
      <c r="VX182" s="85"/>
      <c r="VY182" s="85"/>
      <c r="VZ182" s="85"/>
      <c r="WA182" s="85"/>
      <c r="WB182" s="85"/>
      <c r="WC182" s="85"/>
      <c r="WD182" s="85"/>
      <c r="WE182" s="85"/>
      <c r="WF182" s="85"/>
      <c r="WG182" s="85"/>
      <c r="WH182" s="85"/>
      <c r="WI182" s="85"/>
      <c r="WJ182" s="85"/>
      <c r="WK182" s="85"/>
      <c r="WL182" s="85"/>
      <c r="WM182" s="85"/>
      <c r="WN182" s="85"/>
      <c r="WO182" s="85"/>
      <c r="WP182" s="85"/>
      <c r="WQ182" s="85"/>
      <c r="WR182" s="85"/>
      <c r="WS182" s="85"/>
      <c r="WT182" s="85"/>
      <c r="WU182" s="85"/>
      <c r="WV182" s="85"/>
      <c r="WW182" s="85"/>
      <c r="WX182" s="85"/>
      <c r="WY182" s="85"/>
      <c r="WZ182" s="85"/>
      <c r="XA182" s="85"/>
      <c r="XB182" s="85"/>
      <c r="XC182" s="85"/>
      <c r="XD182" s="85"/>
      <c r="XE182" s="85"/>
      <c r="XF182" s="85"/>
      <c r="XG182" s="85"/>
      <c r="XH182" s="85"/>
      <c r="XI182" s="85"/>
      <c r="XJ182" s="85"/>
      <c r="XK182" s="85"/>
      <c r="XL182" s="85"/>
      <c r="XM182" s="85"/>
      <c r="XN182" s="85"/>
      <c r="XO182" s="85"/>
      <c r="XP182" s="85"/>
      <c r="XQ182" s="85"/>
      <c r="XR182" s="85"/>
      <c r="XS182" s="85"/>
      <c r="XT182" s="85"/>
      <c r="XU182" s="85"/>
      <c r="XV182" s="85"/>
      <c r="XW182" s="85"/>
      <c r="XX182" s="85"/>
      <c r="XY182" s="85"/>
      <c r="XZ182" s="85"/>
      <c r="YA182" s="85"/>
      <c r="YB182" s="85"/>
      <c r="YC182" s="85"/>
      <c r="YD182" s="85"/>
      <c r="YE182" s="85"/>
      <c r="YF182" s="85"/>
      <c r="YG182" s="85"/>
      <c r="YH182" s="85"/>
      <c r="YI182" s="85"/>
      <c r="YJ182" s="85"/>
      <c r="YK182" s="85"/>
      <c r="YL182" s="85"/>
      <c r="YM182" s="85"/>
      <c r="YN182" s="85"/>
      <c r="YO182" s="85"/>
      <c r="YP182" s="85"/>
      <c r="YQ182" s="85"/>
      <c r="YR182" s="85"/>
      <c r="YS182" s="85"/>
      <c r="YT182" s="85"/>
      <c r="YU182" s="85"/>
      <c r="YV182" s="85"/>
      <c r="YW182" s="85"/>
      <c r="YX182" s="85"/>
      <c r="YY182" s="85"/>
      <c r="YZ182" s="85"/>
      <c r="ZA182" s="85"/>
      <c r="ZB182" s="85"/>
      <c r="ZC182" s="85"/>
      <c r="ZD182" s="85"/>
      <c r="ZE182" s="85"/>
      <c r="ZF182" s="85"/>
      <c r="ZG182" s="85"/>
      <c r="ZH182" s="85"/>
      <c r="ZI182" s="85"/>
      <c r="ZJ182" s="85"/>
      <c r="ZK182" s="85"/>
      <c r="ZL182" s="85"/>
      <c r="ZM182" s="85"/>
      <c r="ZN182" s="85"/>
      <c r="ZO182" s="85"/>
      <c r="ZP182" s="85"/>
      <c r="ZQ182" s="85"/>
      <c r="ZR182" s="85"/>
      <c r="ZS182" s="85"/>
      <c r="ZT182" s="85"/>
      <c r="ZU182" s="85"/>
      <c r="ZV182" s="85"/>
      <c r="ZW182" s="85"/>
      <c r="ZX182" s="85"/>
      <c r="ZY182" s="85"/>
      <c r="ZZ182" s="85"/>
      <c r="AAA182" s="85"/>
      <c r="AAB182" s="85"/>
      <c r="AAC182" s="85"/>
      <c r="AAD182" s="85"/>
      <c r="AAE182" s="85"/>
      <c r="AAF182" s="85"/>
      <c r="AAG182" s="85"/>
      <c r="AAH182" s="85"/>
      <c r="AAI182" s="85"/>
      <c r="AAJ182" s="85"/>
      <c r="AAK182" s="85"/>
      <c r="AAL182" s="85"/>
      <c r="AAM182" s="85"/>
      <c r="AAN182" s="85"/>
      <c r="AAO182" s="85"/>
      <c r="AAP182" s="85"/>
      <c r="AAQ182" s="85"/>
      <c r="AAR182" s="85"/>
      <c r="AAS182" s="85"/>
      <c r="AAT182" s="85"/>
      <c r="AAU182" s="85"/>
      <c r="AAV182" s="85"/>
      <c r="AAW182" s="85"/>
      <c r="AAX182" s="85"/>
      <c r="AAY182" s="85"/>
      <c r="AAZ182" s="85"/>
      <c r="ABA182" s="85"/>
      <c r="ABB182" s="85"/>
      <c r="ABC182" s="85"/>
      <c r="ABD182" s="85"/>
      <c r="ABE182" s="85"/>
      <c r="ABF182" s="85"/>
      <c r="ABG182" s="85"/>
      <c r="ABH182" s="85"/>
      <c r="ABI182" s="85"/>
      <c r="ABJ182" s="85"/>
      <c r="ABK182" s="85"/>
      <c r="ABL182" s="85"/>
      <c r="ABM182" s="85"/>
      <c r="ABN182" s="85"/>
      <c r="ABO182" s="85"/>
      <c r="ABP182" s="85"/>
      <c r="ABQ182" s="85"/>
      <c r="ABR182" s="85"/>
      <c r="ABS182" s="85"/>
      <c r="ABT182" s="85"/>
      <c r="ABU182" s="85"/>
      <c r="ABV182" s="85"/>
      <c r="ABW182" s="85"/>
      <c r="ABX182" s="85"/>
      <c r="ABY182" s="85"/>
      <c r="ABZ182" s="85"/>
      <c r="ACA182" s="85"/>
      <c r="ACB182" s="85"/>
      <c r="ACC182" s="85"/>
      <c r="ACD182" s="85"/>
      <c r="ACE182" s="85"/>
      <c r="ACF182" s="85"/>
      <c r="ACG182" s="85"/>
      <c r="ACH182" s="85"/>
      <c r="ACI182" s="85"/>
      <c r="ACJ182" s="85"/>
      <c r="ACK182" s="85"/>
      <c r="ACL182" s="85"/>
      <c r="ACM182" s="85"/>
      <c r="ACN182" s="85"/>
      <c r="ACO182" s="85"/>
      <c r="ACP182" s="85"/>
      <c r="ACQ182" s="85"/>
      <c r="ACR182" s="85"/>
      <c r="ACS182" s="85"/>
      <c r="ACT182" s="85"/>
      <c r="ACU182" s="85"/>
      <c r="ACV182" s="85"/>
      <c r="ACW182" s="85"/>
      <c r="ACX182" s="85"/>
      <c r="ACY182" s="85"/>
      <c r="ACZ182" s="85"/>
      <c r="ADA182" s="85"/>
      <c r="ADB182" s="85"/>
      <c r="ADC182" s="85"/>
      <c r="ADD182" s="85"/>
      <c r="ADE182" s="85"/>
      <c r="ADF182" s="85"/>
      <c r="ADG182" s="85"/>
      <c r="ADH182" s="85"/>
      <c r="ADI182" s="85"/>
      <c r="ADJ182" s="85"/>
      <c r="ADK182" s="85"/>
      <c r="ADL182" s="85"/>
      <c r="ADM182" s="85"/>
      <c r="ADN182" s="85"/>
      <c r="ADO182" s="85"/>
      <c r="ADP182" s="85"/>
      <c r="ADQ182" s="85"/>
      <c r="ADR182" s="85"/>
      <c r="ADS182" s="85"/>
      <c r="ADT182" s="85"/>
      <c r="ADU182" s="85"/>
      <c r="ADV182" s="85"/>
      <c r="ADW182" s="85"/>
      <c r="ADX182" s="85"/>
      <c r="ADY182" s="85"/>
      <c r="ADZ182" s="85"/>
      <c r="AEA182" s="85"/>
      <c r="AEB182" s="85"/>
      <c r="AEC182" s="85"/>
      <c r="AED182" s="85"/>
      <c r="AEE182" s="85"/>
      <c r="AEF182" s="85"/>
      <c r="AEG182" s="85"/>
      <c r="AEH182" s="85"/>
      <c r="AEI182" s="85"/>
      <c r="AEJ182" s="85"/>
      <c r="AEK182" s="85"/>
      <c r="AEL182" s="85"/>
      <c r="AEM182" s="85"/>
      <c r="AEN182" s="85"/>
      <c r="AEO182" s="85"/>
      <c r="AEP182" s="85"/>
      <c r="AEQ182" s="85"/>
      <c r="AER182" s="85"/>
      <c r="AES182" s="85"/>
      <c r="AET182" s="85"/>
      <c r="AEU182" s="85"/>
      <c r="AEV182" s="85"/>
      <c r="AEW182" s="85"/>
      <c r="AEX182" s="85"/>
      <c r="AEY182" s="85"/>
      <c r="AEZ182" s="85"/>
      <c r="AFA182" s="85"/>
      <c r="AFB182" s="85"/>
      <c r="AFC182" s="85"/>
      <c r="AFD182" s="85"/>
      <c r="AFE182" s="85"/>
      <c r="AFF182" s="85"/>
      <c r="AFG182" s="85"/>
      <c r="AFH182" s="85"/>
      <c r="AFI182" s="85"/>
      <c r="AFJ182" s="85"/>
      <c r="AFK182" s="85"/>
      <c r="AFL182" s="85"/>
      <c r="AFM182" s="85"/>
      <c r="AFN182" s="85"/>
      <c r="AFO182" s="85"/>
      <c r="AFP182" s="85"/>
      <c r="AFQ182" s="85"/>
      <c r="AFR182" s="85"/>
      <c r="AFS182" s="85"/>
      <c r="AFT182" s="85"/>
      <c r="AFU182" s="85"/>
      <c r="AFV182" s="85"/>
      <c r="AFW182" s="85"/>
      <c r="AFX182" s="85"/>
      <c r="AFY182" s="85"/>
      <c r="AFZ182" s="85"/>
      <c r="AGA182" s="85"/>
      <c r="AGB182" s="85"/>
      <c r="AGC182" s="85"/>
      <c r="AGD182" s="85"/>
      <c r="AGE182" s="85"/>
      <c r="AGF182" s="85"/>
      <c r="AGG182" s="85"/>
      <c r="AGH182" s="85"/>
      <c r="AGI182" s="85"/>
      <c r="AGJ182" s="85"/>
      <c r="AGK182" s="85"/>
      <c r="AGL182" s="85"/>
      <c r="AGM182" s="85"/>
      <c r="AGN182" s="85"/>
      <c r="AGO182" s="85"/>
      <c r="AGP182" s="85"/>
      <c r="AGQ182" s="85"/>
      <c r="AGR182" s="85"/>
      <c r="AGS182" s="85"/>
      <c r="AGT182" s="85"/>
      <c r="AGU182" s="85"/>
      <c r="AGV182" s="85"/>
      <c r="AGW182" s="85"/>
      <c r="AGX182" s="85"/>
      <c r="AGY182" s="85"/>
      <c r="AGZ182" s="85"/>
      <c r="AHA182" s="85"/>
      <c r="AHB182" s="85"/>
      <c r="AHC182" s="85"/>
      <c r="AHD182" s="85"/>
      <c r="AHE182" s="85"/>
      <c r="AHF182" s="85"/>
      <c r="AHG182" s="85"/>
      <c r="AHH182" s="85"/>
      <c r="AHI182" s="85"/>
      <c r="AHJ182" s="85"/>
      <c r="AHK182" s="85"/>
      <c r="AHL182" s="85"/>
      <c r="AHM182" s="85"/>
      <c r="AHN182" s="85"/>
      <c r="AHO182" s="85"/>
      <c r="AHP182" s="85"/>
      <c r="AHQ182" s="85"/>
      <c r="AHR182" s="85"/>
      <c r="AHS182" s="85"/>
      <c r="AHT182" s="85"/>
      <c r="AHU182" s="85"/>
      <c r="AHV182" s="85"/>
      <c r="AHW182" s="85"/>
      <c r="AHX182" s="85"/>
      <c r="AHY182" s="85"/>
      <c r="AHZ182" s="85"/>
      <c r="AIA182" s="85"/>
      <c r="AIB182" s="85"/>
      <c r="AIC182" s="85"/>
      <c r="AID182" s="85"/>
      <c r="AIE182" s="85"/>
      <c r="AIF182" s="85"/>
      <c r="AIG182" s="85"/>
      <c r="AIH182" s="85"/>
      <c r="AII182" s="85"/>
      <c r="AIJ182" s="85"/>
      <c r="AIK182" s="85"/>
      <c r="AIL182" s="85"/>
      <c r="AIM182" s="85"/>
      <c r="AIN182" s="85"/>
      <c r="AIO182" s="85"/>
      <c r="AIP182" s="85"/>
      <c r="AIQ182" s="85"/>
      <c r="AIR182" s="85"/>
      <c r="AIS182" s="85"/>
      <c r="AIT182" s="85"/>
      <c r="AIU182" s="85"/>
      <c r="AIV182" s="85"/>
      <c r="AIW182" s="85"/>
      <c r="AIX182" s="85"/>
      <c r="AIY182" s="85"/>
      <c r="AIZ182" s="85"/>
      <c r="AJA182" s="85"/>
      <c r="AJB182" s="85"/>
      <c r="AJC182" s="85"/>
      <c r="AJD182" s="85"/>
      <c r="AJE182" s="85"/>
      <c r="AJF182" s="85"/>
      <c r="AJG182" s="85"/>
      <c r="AJH182" s="85"/>
      <c r="AJI182" s="85"/>
      <c r="AJJ182" s="85"/>
      <c r="AJK182" s="85"/>
      <c r="AJL182" s="85"/>
      <c r="AJM182" s="85"/>
      <c r="AJN182" s="85"/>
      <c r="AJO182" s="85"/>
      <c r="AJP182" s="85"/>
      <c r="AJQ182" s="85"/>
      <c r="AJR182" s="85"/>
      <c r="AJS182" s="85"/>
      <c r="AJT182" s="85"/>
      <c r="AJU182" s="85"/>
      <c r="AJV182" s="85"/>
      <c r="AJW182" s="85"/>
      <c r="AJX182" s="85"/>
      <c r="AJY182" s="85"/>
      <c r="AJZ182" s="85"/>
      <c r="AKA182" s="85"/>
      <c r="AKB182" s="85"/>
      <c r="AKC182" s="85"/>
      <c r="AKD182" s="85"/>
      <c r="AKE182" s="85"/>
      <c r="AKF182" s="85"/>
      <c r="AKG182" s="85"/>
      <c r="AKH182" s="85"/>
      <c r="AKI182" s="85"/>
      <c r="AKJ182" s="85"/>
      <c r="AKK182" s="85"/>
      <c r="AKL182" s="85"/>
      <c r="AKM182" s="85"/>
      <c r="AKN182" s="85"/>
      <c r="AKO182" s="85"/>
      <c r="AKP182" s="85"/>
      <c r="AKQ182" s="85"/>
      <c r="AKR182" s="85"/>
      <c r="AKS182" s="85"/>
      <c r="AKT182" s="85"/>
      <c r="AKU182" s="85"/>
      <c r="AKV182" s="85"/>
      <c r="AKW182" s="85"/>
      <c r="AKX182" s="85"/>
      <c r="AKY182" s="85"/>
      <c r="AKZ182" s="85"/>
      <c r="ALA182" s="85"/>
      <c r="ALB182" s="85"/>
      <c r="ALC182" s="85"/>
      <c r="ALD182" s="85"/>
      <c r="ALE182" s="85"/>
      <c r="ALF182" s="85"/>
      <c r="ALG182" s="85"/>
      <c r="ALH182" s="85"/>
      <c r="ALI182" s="85"/>
      <c r="ALJ182" s="85"/>
      <c r="ALK182" s="85"/>
      <c r="ALL182" s="85"/>
      <c r="ALM182" s="85"/>
      <c r="ALN182" s="85"/>
      <c r="ALO182" s="85"/>
      <c r="ALP182" s="85"/>
      <c r="ALQ182" s="85"/>
      <c r="ALR182" s="85"/>
      <c r="ALS182" s="85"/>
      <c r="ALT182" s="85"/>
      <c r="ALU182" s="85"/>
      <c r="ALV182" s="85"/>
      <c r="ALW182" s="85"/>
      <c r="ALX182" s="85"/>
      <c r="ALY182" s="85"/>
      <c r="ALZ182" s="85"/>
      <c r="AMA182" s="85"/>
      <c r="AMB182" s="85"/>
      <c r="AMC182" s="85"/>
      <c r="AMD182" s="85"/>
      <c r="AME182" s="85"/>
      <c r="AMF182" s="85"/>
      <c r="AMG182" s="85"/>
      <c r="AMH182" s="85"/>
      <c r="AMI182" s="85"/>
    </row>
    <row r="183" spans="1:1023" s="107" customFormat="1" x14ac:dyDescent="0.2">
      <c r="A183" s="108"/>
      <c r="B183" s="109"/>
      <c r="C183" s="110"/>
      <c r="D183" s="119"/>
      <c r="E183" s="111"/>
      <c r="F183" s="112"/>
      <c r="G183" s="106"/>
      <c r="H183" s="113"/>
      <c r="I183" s="106"/>
      <c r="J183" s="106"/>
      <c r="K183" s="106"/>
      <c r="L183" s="106"/>
      <c r="M183" s="106"/>
      <c r="N183" s="106"/>
      <c r="O183" s="106"/>
      <c r="P183" s="106"/>
      <c r="Q183" s="106"/>
      <c r="R183" s="106"/>
      <c r="S183" s="106"/>
      <c r="T183" s="106"/>
      <c r="U183" s="106"/>
      <c r="V183" s="106"/>
      <c r="W183" s="106"/>
      <c r="X183" s="106"/>
      <c r="Y183" s="106"/>
      <c r="Z183" s="106"/>
      <c r="AA183" s="106"/>
      <c r="AB183" s="106"/>
      <c r="AC183" s="106"/>
      <c r="AD183" s="106"/>
      <c r="AE183" s="106"/>
      <c r="AF183" s="106"/>
      <c r="AG183" s="106"/>
      <c r="AH183" s="106"/>
      <c r="AI183" s="106"/>
      <c r="AJ183" s="106"/>
      <c r="AK183" s="106"/>
      <c r="AL183" s="106"/>
      <c r="AM183" s="106"/>
      <c r="AN183" s="106"/>
      <c r="AO183" s="106"/>
      <c r="AP183" s="106"/>
      <c r="AQ183" s="106"/>
      <c r="AR183" s="106"/>
      <c r="AS183" s="106"/>
      <c r="AT183" s="106"/>
      <c r="AU183" s="106"/>
      <c r="AV183" s="106"/>
      <c r="AW183" s="106"/>
      <c r="AX183" s="106"/>
      <c r="AY183" s="106"/>
      <c r="AZ183" s="106"/>
      <c r="BA183" s="106"/>
      <c r="BB183" s="106"/>
      <c r="BC183" s="106"/>
      <c r="BD183" s="106"/>
      <c r="BE183" s="106"/>
      <c r="BF183" s="106"/>
      <c r="BG183" s="106"/>
      <c r="BH183" s="106"/>
      <c r="BI183" s="106"/>
      <c r="BJ183" s="106"/>
      <c r="BK183" s="106"/>
      <c r="BL183" s="106"/>
      <c r="BM183" s="106"/>
      <c r="BN183" s="106"/>
      <c r="BO183" s="106"/>
      <c r="BP183" s="106"/>
      <c r="BQ183" s="106"/>
      <c r="BR183" s="106"/>
      <c r="BS183" s="106"/>
      <c r="BT183" s="106"/>
      <c r="BU183" s="106"/>
      <c r="BV183" s="106"/>
      <c r="BW183" s="106"/>
      <c r="BX183" s="106"/>
      <c r="BY183" s="106"/>
      <c r="BZ183" s="106"/>
      <c r="CA183" s="106"/>
      <c r="CB183" s="106"/>
      <c r="CC183" s="106"/>
      <c r="CD183" s="106"/>
      <c r="CE183" s="106"/>
      <c r="CF183" s="106"/>
      <c r="CG183" s="106"/>
      <c r="CH183" s="106"/>
      <c r="CI183" s="106"/>
      <c r="CJ183" s="106"/>
      <c r="CK183" s="106"/>
      <c r="CL183" s="106"/>
      <c r="CM183" s="106"/>
      <c r="CN183" s="106"/>
      <c r="CO183" s="106"/>
      <c r="CP183" s="106"/>
      <c r="CQ183" s="106"/>
      <c r="CR183" s="106"/>
      <c r="CS183" s="106"/>
      <c r="CT183" s="106"/>
      <c r="CU183" s="106"/>
      <c r="CV183" s="106"/>
      <c r="CW183" s="106"/>
      <c r="CX183" s="106"/>
      <c r="CY183" s="106"/>
      <c r="CZ183" s="106"/>
      <c r="DA183" s="106"/>
      <c r="DB183" s="106"/>
      <c r="DC183" s="106"/>
      <c r="DD183" s="106"/>
      <c r="DE183" s="106"/>
      <c r="DF183" s="106"/>
      <c r="DG183" s="106"/>
      <c r="DH183" s="106"/>
      <c r="DI183" s="106"/>
      <c r="DJ183" s="106"/>
      <c r="DK183" s="106"/>
      <c r="DL183" s="106"/>
      <c r="DM183" s="106"/>
      <c r="DN183" s="106"/>
      <c r="DO183" s="106"/>
      <c r="DP183" s="106"/>
      <c r="DQ183" s="106"/>
      <c r="DR183" s="106"/>
      <c r="DS183" s="106"/>
      <c r="DT183" s="106"/>
      <c r="DU183" s="106"/>
      <c r="DV183" s="106"/>
      <c r="DW183" s="106"/>
      <c r="DX183" s="106"/>
      <c r="DY183" s="106"/>
      <c r="DZ183" s="106"/>
      <c r="EA183" s="106"/>
      <c r="EB183" s="106"/>
      <c r="EC183" s="106"/>
      <c r="ED183" s="106"/>
      <c r="EE183" s="106"/>
      <c r="EF183" s="106"/>
      <c r="EG183" s="106"/>
      <c r="EH183" s="106"/>
      <c r="EI183" s="106"/>
      <c r="EJ183" s="106"/>
      <c r="EK183" s="106"/>
      <c r="EL183" s="106"/>
      <c r="EM183" s="106"/>
      <c r="EN183" s="106"/>
      <c r="EO183" s="106"/>
      <c r="EP183" s="106"/>
      <c r="EQ183" s="106"/>
      <c r="ER183" s="106"/>
      <c r="ES183" s="106"/>
      <c r="ET183" s="106"/>
      <c r="EU183" s="106"/>
      <c r="EV183" s="106"/>
      <c r="EW183" s="106"/>
      <c r="EX183" s="106"/>
      <c r="EY183" s="106"/>
      <c r="EZ183" s="106"/>
      <c r="FA183" s="106"/>
      <c r="FB183" s="106"/>
      <c r="FC183" s="106"/>
      <c r="FD183" s="106"/>
      <c r="FE183" s="106"/>
      <c r="FF183" s="106"/>
      <c r="FG183" s="106"/>
      <c r="FH183" s="106"/>
      <c r="FI183" s="106"/>
      <c r="FJ183" s="106"/>
      <c r="FK183" s="106"/>
      <c r="FL183" s="106"/>
      <c r="FM183" s="106"/>
      <c r="FN183" s="106"/>
      <c r="FO183" s="106"/>
      <c r="FP183" s="106"/>
      <c r="FQ183" s="106"/>
      <c r="FR183" s="106"/>
      <c r="FS183" s="106"/>
      <c r="FT183" s="106"/>
      <c r="FU183" s="106"/>
      <c r="FV183" s="106"/>
      <c r="FW183" s="106"/>
      <c r="FX183" s="106"/>
      <c r="FY183" s="106"/>
      <c r="FZ183" s="106"/>
      <c r="GA183" s="106"/>
      <c r="GB183" s="106"/>
      <c r="GC183" s="106"/>
      <c r="GD183" s="106"/>
      <c r="GE183" s="106"/>
      <c r="GF183" s="106"/>
      <c r="GG183" s="106"/>
      <c r="GH183" s="106"/>
      <c r="GI183" s="106"/>
      <c r="GJ183" s="106"/>
      <c r="GK183" s="106"/>
      <c r="GL183" s="106"/>
      <c r="GM183" s="106"/>
      <c r="GN183" s="106"/>
      <c r="GO183" s="106"/>
      <c r="GP183" s="106"/>
      <c r="GQ183" s="106"/>
      <c r="GR183" s="106"/>
      <c r="GS183" s="106"/>
      <c r="GT183" s="106"/>
      <c r="GU183" s="106"/>
      <c r="GV183" s="106"/>
      <c r="GW183" s="106"/>
      <c r="GX183" s="106"/>
      <c r="GY183" s="106"/>
      <c r="GZ183" s="106"/>
      <c r="HA183" s="106"/>
      <c r="HB183" s="106"/>
      <c r="HC183" s="106"/>
      <c r="HD183" s="106"/>
      <c r="HE183" s="106"/>
      <c r="HF183" s="106"/>
      <c r="HG183" s="106"/>
      <c r="HH183" s="106"/>
      <c r="HI183" s="106"/>
      <c r="HJ183" s="106"/>
      <c r="HK183" s="106"/>
      <c r="HL183" s="106"/>
      <c r="HM183" s="106"/>
      <c r="HN183" s="106"/>
      <c r="HO183" s="106"/>
      <c r="HP183" s="106"/>
      <c r="HQ183" s="106"/>
      <c r="HR183" s="106"/>
      <c r="HS183" s="106"/>
      <c r="HT183" s="106"/>
      <c r="HU183" s="106"/>
      <c r="HV183" s="106"/>
      <c r="HW183" s="106"/>
      <c r="HX183" s="106"/>
      <c r="HY183" s="106"/>
      <c r="HZ183" s="106"/>
      <c r="IA183" s="106"/>
      <c r="IB183" s="106"/>
      <c r="IC183" s="106"/>
      <c r="ID183" s="106"/>
      <c r="IE183" s="106"/>
      <c r="IF183" s="106"/>
      <c r="IG183" s="106"/>
      <c r="IH183" s="106"/>
      <c r="II183" s="106"/>
      <c r="IJ183" s="106"/>
      <c r="IK183" s="106"/>
      <c r="IL183" s="106"/>
      <c r="IM183" s="106"/>
      <c r="IN183" s="106"/>
      <c r="IO183" s="106"/>
      <c r="IP183" s="106"/>
      <c r="IQ183" s="106"/>
      <c r="IR183" s="106"/>
      <c r="IS183" s="106"/>
      <c r="IT183" s="106"/>
      <c r="IU183" s="106"/>
      <c r="IV183" s="106"/>
      <c r="IW183" s="106"/>
      <c r="IX183" s="106"/>
      <c r="IY183" s="106"/>
      <c r="IZ183" s="106"/>
      <c r="JA183" s="106"/>
      <c r="JB183" s="106"/>
      <c r="JC183" s="106"/>
      <c r="JD183" s="106"/>
      <c r="JE183" s="106"/>
      <c r="JF183" s="106"/>
      <c r="JG183" s="106"/>
      <c r="JH183" s="106"/>
      <c r="JI183" s="106"/>
      <c r="JJ183" s="106"/>
      <c r="JK183" s="106"/>
      <c r="JL183" s="106"/>
      <c r="JM183" s="106"/>
      <c r="JN183" s="106"/>
      <c r="JO183" s="106"/>
      <c r="JP183" s="106"/>
      <c r="JQ183" s="106"/>
      <c r="JR183" s="106"/>
      <c r="JS183" s="106"/>
      <c r="JT183" s="106"/>
      <c r="JU183" s="106"/>
      <c r="JV183" s="106"/>
      <c r="JW183" s="106"/>
      <c r="JX183" s="106"/>
      <c r="JY183" s="106"/>
      <c r="JZ183" s="106"/>
      <c r="KA183" s="106"/>
      <c r="KB183" s="106"/>
      <c r="KC183" s="106"/>
      <c r="KD183" s="106"/>
      <c r="KE183" s="106"/>
      <c r="KF183" s="106"/>
      <c r="KG183" s="106"/>
      <c r="KH183" s="106"/>
      <c r="KI183" s="106"/>
      <c r="KJ183" s="106"/>
      <c r="KK183" s="106"/>
      <c r="KL183" s="106"/>
      <c r="KM183" s="106"/>
      <c r="KN183" s="106"/>
      <c r="KO183" s="106"/>
      <c r="KP183" s="106"/>
      <c r="KQ183" s="106"/>
      <c r="KR183" s="106"/>
      <c r="KS183" s="106"/>
      <c r="KT183" s="106"/>
      <c r="KU183" s="106"/>
      <c r="KV183" s="106"/>
      <c r="KW183" s="106"/>
      <c r="KX183" s="106"/>
      <c r="KY183" s="106"/>
      <c r="KZ183" s="106"/>
      <c r="LA183" s="106"/>
      <c r="LB183" s="106"/>
      <c r="LC183" s="106"/>
      <c r="LD183" s="106"/>
      <c r="LE183" s="106"/>
      <c r="LF183" s="106"/>
      <c r="LG183" s="106"/>
      <c r="LH183" s="106"/>
      <c r="LI183" s="106"/>
      <c r="LJ183" s="106"/>
      <c r="LK183" s="106"/>
      <c r="LL183" s="106"/>
      <c r="LM183" s="106"/>
      <c r="LN183" s="106"/>
      <c r="LO183" s="106"/>
      <c r="LP183" s="106"/>
      <c r="LQ183" s="106"/>
      <c r="LR183" s="106"/>
      <c r="LS183" s="106"/>
      <c r="LT183" s="106"/>
      <c r="LU183" s="106"/>
      <c r="LV183" s="106"/>
      <c r="LW183" s="106"/>
      <c r="LX183" s="106"/>
      <c r="LY183" s="106"/>
      <c r="LZ183" s="106"/>
      <c r="MA183" s="106"/>
      <c r="MB183" s="106"/>
      <c r="MC183" s="106"/>
      <c r="MD183" s="106"/>
      <c r="ME183" s="106"/>
      <c r="MF183" s="106"/>
      <c r="MG183" s="106"/>
      <c r="MH183" s="106"/>
      <c r="MI183" s="106"/>
      <c r="MJ183" s="106"/>
      <c r="MK183" s="106"/>
      <c r="ML183" s="106"/>
      <c r="MM183" s="106"/>
      <c r="MN183" s="106"/>
      <c r="MO183" s="106"/>
      <c r="MP183" s="106"/>
      <c r="MQ183" s="106"/>
      <c r="MR183" s="106"/>
      <c r="MS183" s="106"/>
      <c r="MT183" s="106"/>
      <c r="MU183" s="106"/>
      <c r="MV183" s="106"/>
      <c r="MW183" s="106"/>
      <c r="MX183" s="106"/>
      <c r="MY183" s="106"/>
      <c r="MZ183" s="106"/>
      <c r="NA183" s="106"/>
      <c r="NB183" s="106"/>
      <c r="NC183" s="106"/>
      <c r="ND183" s="106"/>
      <c r="NE183" s="106"/>
      <c r="NF183" s="106"/>
      <c r="NG183" s="106"/>
      <c r="NH183" s="106"/>
      <c r="NI183" s="106"/>
      <c r="NJ183" s="106"/>
      <c r="NK183" s="106"/>
      <c r="NL183" s="106"/>
      <c r="NM183" s="106"/>
      <c r="NN183" s="106"/>
      <c r="NO183" s="106"/>
      <c r="NP183" s="106"/>
      <c r="NQ183" s="106"/>
      <c r="NR183" s="106"/>
      <c r="NS183" s="106"/>
      <c r="NT183" s="106"/>
      <c r="NU183" s="106"/>
      <c r="NV183" s="106"/>
      <c r="NW183" s="106"/>
      <c r="NX183" s="106"/>
      <c r="NY183" s="106"/>
      <c r="NZ183" s="106"/>
      <c r="OA183" s="106"/>
      <c r="OB183" s="106"/>
      <c r="OC183" s="106"/>
      <c r="OD183" s="106"/>
      <c r="OE183" s="106"/>
      <c r="OF183" s="106"/>
      <c r="OG183" s="106"/>
      <c r="OH183" s="106"/>
      <c r="OI183" s="106"/>
      <c r="OJ183" s="106"/>
      <c r="OK183" s="106"/>
      <c r="OL183" s="106"/>
      <c r="OM183" s="106"/>
      <c r="ON183" s="106"/>
      <c r="OO183" s="106"/>
      <c r="OP183" s="106"/>
      <c r="OQ183" s="106"/>
      <c r="OR183" s="106"/>
      <c r="OS183" s="106"/>
      <c r="OT183" s="106"/>
      <c r="OU183" s="106"/>
      <c r="OV183" s="106"/>
      <c r="OW183" s="106"/>
      <c r="OX183" s="106"/>
      <c r="OY183" s="106"/>
      <c r="OZ183" s="106"/>
      <c r="PA183" s="106"/>
      <c r="PB183" s="106"/>
      <c r="PC183" s="106"/>
      <c r="PD183" s="106"/>
      <c r="PE183" s="106"/>
      <c r="PF183" s="106"/>
      <c r="PG183" s="106"/>
      <c r="PH183" s="106"/>
      <c r="PI183" s="106"/>
      <c r="PJ183" s="106"/>
      <c r="PK183" s="106"/>
      <c r="PL183" s="106"/>
      <c r="PM183" s="106"/>
      <c r="PN183" s="106"/>
      <c r="PO183" s="106"/>
      <c r="PP183" s="106"/>
      <c r="PQ183" s="106"/>
      <c r="PR183" s="106"/>
      <c r="PS183" s="106"/>
      <c r="PT183" s="106"/>
      <c r="PU183" s="106"/>
      <c r="PV183" s="106"/>
      <c r="PW183" s="106"/>
      <c r="PX183" s="106"/>
      <c r="PY183" s="106"/>
      <c r="PZ183" s="106"/>
      <c r="QA183" s="106"/>
      <c r="QB183" s="106"/>
      <c r="QC183" s="106"/>
      <c r="QD183" s="106"/>
      <c r="QE183" s="106"/>
      <c r="QF183" s="106"/>
      <c r="QG183" s="106"/>
      <c r="QH183" s="106"/>
      <c r="QI183" s="106"/>
      <c r="QJ183" s="106"/>
      <c r="QK183" s="106"/>
      <c r="QL183" s="106"/>
      <c r="QM183" s="106"/>
      <c r="QN183" s="106"/>
      <c r="QO183" s="106"/>
      <c r="QP183" s="106"/>
      <c r="QQ183" s="106"/>
      <c r="QR183" s="106"/>
      <c r="QS183" s="106"/>
      <c r="QT183" s="106"/>
      <c r="QU183" s="106"/>
      <c r="QV183" s="106"/>
      <c r="QW183" s="106"/>
      <c r="QX183" s="106"/>
      <c r="QY183" s="106"/>
      <c r="QZ183" s="106"/>
      <c r="RA183" s="106"/>
      <c r="RB183" s="106"/>
      <c r="RC183" s="106"/>
      <c r="RD183" s="106"/>
      <c r="RE183" s="106"/>
      <c r="RF183" s="106"/>
      <c r="RG183" s="106"/>
      <c r="RH183" s="106"/>
      <c r="RI183" s="106"/>
      <c r="RJ183" s="106"/>
      <c r="RK183" s="106"/>
      <c r="RL183" s="106"/>
      <c r="RM183" s="106"/>
      <c r="RN183" s="106"/>
      <c r="RO183" s="106"/>
      <c r="RP183" s="106"/>
      <c r="RQ183" s="106"/>
      <c r="RR183" s="106"/>
      <c r="RS183" s="106"/>
      <c r="RT183" s="106"/>
      <c r="RU183" s="106"/>
      <c r="RV183" s="106"/>
      <c r="RW183" s="106"/>
      <c r="RX183" s="106"/>
      <c r="RY183" s="106"/>
      <c r="RZ183" s="106"/>
      <c r="SA183" s="106"/>
      <c r="SB183" s="106"/>
      <c r="SC183" s="106"/>
      <c r="SD183" s="106"/>
      <c r="SE183" s="106"/>
      <c r="SF183" s="106"/>
      <c r="SG183" s="106"/>
      <c r="SH183" s="106"/>
      <c r="SI183" s="106"/>
      <c r="SJ183" s="106"/>
      <c r="SK183" s="106"/>
      <c r="SL183" s="106"/>
      <c r="SM183" s="106"/>
      <c r="SN183" s="106"/>
      <c r="SO183" s="106"/>
      <c r="SP183" s="106"/>
      <c r="SQ183" s="106"/>
      <c r="SR183" s="106"/>
      <c r="SS183" s="106"/>
      <c r="ST183" s="106"/>
      <c r="SU183" s="106"/>
      <c r="SV183" s="106"/>
      <c r="SW183" s="106"/>
      <c r="SX183" s="106"/>
      <c r="SY183" s="106"/>
      <c r="SZ183" s="106"/>
      <c r="TA183" s="106"/>
      <c r="TB183" s="106"/>
      <c r="TC183" s="106"/>
      <c r="TD183" s="106"/>
      <c r="TE183" s="106"/>
      <c r="TF183" s="106"/>
      <c r="TG183" s="106"/>
      <c r="TH183" s="106"/>
      <c r="TI183" s="106"/>
      <c r="TJ183" s="106"/>
      <c r="TK183" s="106"/>
      <c r="TL183" s="106"/>
      <c r="TM183" s="106"/>
      <c r="TN183" s="106"/>
      <c r="TO183" s="106"/>
      <c r="TP183" s="106"/>
      <c r="TQ183" s="106"/>
      <c r="TR183" s="106"/>
      <c r="TS183" s="106"/>
      <c r="TT183" s="106"/>
      <c r="TU183" s="106"/>
      <c r="TV183" s="106"/>
      <c r="TW183" s="106"/>
      <c r="TX183" s="106"/>
      <c r="TY183" s="106"/>
      <c r="TZ183" s="106"/>
      <c r="UA183" s="106"/>
      <c r="UB183" s="106"/>
      <c r="UC183" s="106"/>
      <c r="UD183" s="106"/>
      <c r="UE183" s="106"/>
      <c r="UF183" s="106"/>
      <c r="UG183" s="106"/>
      <c r="UH183" s="106"/>
      <c r="UI183" s="106"/>
      <c r="UJ183" s="106"/>
      <c r="UK183" s="106"/>
      <c r="UL183" s="106"/>
      <c r="UM183" s="106"/>
      <c r="UN183" s="106"/>
      <c r="UO183" s="106"/>
      <c r="UP183" s="106"/>
      <c r="UQ183" s="106"/>
      <c r="UR183" s="106"/>
      <c r="US183" s="106"/>
      <c r="UT183" s="106"/>
      <c r="UU183" s="106"/>
      <c r="UV183" s="106"/>
      <c r="UW183" s="106"/>
      <c r="UX183" s="106"/>
      <c r="UY183" s="106"/>
      <c r="UZ183" s="106"/>
      <c r="VA183" s="106"/>
      <c r="VB183" s="106"/>
      <c r="VC183" s="106"/>
      <c r="VD183" s="106"/>
      <c r="VE183" s="106"/>
      <c r="VF183" s="106"/>
      <c r="VG183" s="106"/>
      <c r="VH183" s="106"/>
      <c r="VI183" s="106"/>
      <c r="VJ183" s="106"/>
      <c r="VK183" s="106"/>
      <c r="VL183" s="106"/>
      <c r="VM183" s="106"/>
      <c r="VN183" s="106"/>
      <c r="VO183" s="106"/>
      <c r="VP183" s="106"/>
      <c r="VQ183" s="106"/>
      <c r="VR183" s="106"/>
      <c r="VS183" s="106"/>
      <c r="VT183" s="106"/>
      <c r="VU183" s="106"/>
      <c r="VV183" s="106"/>
      <c r="VW183" s="106"/>
      <c r="VX183" s="106"/>
      <c r="VY183" s="106"/>
      <c r="VZ183" s="106"/>
      <c r="WA183" s="106"/>
      <c r="WB183" s="106"/>
      <c r="WC183" s="106"/>
      <c r="WD183" s="106"/>
      <c r="WE183" s="106"/>
      <c r="WF183" s="106"/>
      <c r="WG183" s="106"/>
      <c r="WH183" s="106"/>
      <c r="WI183" s="106"/>
      <c r="WJ183" s="106"/>
      <c r="WK183" s="106"/>
      <c r="WL183" s="106"/>
      <c r="WM183" s="106"/>
      <c r="WN183" s="106"/>
      <c r="WO183" s="106"/>
      <c r="WP183" s="106"/>
      <c r="WQ183" s="106"/>
      <c r="WR183" s="106"/>
      <c r="WS183" s="106"/>
      <c r="WT183" s="106"/>
      <c r="WU183" s="106"/>
      <c r="WV183" s="106"/>
      <c r="WW183" s="106"/>
      <c r="WX183" s="106"/>
      <c r="WY183" s="106"/>
      <c r="WZ183" s="106"/>
      <c r="XA183" s="106"/>
      <c r="XB183" s="106"/>
      <c r="XC183" s="106"/>
      <c r="XD183" s="106"/>
      <c r="XE183" s="106"/>
      <c r="XF183" s="106"/>
      <c r="XG183" s="106"/>
      <c r="XH183" s="106"/>
      <c r="XI183" s="106"/>
      <c r="XJ183" s="106"/>
      <c r="XK183" s="106"/>
      <c r="XL183" s="106"/>
      <c r="XM183" s="106"/>
      <c r="XN183" s="106"/>
      <c r="XO183" s="106"/>
      <c r="XP183" s="106"/>
      <c r="XQ183" s="106"/>
      <c r="XR183" s="106"/>
      <c r="XS183" s="106"/>
      <c r="XT183" s="106"/>
      <c r="XU183" s="106"/>
      <c r="XV183" s="106"/>
      <c r="XW183" s="106"/>
      <c r="XX183" s="106"/>
      <c r="XY183" s="106"/>
      <c r="XZ183" s="106"/>
      <c r="YA183" s="106"/>
      <c r="YB183" s="106"/>
      <c r="YC183" s="106"/>
      <c r="YD183" s="106"/>
      <c r="YE183" s="106"/>
      <c r="YF183" s="106"/>
      <c r="YG183" s="106"/>
      <c r="YH183" s="106"/>
      <c r="YI183" s="106"/>
      <c r="YJ183" s="106"/>
      <c r="YK183" s="106"/>
      <c r="YL183" s="106"/>
      <c r="YM183" s="106"/>
      <c r="YN183" s="106"/>
      <c r="YO183" s="106"/>
      <c r="YP183" s="106"/>
      <c r="YQ183" s="106"/>
      <c r="YR183" s="106"/>
      <c r="YS183" s="106"/>
      <c r="YT183" s="106"/>
      <c r="YU183" s="106"/>
      <c r="YV183" s="106"/>
      <c r="YW183" s="106"/>
      <c r="YX183" s="106"/>
      <c r="YY183" s="106"/>
      <c r="YZ183" s="106"/>
      <c r="ZA183" s="106"/>
      <c r="ZB183" s="106"/>
      <c r="ZC183" s="106"/>
      <c r="ZD183" s="106"/>
      <c r="ZE183" s="106"/>
      <c r="ZF183" s="106"/>
      <c r="ZG183" s="106"/>
      <c r="ZH183" s="106"/>
      <c r="ZI183" s="106"/>
      <c r="ZJ183" s="106"/>
      <c r="ZK183" s="106"/>
      <c r="ZL183" s="106"/>
      <c r="ZM183" s="106"/>
      <c r="ZN183" s="106"/>
      <c r="ZO183" s="106"/>
      <c r="ZP183" s="106"/>
      <c r="ZQ183" s="106"/>
      <c r="ZR183" s="106"/>
      <c r="ZS183" s="106"/>
      <c r="ZT183" s="106"/>
      <c r="ZU183" s="106"/>
      <c r="ZV183" s="106"/>
      <c r="ZW183" s="106"/>
      <c r="ZX183" s="106"/>
      <c r="ZY183" s="106"/>
      <c r="ZZ183" s="106"/>
      <c r="AAA183" s="106"/>
      <c r="AAB183" s="106"/>
      <c r="AAC183" s="106"/>
      <c r="AAD183" s="106"/>
      <c r="AAE183" s="106"/>
      <c r="AAF183" s="106"/>
      <c r="AAG183" s="106"/>
      <c r="AAH183" s="106"/>
      <c r="AAI183" s="106"/>
      <c r="AAJ183" s="106"/>
      <c r="AAK183" s="106"/>
      <c r="AAL183" s="106"/>
      <c r="AAM183" s="106"/>
      <c r="AAN183" s="106"/>
      <c r="AAO183" s="106"/>
      <c r="AAP183" s="106"/>
      <c r="AAQ183" s="106"/>
      <c r="AAR183" s="106"/>
      <c r="AAS183" s="106"/>
      <c r="AAT183" s="106"/>
      <c r="AAU183" s="106"/>
      <c r="AAV183" s="106"/>
      <c r="AAW183" s="106"/>
      <c r="AAX183" s="106"/>
      <c r="AAY183" s="106"/>
      <c r="AAZ183" s="106"/>
      <c r="ABA183" s="106"/>
      <c r="ABB183" s="106"/>
      <c r="ABC183" s="106"/>
      <c r="ABD183" s="106"/>
      <c r="ABE183" s="106"/>
      <c r="ABF183" s="106"/>
      <c r="ABG183" s="106"/>
      <c r="ABH183" s="106"/>
      <c r="ABI183" s="106"/>
      <c r="ABJ183" s="106"/>
      <c r="ABK183" s="106"/>
      <c r="ABL183" s="106"/>
      <c r="ABM183" s="106"/>
      <c r="ABN183" s="106"/>
      <c r="ABO183" s="106"/>
      <c r="ABP183" s="106"/>
      <c r="ABQ183" s="106"/>
      <c r="ABR183" s="106"/>
      <c r="ABS183" s="106"/>
      <c r="ABT183" s="106"/>
      <c r="ABU183" s="106"/>
      <c r="ABV183" s="106"/>
      <c r="ABW183" s="106"/>
      <c r="ABX183" s="106"/>
      <c r="ABY183" s="106"/>
      <c r="ABZ183" s="106"/>
      <c r="ACA183" s="106"/>
      <c r="ACB183" s="106"/>
      <c r="ACC183" s="106"/>
      <c r="ACD183" s="106"/>
      <c r="ACE183" s="106"/>
      <c r="ACF183" s="106"/>
      <c r="ACG183" s="106"/>
      <c r="ACH183" s="106"/>
      <c r="ACI183" s="106"/>
      <c r="ACJ183" s="106"/>
      <c r="ACK183" s="106"/>
      <c r="ACL183" s="106"/>
      <c r="ACM183" s="106"/>
      <c r="ACN183" s="106"/>
      <c r="ACO183" s="106"/>
      <c r="ACP183" s="106"/>
      <c r="ACQ183" s="106"/>
      <c r="ACR183" s="106"/>
      <c r="ACS183" s="106"/>
      <c r="ACT183" s="106"/>
      <c r="ACU183" s="106"/>
      <c r="ACV183" s="106"/>
      <c r="ACW183" s="106"/>
      <c r="ACX183" s="106"/>
      <c r="ACY183" s="106"/>
      <c r="ACZ183" s="106"/>
      <c r="ADA183" s="106"/>
      <c r="ADB183" s="106"/>
      <c r="ADC183" s="106"/>
      <c r="ADD183" s="106"/>
      <c r="ADE183" s="106"/>
      <c r="ADF183" s="106"/>
      <c r="ADG183" s="106"/>
      <c r="ADH183" s="106"/>
      <c r="ADI183" s="106"/>
      <c r="ADJ183" s="106"/>
      <c r="ADK183" s="106"/>
      <c r="ADL183" s="106"/>
      <c r="ADM183" s="106"/>
      <c r="ADN183" s="106"/>
      <c r="ADO183" s="106"/>
      <c r="ADP183" s="106"/>
      <c r="ADQ183" s="106"/>
      <c r="ADR183" s="106"/>
      <c r="ADS183" s="106"/>
      <c r="ADT183" s="106"/>
      <c r="ADU183" s="106"/>
      <c r="ADV183" s="106"/>
      <c r="ADW183" s="106"/>
      <c r="ADX183" s="106"/>
      <c r="ADY183" s="106"/>
      <c r="ADZ183" s="106"/>
      <c r="AEA183" s="106"/>
      <c r="AEB183" s="106"/>
      <c r="AEC183" s="106"/>
      <c r="AED183" s="106"/>
      <c r="AEE183" s="106"/>
      <c r="AEF183" s="106"/>
      <c r="AEG183" s="106"/>
      <c r="AEH183" s="106"/>
      <c r="AEI183" s="106"/>
      <c r="AEJ183" s="106"/>
      <c r="AEK183" s="106"/>
      <c r="AEL183" s="106"/>
      <c r="AEM183" s="106"/>
      <c r="AEN183" s="106"/>
      <c r="AEO183" s="106"/>
      <c r="AEP183" s="106"/>
      <c r="AEQ183" s="106"/>
      <c r="AER183" s="106"/>
      <c r="AES183" s="106"/>
      <c r="AET183" s="106"/>
      <c r="AEU183" s="106"/>
      <c r="AEV183" s="106"/>
      <c r="AEW183" s="106"/>
      <c r="AEX183" s="106"/>
      <c r="AEY183" s="106"/>
      <c r="AEZ183" s="106"/>
      <c r="AFA183" s="106"/>
      <c r="AFB183" s="106"/>
      <c r="AFC183" s="106"/>
      <c r="AFD183" s="106"/>
      <c r="AFE183" s="106"/>
      <c r="AFF183" s="106"/>
      <c r="AFG183" s="106"/>
      <c r="AFH183" s="106"/>
      <c r="AFI183" s="106"/>
      <c r="AFJ183" s="106"/>
      <c r="AFK183" s="106"/>
      <c r="AFL183" s="106"/>
      <c r="AFM183" s="106"/>
      <c r="AFN183" s="106"/>
      <c r="AFO183" s="106"/>
      <c r="AFP183" s="106"/>
      <c r="AFQ183" s="106"/>
      <c r="AFR183" s="106"/>
      <c r="AFS183" s="106"/>
      <c r="AFT183" s="106"/>
      <c r="AFU183" s="106"/>
      <c r="AFV183" s="106"/>
      <c r="AFW183" s="106"/>
      <c r="AFX183" s="106"/>
      <c r="AFY183" s="106"/>
      <c r="AFZ183" s="106"/>
      <c r="AGA183" s="106"/>
      <c r="AGB183" s="106"/>
      <c r="AGC183" s="106"/>
      <c r="AGD183" s="106"/>
      <c r="AGE183" s="106"/>
      <c r="AGF183" s="106"/>
      <c r="AGG183" s="106"/>
      <c r="AGH183" s="106"/>
      <c r="AGI183" s="106"/>
      <c r="AGJ183" s="106"/>
      <c r="AGK183" s="106"/>
      <c r="AGL183" s="106"/>
      <c r="AGM183" s="106"/>
      <c r="AGN183" s="106"/>
      <c r="AGO183" s="106"/>
      <c r="AGP183" s="106"/>
      <c r="AGQ183" s="106"/>
      <c r="AGR183" s="106"/>
      <c r="AGS183" s="106"/>
      <c r="AGT183" s="106"/>
      <c r="AGU183" s="106"/>
      <c r="AGV183" s="106"/>
      <c r="AGW183" s="106"/>
      <c r="AGX183" s="106"/>
      <c r="AGY183" s="106"/>
      <c r="AGZ183" s="106"/>
      <c r="AHA183" s="106"/>
      <c r="AHB183" s="106"/>
      <c r="AHC183" s="106"/>
      <c r="AHD183" s="106"/>
      <c r="AHE183" s="106"/>
      <c r="AHF183" s="106"/>
      <c r="AHG183" s="106"/>
      <c r="AHH183" s="106"/>
      <c r="AHI183" s="106"/>
      <c r="AHJ183" s="106"/>
      <c r="AHK183" s="106"/>
      <c r="AHL183" s="106"/>
      <c r="AHM183" s="106"/>
      <c r="AHN183" s="106"/>
      <c r="AHO183" s="106"/>
      <c r="AHP183" s="106"/>
      <c r="AHQ183" s="106"/>
      <c r="AHR183" s="106"/>
      <c r="AHS183" s="106"/>
      <c r="AHT183" s="106"/>
      <c r="AHU183" s="106"/>
      <c r="AHV183" s="106"/>
      <c r="AHW183" s="106"/>
      <c r="AHX183" s="106"/>
      <c r="AHY183" s="106"/>
      <c r="AHZ183" s="106"/>
      <c r="AIA183" s="106"/>
      <c r="AIB183" s="106"/>
      <c r="AIC183" s="106"/>
      <c r="AID183" s="106"/>
      <c r="AIE183" s="106"/>
      <c r="AIF183" s="106"/>
      <c r="AIG183" s="106"/>
      <c r="AIH183" s="106"/>
      <c r="AII183" s="106"/>
      <c r="AIJ183" s="106"/>
      <c r="AIK183" s="106"/>
      <c r="AIL183" s="106"/>
      <c r="AIM183" s="106"/>
      <c r="AIN183" s="106"/>
      <c r="AIO183" s="106"/>
      <c r="AIP183" s="106"/>
      <c r="AIQ183" s="106"/>
      <c r="AIR183" s="106"/>
      <c r="AIS183" s="106"/>
      <c r="AIT183" s="106"/>
      <c r="AIU183" s="106"/>
      <c r="AIV183" s="106"/>
      <c r="AIW183" s="106"/>
      <c r="AIX183" s="106"/>
      <c r="AIY183" s="106"/>
      <c r="AIZ183" s="106"/>
      <c r="AJA183" s="106"/>
      <c r="AJB183" s="106"/>
      <c r="AJC183" s="106"/>
      <c r="AJD183" s="106"/>
      <c r="AJE183" s="106"/>
      <c r="AJF183" s="106"/>
      <c r="AJG183" s="106"/>
      <c r="AJH183" s="106"/>
      <c r="AJI183" s="106"/>
      <c r="AJJ183" s="106"/>
      <c r="AJK183" s="106"/>
      <c r="AJL183" s="106"/>
      <c r="AJM183" s="106"/>
      <c r="AJN183" s="106"/>
      <c r="AJO183" s="106"/>
      <c r="AJP183" s="106"/>
      <c r="AJQ183" s="106"/>
      <c r="AJR183" s="106"/>
      <c r="AJS183" s="106"/>
      <c r="AJT183" s="106"/>
      <c r="AJU183" s="106"/>
      <c r="AJV183" s="106"/>
      <c r="AJW183" s="106"/>
      <c r="AJX183" s="106"/>
      <c r="AJY183" s="106"/>
      <c r="AJZ183" s="106"/>
      <c r="AKA183" s="106"/>
      <c r="AKB183" s="106"/>
      <c r="AKC183" s="106"/>
      <c r="AKD183" s="106"/>
      <c r="AKE183" s="106"/>
      <c r="AKF183" s="106"/>
      <c r="AKG183" s="106"/>
      <c r="AKH183" s="106"/>
      <c r="AKI183" s="106"/>
      <c r="AKJ183" s="106"/>
      <c r="AKK183" s="106"/>
      <c r="AKL183" s="106"/>
      <c r="AKM183" s="106"/>
      <c r="AKN183" s="106"/>
      <c r="AKO183" s="106"/>
      <c r="AKP183" s="106"/>
      <c r="AKQ183" s="106"/>
      <c r="AKR183" s="106"/>
      <c r="AKS183" s="106"/>
      <c r="AKT183" s="106"/>
      <c r="AKU183" s="106"/>
      <c r="AKV183" s="106"/>
      <c r="AKW183" s="106"/>
      <c r="AKX183" s="106"/>
      <c r="AKY183" s="106"/>
      <c r="AKZ183" s="106"/>
      <c r="ALA183" s="106"/>
      <c r="ALB183" s="106"/>
      <c r="ALC183" s="106"/>
      <c r="ALD183" s="106"/>
      <c r="ALE183" s="106"/>
      <c r="ALF183" s="106"/>
      <c r="ALG183" s="106"/>
      <c r="ALH183" s="106"/>
      <c r="ALI183" s="106"/>
      <c r="ALJ183" s="106"/>
      <c r="ALK183" s="106"/>
      <c r="ALL183" s="106"/>
      <c r="ALM183" s="106"/>
      <c r="ALN183" s="106"/>
      <c r="ALO183" s="106"/>
      <c r="ALP183" s="106"/>
      <c r="ALQ183" s="106"/>
      <c r="ALR183" s="106"/>
      <c r="ALS183" s="106"/>
      <c r="ALT183" s="106"/>
      <c r="ALU183" s="106"/>
      <c r="ALV183" s="106"/>
      <c r="ALW183" s="106"/>
      <c r="ALX183" s="106"/>
      <c r="ALY183" s="106"/>
      <c r="ALZ183" s="106"/>
      <c r="AMA183" s="106"/>
      <c r="AMB183" s="106"/>
      <c r="AMC183" s="106"/>
      <c r="AMD183" s="106"/>
      <c r="AME183" s="106"/>
      <c r="AMF183" s="106"/>
      <c r="AMG183" s="106"/>
      <c r="AMH183" s="106"/>
      <c r="AMI183" s="106"/>
    </row>
    <row r="184" spans="1:1023" ht="89.25" x14ac:dyDescent="0.2">
      <c r="A184" s="129" t="s">
        <v>48</v>
      </c>
      <c r="B184" s="179" t="s">
        <v>140</v>
      </c>
      <c r="C184" s="110" t="s">
        <v>94</v>
      </c>
      <c r="D184" s="119">
        <v>2</v>
      </c>
      <c r="E184" s="111"/>
      <c r="F184" s="112">
        <f>D184*E184</f>
        <v>0</v>
      </c>
      <c r="H184" s="113"/>
      <c r="I184" s="106"/>
      <c r="J184" s="85"/>
      <c r="K184" s="85"/>
      <c r="L184" s="85"/>
    </row>
    <row r="185" spans="1:1023" s="88" customFormat="1" x14ac:dyDescent="0.2">
      <c r="A185" s="129"/>
      <c r="B185" s="109"/>
      <c r="C185" s="110"/>
      <c r="D185" s="119"/>
      <c r="E185" s="111"/>
      <c r="F185" s="112"/>
      <c r="G185" s="85"/>
      <c r="H185" s="85"/>
      <c r="I185" s="85"/>
      <c r="J185" s="85"/>
      <c r="K185" s="85"/>
      <c r="L185" s="85"/>
      <c r="M185" s="85"/>
      <c r="N185" s="85"/>
      <c r="O185" s="85"/>
      <c r="P185" s="85"/>
      <c r="Q185" s="85"/>
      <c r="R185" s="85"/>
      <c r="S185" s="85"/>
      <c r="T185" s="85"/>
      <c r="U185" s="85"/>
      <c r="V185" s="85"/>
      <c r="W185" s="85"/>
      <c r="X185" s="85"/>
      <c r="Y185" s="85"/>
      <c r="Z185" s="85"/>
      <c r="AA185" s="85"/>
      <c r="AB185" s="85"/>
      <c r="AC185" s="85"/>
      <c r="AD185" s="85"/>
      <c r="AE185" s="85"/>
      <c r="AF185" s="85"/>
      <c r="AG185" s="85"/>
      <c r="AH185" s="85"/>
      <c r="AI185" s="85"/>
      <c r="AJ185" s="85"/>
      <c r="AK185" s="85"/>
      <c r="AL185" s="85"/>
      <c r="AM185" s="85"/>
      <c r="AN185" s="85"/>
      <c r="AO185" s="85"/>
      <c r="AP185" s="85"/>
      <c r="AQ185" s="85"/>
      <c r="AR185" s="85"/>
      <c r="AS185" s="85"/>
      <c r="AT185" s="85"/>
      <c r="AU185" s="85"/>
      <c r="AV185" s="85"/>
      <c r="AW185" s="85"/>
      <c r="AX185" s="85"/>
      <c r="AY185" s="85"/>
      <c r="AZ185" s="85"/>
      <c r="BA185" s="85"/>
      <c r="BB185" s="85"/>
      <c r="BC185" s="85"/>
      <c r="BD185" s="85"/>
      <c r="BE185" s="85"/>
      <c r="BF185" s="85"/>
      <c r="BG185" s="85"/>
      <c r="BH185" s="85"/>
      <c r="BI185" s="85"/>
      <c r="BJ185" s="85"/>
      <c r="BK185" s="85"/>
      <c r="BL185" s="85"/>
      <c r="BM185" s="85"/>
      <c r="BN185" s="85"/>
      <c r="BO185" s="85"/>
      <c r="BP185" s="85"/>
      <c r="BQ185" s="85"/>
      <c r="BR185" s="85"/>
      <c r="BS185" s="85"/>
      <c r="BT185" s="85"/>
      <c r="BU185" s="85"/>
      <c r="BV185" s="85"/>
      <c r="BW185" s="85"/>
      <c r="BX185" s="85"/>
      <c r="BY185" s="85"/>
      <c r="BZ185" s="85"/>
      <c r="CA185" s="85"/>
      <c r="CB185" s="85"/>
      <c r="CC185" s="85"/>
      <c r="CD185" s="85"/>
      <c r="CE185" s="85"/>
      <c r="CF185" s="85"/>
      <c r="CG185" s="85"/>
      <c r="CH185" s="85"/>
      <c r="CI185" s="85"/>
      <c r="CJ185" s="85"/>
      <c r="CK185" s="85"/>
      <c r="CL185" s="85"/>
      <c r="CM185" s="85"/>
      <c r="CN185" s="85"/>
      <c r="CO185" s="85"/>
      <c r="CP185" s="85"/>
      <c r="CQ185" s="85"/>
      <c r="CR185" s="85"/>
      <c r="CS185" s="85"/>
      <c r="CT185" s="85"/>
      <c r="CU185" s="85"/>
      <c r="CV185" s="85"/>
      <c r="CW185" s="85"/>
      <c r="CX185" s="85"/>
      <c r="CY185" s="85"/>
      <c r="CZ185" s="85"/>
      <c r="DA185" s="85"/>
      <c r="DB185" s="85"/>
      <c r="DC185" s="85"/>
      <c r="DD185" s="85"/>
      <c r="DE185" s="85"/>
      <c r="DF185" s="85"/>
      <c r="DG185" s="85"/>
      <c r="DH185" s="85"/>
      <c r="DI185" s="85"/>
      <c r="DJ185" s="85"/>
      <c r="DK185" s="85"/>
      <c r="DL185" s="85"/>
      <c r="DM185" s="85"/>
      <c r="DN185" s="85"/>
      <c r="DO185" s="85"/>
      <c r="DP185" s="85"/>
      <c r="DQ185" s="85"/>
      <c r="DR185" s="85"/>
      <c r="DS185" s="85"/>
      <c r="DT185" s="85"/>
      <c r="DU185" s="85"/>
      <c r="DV185" s="85"/>
      <c r="DW185" s="85"/>
      <c r="DX185" s="85"/>
      <c r="DY185" s="85"/>
      <c r="DZ185" s="85"/>
      <c r="EA185" s="85"/>
      <c r="EB185" s="85"/>
      <c r="EC185" s="85"/>
      <c r="ED185" s="85"/>
      <c r="EE185" s="85"/>
      <c r="EF185" s="85"/>
      <c r="EG185" s="85"/>
      <c r="EH185" s="85"/>
      <c r="EI185" s="85"/>
      <c r="EJ185" s="85"/>
      <c r="EK185" s="85"/>
      <c r="EL185" s="85"/>
      <c r="EM185" s="85"/>
      <c r="EN185" s="85"/>
      <c r="EO185" s="85"/>
      <c r="EP185" s="85"/>
      <c r="EQ185" s="85"/>
      <c r="ER185" s="85"/>
      <c r="ES185" s="85"/>
      <c r="ET185" s="85"/>
      <c r="EU185" s="85"/>
      <c r="EV185" s="85"/>
      <c r="EW185" s="85"/>
      <c r="EX185" s="85"/>
      <c r="EY185" s="85"/>
      <c r="EZ185" s="85"/>
      <c r="FA185" s="85"/>
      <c r="FB185" s="85"/>
      <c r="FC185" s="85"/>
      <c r="FD185" s="85"/>
      <c r="FE185" s="85"/>
      <c r="FF185" s="85"/>
      <c r="FG185" s="85"/>
      <c r="FH185" s="85"/>
      <c r="FI185" s="85"/>
      <c r="FJ185" s="85"/>
      <c r="FK185" s="85"/>
      <c r="FL185" s="85"/>
      <c r="FM185" s="85"/>
      <c r="FN185" s="85"/>
      <c r="FO185" s="85"/>
      <c r="FP185" s="85"/>
      <c r="FQ185" s="85"/>
      <c r="FR185" s="85"/>
      <c r="FS185" s="85"/>
      <c r="FT185" s="85"/>
      <c r="FU185" s="85"/>
      <c r="FV185" s="85"/>
      <c r="FW185" s="85"/>
      <c r="FX185" s="85"/>
      <c r="FY185" s="85"/>
      <c r="FZ185" s="85"/>
      <c r="GA185" s="85"/>
      <c r="GB185" s="85"/>
      <c r="GC185" s="85"/>
      <c r="GD185" s="85"/>
      <c r="GE185" s="85"/>
      <c r="GF185" s="85"/>
      <c r="GG185" s="85"/>
      <c r="GH185" s="85"/>
      <c r="GI185" s="85"/>
      <c r="GJ185" s="85"/>
      <c r="GK185" s="85"/>
      <c r="GL185" s="85"/>
      <c r="GM185" s="85"/>
      <c r="GN185" s="85"/>
      <c r="GO185" s="85"/>
      <c r="GP185" s="85"/>
      <c r="GQ185" s="85"/>
      <c r="GR185" s="85"/>
      <c r="GS185" s="85"/>
      <c r="GT185" s="85"/>
      <c r="GU185" s="85"/>
      <c r="GV185" s="85"/>
      <c r="GW185" s="85"/>
      <c r="GX185" s="85"/>
      <c r="GY185" s="85"/>
      <c r="GZ185" s="85"/>
      <c r="HA185" s="85"/>
      <c r="HB185" s="85"/>
      <c r="HC185" s="85"/>
      <c r="HD185" s="85"/>
      <c r="HE185" s="85"/>
      <c r="HF185" s="85"/>
      <c r="HG185" s="85"/>
      <c r="HH185" s="85"/>
      <c r="HI185" s="85"/>
      <c r="HJ185" s="85"/>
      <c r="HK185" s="85"/>
      <c r="HL185" s="85"/>
      <c r="HM185" s="85"/>
      <c r="HN185" s="85"/>
      <c r="HO185" s="85"/>
      <c r="HP185" s="85"/>
      <c r="HQ185" s="85"/>
      <c r="HR185" s="85"/>
      <c r="HS185" s="85"/>
      <c r="HT185" s="85"/>
      <c r="HU185" s="85"/>
      <c r="HV185" s="85"/>
      <c r="HW185" s="85"/>
      <c r="HX185" s="85"/>
      <c r="HY185" s="85"/>
      <c r="HZ185" s="85"/>
      <c r="IA185" s="85"/>
      <c r="IB185" s="85"/>
      <c r="IC185" s="85"/>
      <c r="ID185" s="85"/>
      <c r="IE185" s="85"/>
      <c r="IF185" s="85"/>
      <c r="IG185" s="85"/>
      <c r="IH185" s="85"/>
      <c r="II185" s="85"/>
      <c r="IJ185" s="85"/>
      <c r="IK185" s="85"/>
      <c r="IL185" s="85"/>
      <c r="IM185" s="85"/>
      <c r="IN185" s="85"/>
      <c r="IO185" s="85"/>
      <c r="IP185" s="85"/>
      <c r="IQ185" s="85"/>
      <c r="IR185" s="85"/>
      <c r="IS185" s="85"/>
      <c r="IT185" s="85"/>
      <c r="IU185" s="85"/>
      <c r="IV185" s="85"/>
      <c r="IW185" s="85"/>
      <c r="IX185" s="85"/>
      <c r="IY185" s="85"/>
      <c r="IZ185" s="85"/>
      <c r="JA185" s="85"/>
      <c r="JB185" s="85"/>
      <c r="JC185" s="85"/>
      <c r="JD185" s="85"/>
      <c r="JE185" s="85"/>
      <c r="JF185" s="85"/>
      <c r="JG185" s="85"/>
      <c r="JH185" s="85"/>
      <c r="JI185" s="85"/>
      <c r="JJ185" s="85"/>
      <c r="JK185" s="85"/>
      <c r="JL185" s="85"/>
      <c r="JM185" s="85"/>
      <c r="JN185" s="85"/>
      <c r="JO185" s="85"/>
      <c r="JP185" s="85"/>
      <c r="JQ185" s="85"/>
      <c r="JR185" s="85"/>
      <c r="JS185" s="85"/>
      <c r="JT185" s="85"/>
      <c r="JU185" s="85"/>
      <c r="JV185" s="85"/>
      <c r="JW185" s="85"/>
      <c r="JX185" s="85"/>
      <c r="JY185" s="85"/>
      <c r="JZ185" s="85"/>
      <c r="KA185" s="85"/>
      <c r="KB185" s="85"/>
      <c r="KC185" s="85"/>
      <c r="KD185" s="85"/>
      <c r="KE185" s="85"/>
      <c r="KF185" s="85"/>
      <c r="KG185" s="85"/>
      <c r="KH185" s="85"/>
      <c r="KI185" s="85"/>
      <c r="KJ185" s="85"/>
      <c r="KK185" s="85"/>
      <c r="KL185" s="85"/>
      <c r="KM185" s="85"/>
      <c r="KN185" s="85"/>
      <c r="KO185" s="85"/>
      <c r="KP185" s="85"/>
      <c r="KQ185" s="85"/>
      <c r="KR185" s="85"/>
      <c r="KS185" s="85"/>
      <c r="KT185" s="85"/>
      <c r="KU185" s="85"/>
      <c r="KV185" s="85"/>
      <c r="KW185" s="85"/>
      <c r="KX185" s="85"/>
      <c r="KY185" s="85"/>
      <c r="KZ185" s="85"/>
      <c r="LA185" s="85"/>
      <c r="LB185" s="85"/>
      <c r="LC185" s="85"/>
      <c r="LD185" s="85"/>
      <c r="LE185" s="85"/>
      <c r="LF185" s="85"/>
      <c r="LG185" s="85"/>
      <c r="LH185" s="85"/>
      <c r="LI185" s="85"/>
      <c r="LJ185" s="85"/>
      <c r="LK185" s="85"/>
      <c r="LL185" s="85"/>
      <c r="LM185" s="85"/>
      <c r="LN185" s="85"/>
      <c r="LO185" s="85"/>
      <c r="LP185" s="85"/>
      <c r="LQ185" s="85"/>
      <c r="LR185" s="85"/>
      <c r="LS185" s="85"/>
      <c r="LT185" s="85"/>
      <c r="LU185" s="85"/>
      <c r="LV185" s="85"/>
      <c r="LW185" s="85"/>
      <c r="LX185" s="85"/>
      <c r="LY185" s="85"/>
      <c r="LZ185" s="85"/>
      <c r="MA185" s="85"/>
      <c r="MB185" s="85"/>
      <c r="MC185" s="85"/>
      <c r="MD185" s="85"/>
      <c r="ME185" s="85"/>
      <c r="MF185" s="85"/>
      <c r="MG185" s="85"/>
      <c r="MH185" s="85"/>
      <c r="MI185" s="85"/>
      <c r="MJ185" s="85"/>
      <c r="MK185" s="85"/>
      <c r="ML185" s="85"/>
      <c r="MM185" s="85"/>
      <c r="MN185" s="85"/>
      <c r="MO185" s="85"/>
      <c r="MP185" s="85"/>
      <c r="MQ185" s="85"/>
      <c r="MR185" s="85"/>
      <c r="MS185" s="85"/>
      <c r="MT185" s="85"/>
      <c r="MU185" s="85"/>
      <c r="MV185" s="85"/>
      <c r="MW185" s="85"/>
      <c r="MX185" s="85"/>
      <c r="MY185" s="85"/>
      <c r="MZ185" s="85"/>
      <c r="NA185" s="85"/>
      <c r="NB185" s="85"/>
      <c r="NC185" s="85"/>
      <c r="ND185" s="85"/>
      <c r="NE185" s="85"/>
      <c r="NF185" s="85"/>
      <c r="NG185" s="85"/>
      <c r="NH185" s="85"/>
      <c r="NI185" s="85"/>
      <c r="NJ185" s="85"/>
      <c r="NK185" s="85"/>
      <c r="NL185" s="85"/>
      <c r="NM185" s="85"/>
      <c r="NN185" s="85"/>
      <c r="NO185" s="85"/>
      <c r="NP185" s="85"/>
      <c r="NQ185" s="85"/>
      <c r="NR185" s="85"/>
      <c r="NS185" s="85"/>
      <c r="NT185" s="85"/>
      <c r="NU185" s="85"/>
      <c r="NV185" s="85"/>
      <c r="NW185" s="85"/>
      <c r="NX185" s="85"/>
      <c r="NY185" s="85"/>
      <c r="NZ185" s="85"/>
      <c r="OA185" s="85"/>
      <c r="OB185" s="85"/>
      <c r="OC185" s="85"/>
      <c r="OD185" s="85"/>
      <c r="OE185" s="85"/>
      <c r="OF185" s="85"/>
      <c r="OG185" s="85"/>
      <c r="OH185" s="85"/>
      <c r="OI185" s="85"/>
      <c r="OJ185" s="85"/>
      <c r="OK185" s="85"/>
      <c r="OL185" s="85"/>
      <c r="OM185" s="85"/>
      <c r="ON185" s="85"/>
      <c r="OO185" s="85"/>
      <c r="OP185" s="85"/>
      <c r="OQ185" s="85"/>
      <c r="OR185" s="85"/>
      <c r="OS185" s="85"/>
      <c r="OT185" s="85"/>
      <c r="OU185" s="85"/>
      <c r="OV185" s="85"/>
      <c r="OW185" s="85"/>
      <c r="OX185" s="85"/>
      <c r="OY185" s="85"/>
      <c r="OZ185" s="85"/>
      <c r="PA185" s="85"/>
      <c r="PB185" s="85"/>
      <c r="PC185" s="85"/>
      <c r="PD185" s="85"/>
      <c r="PE185" s="85"/>
      <c r="PF185" s="85"/>
      <c r="PG185" s="85"/>
      <c r="PH185" s="85"/>
      <c r="PI185" s="85"/>
      <c r="PJ185" s="85"/>
      <c r="PK185" s="85"/>
      <c r="PL185" s="85"/>
      <c r="PM185" s="85"/>
      <c r="PN185" s="85"/>
      <c r="PO185" s="85"/>
      <c r="PP185" s="85"/>
      <c r="PQ185" s="85"/>
      <c r="PR185" s="85"/>
      <c r="PS185" s="85"/>
      <c r="PT185" s="85"/>
      <c r="PU185" s="85"/>
      <c r="PV185" s="85"/>
      <c r="PW185" s="85"/>
      <c r="PX185" s="85"/>
      <c r="PY185" s="85"/>
      <c r="PZ185" s="85"/>
      <c r="QA185" s="85"/>
      <c r="QB185" s="85"/>
      <c r="QC185" s="85"/>
      <c r="QD185" s="85"/>
      <c r="QE185" s="85"/>
      <c r="QF185" s="85"/>
      <c r="QG185" s="85"/>
      <c r="QH185" s="85"/>
      <c r="QI185" s="85"/>
      <c r="QJ185" s="85"/>
      <c r="QK185" s="85"/>
      <c r="QL185" s="85"/>
      <c r="QM185" s="85"/>
      <c r="QN185" s="85"/>
      <c r="QO185" s="85"/>
      <c r="QP185" s="85"/>
      <c r="QQ185" s="85"/>
      <c r="QR185" s="85"/>
      <c r="QS185" s="85"/>
      <c r="QT185" s="85"/>
      <c r="QU185" s="85"/>
      <c r="QV185" s="85"/>
      <c r="QW185" s="85"/>
      <c r="QX185" s="85"/>
      <c r="QY185" s="85"/>
      <c r="QZ185" s="85"/>
      <c r="RA185" s="85"/>
      <c r="RB185" s="85"/>
      <c r="RC185" s="85"/>
      <c r="RD185" s="85"/>
      <c r="RE185" s="85"/>
      <c r="RF185" s="85"/>
      <c r="RG185" s="85"/>
      <c r="RH185" s="85"/>
      <c r="RI185" s="85"/>
      <c r="RJ185" s="85"/>
      <c r="RK185" s="85"/>
      <c r="RL185" s="85"/>
      <c r="RM185" s="85"/>
      <c r="RN185" s="85"/>
      <c r="RO185" s="85"/>
      <c r="RP185" s="85"/>
      <c r="RQ185" s="85"/>
      <c r="RR185" s="85"/>
      <c r="RS185" s="85"/>
      <c r="RT185" s="85"/>
      <c r="RU185" s="85"/>
      <c r="RV185" s="85"/>
      <c r="RW185" s="85"/>
      <c r="RX185" s="85"/>
      <c r="RY185" s="85"/>
      <c r="RZ185" s="85"/>
      <c r="SA185" s="85"/>
      <c r="SB185" s="85"/>
      <c r="SC185" s="85"/>
      <c r="SD185" s="85"/>
      <c r="SE185" s="85"/>
      <c r="SF185" s="85"/>
      <c r="SG185" s="85"/>
      <c r="SH185" s="85"/>
      <c r="SI185" s="85"/>
      <c r="SJ185" s="85"/>
      <c r="SK185" s="85"/>
      <c r="SL185" s="85"/>
      <c r="SM185" s="85"/>
      <c r="SN185" s="85"/>
      <c r="SO185" s="85"/>
      <c r="SP185" s="85"/>
      <c r="SQ185" s="85"/>
      <c r="SR185" s="85"/>
      <c r="SS185" s="85"/>
      <c r="ST185" s="85"/>
      <c r="SU185" s="85"/>
      <c r="SV185" s="85"/>
      <c r="SW185" s="85"/>
      <c r="SX185" s="85"/>
      <c r="SY185" s="85"/>
      <c r="SZ185" s="85"/>
      <c r="TA185" s="85"/>
      <c r="TB185" s="85"/>
      <c r="TC185" s="85"/>
      <c r="TD185" s="85"/>
      <c r="TE185" s="85"/>
      <c r="TF185" s="85"/>
      <c r="TG185" s="85"/>
      <c r="TH185" s="85"/>
      <c r="TI185" s="85"/>
      <c r="TJ185" s="85"/>
      <c r="TK185" s="85"/>
      <c r="TL185" s="85"/>
      <c r="TM185" s="85"/>
      <c r="TN185" s="85"/>
      <c r="TO185" s="85"/>
      <c r="TP185" s="85"/>
      <c r="TQ185" s="85"/>
      <c r="TR185" s="85"/>
      <c r="TS185" s="85"/>
      <c r="TT185" s="85"/>
      <c r="TU185" s="85"/>
      <c r="TV185" s="85"/>
      <c r="TW185" s="85"/>
      <c r="TX185" s="85"/>
      <c r="TY185" s="85"/>
      <c r="TZ185" s="85"/>
      <c r="UA185" s="85"/>
      <c r="UB185" s="85"/>
      <c r="UC185" s="85"/>
      <c r="UD185" s="85"/>
      <c r="UE185" s="85"/>
      <c r="UF185" s="85"/>
      <c r="UG185" s="85"/>
      <c r="UH185" s="85"/>
      <c r="UI185" s="85"/>
      <c r="UJ185" s="85"/>
      <c r="UK185" s="85"/>
      <c r="UL185" s="85"/>
      <c r="UM185" s="85"/>
      <c r="UN185" s="85"/>
      <c r="UO185" s="85"/>
      <c r="UP185" s="85"/>
      <c r="UQ185" s="85"/>
      <c r="UR185" s="85"/>
      <c r="US185" s="85"/>
      <c r="UT185" s="85"/>
      <c r="UU185" s="85"/>
      <c r="UV185" s="85"/>
      <c r="UW185" s="85"/>
      <c r="UX185" s="85"/>
      <c r="UY185" s="85"/>
      <c r="UZ185" s="85"/>
      <c r="VA185" s="85"/>
      <c r="VB185" s="85"/>
      <c r="VC185" s="85"/>
      <c r="VD185" s="85"/>
      <c r="VE185" s="85"/>
      <c r="VF185" s="85"/>
      <c r="VG185" s="85"/>
      <c r="VH185" s="85"/>
      <c r="VI185" s="85"/>
      <c r="VJ185" s="85"/>
      <c r="VK185" s="85"/>
      <c r="VL185" s="85"/>
      <c r="VM185" s="85"/>
      <c r="VN185" s="85"/>
      <c r="VO185" s="85"/>
      <c r="VP185" s="85"/>
      <c r="VQ185" s="85"/>
      <c r="VR185" s="85"/>
      <c r="VS185" s="85"/>
      <c r="VT185" s="85"/>
      <c r="VU185" s="85"/>
      <c r="VV185" s="85"/>
      <c r="VW185" s="85"/>
      <c r="VX185" s="85"/>
      <c r="VY185" s="85"/>
      <c r="VZ185" s="85"/>
      <c r="WA185" s="85"/>
      <c r="WB185" s="85"/>
      <c r="WC185" s="85"/>
      <c r="WD185" s="85"/>
      <c r="WE185" s="85"/>
      <c r="WF185" s="85"/>
      <c r="WG185" s="85"/>
      <c r="WH185" s="85"/>
      <c r="WI185" s="85"/>
      <c r="WJ185" s="85"/>
      <c r="WK185" s="85"/>
      <c r="WL185" s="85"/>
      <c r="WM185" s="85"/>
      <c r="WN185" s="85"/>
      <c r="WO185" s="85"/>
      <c r="WP185" s="85"/>
      <c r="WQ185" s="85"/>
      <c r="WR185" s="85"/>
      <c r="WS185" s="85"/>
      <c r="WT185" s="85"/>
      <c r="WU185" s="85"/>
      <c r="WV185" s="85"/>
      <c r="WW185" s="85"/>
      <c r="WX185" s="85"/>
      <c r="WY185" s="85"/>
      <c r="WZ185" s="85"/>
      <c r="XA185" s="85"/>
      <c r="XB185" s="85"/>
      <c r="XC185" s="85"/>
      <c r="XD185" s="85"/>
      <c r="XE185" s="85"/>
      <c r="XF185" s="85"/>
      <c r="XG185" s="85"/>
      <c r="XH185" s="85"/>
      <c r="XI185" s="85"/>
      <c r="XJ185" s="85"/>
      <c r="XK185" s="85"/>
      <c r="XL185" s="85"/>
      <c r="XM185" s="85"/>
      <c r="XN185" s="85"/>
      <c r="XO185" s="85"/>
      <c r="XP185" s="85"/>
      <c r="XQ185" s="85"/>
      <c r="XR185" s="85"/>
      <c r="XS185" s="85"/>
      <c r="XT185" s="85"/>
      <c r="XU185" s="85"/>
      <c r="XV185" s="85"/>
      <c r="XW185" s="85"/>
      <c r="XX185" s="85"/>
      <c r="XY185" s="85"/>
      <c r="XZ185" s="85"/>
      <c r="YA185" s="85"/>
      <c r="YB185" s="85"/>
      <c r="YC185" s="85"/>
      <c r="YD185" s="85"/>
      <c r="YE185" s="85"/>
      <c r="YF185" s="85"/>
      <c r="YG185" s="85"/>
      <c r="YH185" s="85"/>
      <c r="YI185" s="85"/>
      <c r="YJ185" s="85"/>
      <c r="YK185" s="85"/>
      <c r="YL185" s="85"/>
      <c r="YM185" s="85"/>
      <c r="YN185" s="85"/>
      <c r="YO185" s="85"/>
      <c r="YP185" s="85"/>
      <c r="YQ185" s="85"/>
      <c r="YR185" s="85"/>
      <c r="YS185" s="85"/>
      <c r="YT185" s="85"/>
      <c r="YU185" s="85"/>
      <c r="YV185" s="85"/>
      <c r="YW185" s="85"/>
      <c r="YX185" s="85"/>
      <c r="YY185" s="85"/>
      <c r="YZ185" s="85"/>
      <c r="ZA185" s="85"/>
      <c r="ZB185" s="85"/>
      <c r="ZC185" s="85"/>
      <c r="ZD185" s="85"/>
      <c r="ZE185" s="85"/>
      <c r="ZF185" s="85"/>
      <c r="ZG185" s="85"/>
      <c r="ZH185" s="85"/>
      <c r="ZI185" s="85"/>
      <c r="ZJ185" s="85"/>
      <c r="ZK185" s="85"/>
      <c r="ZL185" s="85"/>
      <c r="ZM185" s="85"/>
      <c r="ZN185" s="85"/>
      <c r="ZO185" s="85"/>
      <c r="ZP185" s="85"/>
      <c r="ZQ185" s="85"/>
      <c r="ZR185" s="85"/>
      <c r="ZS185" s="85"/>
      <c r="ZT185" s="85"/>
      <c r="ZU185" s="85"/>
      <c r="ZV185" s="85"/>
      <c r="ZW185" s="85"/>
      <c r="ZX185" s="85"/>
      <c r="ZY185" s="85"/>
      <c r="ZZ185" s="85"/>
      <c r="AAA185" s="85"/>
      <c r="AAB185" s="85"/>
      <c r="AAC185" s="85"/>
      <c r="AAD185" s="85"/>
      <c r="AAE185" s="85"/>
      <c r="AAF185" s="85"/>
      <c r="AAG185" s="85"/>
      <c r="AAH185" s="85"/>
      <c r="AAI185" s="85"/>
      <c r="AAJ185" s="85"/>
      <c r="AAK185" s="85"/>
      <c r="AAL185" s="85"/>
      <c r="AAM185" s="85"/>
      <c r="AAN185" s="85"/>
      <c r="AAO185" s="85"/>
      <c r="AAP185" s="85"/>
      <c r="AAQ185" s="85"/>
      <c r="AAR185" s="85"/>
      <c r="AAS185" s="85"/>
      <c r="AAT185" s="85"/>
      <c r="AAU185" s="85"/>
      <c r="AAV185" s="85"/>
      <c r="AAW185" s="85"/>
      <c r="AAX185" s="85"/>
      <c r="AAY185" s="85"/>
      <c r="AAZ185" s="85"/>
      <c r="ABA185" s="85"/>
      <c r="ABB185" s="85"/>
      <c r="ABC185" s="85"/>
      <c r="ABD185" s="85"/>
      <c r="ABE185" s="85"/>
      <c r="ABF185" s="85"/>
      <c r="ABG185" s="85"/>
      <c r="ABH185" s="85"/>
      <c r="ABI185" s="85"/>
      <c r="ABJ185" s="85"/>
      <c r="ABK185" s="85"/>
      <c r="ABL185" s="85"/>
      <c r="ABM185" s="85"/>
      <c r="ABN185" s="85"/>
      <c r="ABO185" s="85"/>
      <c r="ABP185" s="85"/>
      <c r="ABQ185" s="85"/>
      <c r="ABR185" s="85"/>
      <c r="ABS185" s="85"/>
      <c r="ABT185" s="85"/>
      <c r="ABU185" s="85"/>
      <c r="ABV185" s="85"/>
      <c r="ABW185" s="85"/>
      <c r="ABX185" s="85"/>
      <c r="ABY185" s="85"/>
      <c r="ABZ185" s="85"/>
      <c r="ACA185" s="85"/>
      <c r="ACB185" s="85"/>
      <c r="ACC185" s="85"/>
      <c r="ACD185" s="85"/>
      <c r="ACE185" s="85"/>
      <c r="ACF185" s="85"/>
      <c r="ACG185" s="85"/>
      <c r="ACH185" s="85"/>
      <c r="ACI185" s="85"/>
      <c r="ACJ185" s="85"/>
      <c r="ACK185" s="85"/>
      <c r="ACL185" s="85"/>
      <c r="ACM185" s="85"/>
      <c r="ACN185" s="85"/>
      <c r="ACO185" s="85"/>
      <c r="ACP185" s="85"/>
      <c r="ACQ185" s="85"/>
      <c r="ACR185" s="85"/>
      <c r="ACS185" s="85"/>
      <c r="ACT185" s="85"/>
      <c r="ACU185" s="85"/>
      <c r="ACV185" s="85"/>
      <c r="ACW185" s="85"/>
      <c r="ACX185" s="85"/>
      <c r="ACY185" s="85"/>
      <c r="ACZ185" s="85"/>
      <c r="ADA185" s="85"/>
      <c r="ADB185" s="85"/>
      <c r="ADC185" s="85"/>
      <c r="ADD185" s="85"/>
      <c r="ADE185" s="85"/>
      <c r="ADF185" s="85"/>
      <c r="ADG185" s="85"/>
      <c r="ADH185" s="85"/>
      <c r="ADI185" s="85"/>
      <c r="ADJ185" s="85"/>
      <c r="ADK185" s="85"/>
      <c r="ADL185" s="85"/>
      <c r="ADM185" s="85"/>
      <c r="ADN185" s="85"/>
      <c r="ADO185" s="85"/>
      <c r="ADP185" s="85"/>
      <c r="ADQ185" s="85"/>
      <c r="ADR185" s="85"/>
      <c r="ADS185" s="85"/>
      <c r="ADT185" s="85"/>
      <c r="ADU185" s="85"/>
      <c r="ADV185" s="85"/>
      <c r="ADW185" s="85"/>
      <c r="ADX185" s="85"/>
      <c r="ADY185" s="85"/>
      <c r="ADZ185" s="85"/>
      <c r="AEA185" s="85"/>
      <c r="AEB185" s="85"/>
      <c r="AEC185" s="85"/>
      <c r="AED185" s="85"/>
      <c r="AEE185" s="85"/>
      <c r="AEF185" s="85"/>
      <c r="AEG185" s="85"/>
      <c r="AEH185" s="85"/>
      <c r="AEI185" s="85"/>
      <c r="AEJ185" s="85"/>
      <c r="AEK185" s="85"/>
      <c r="AEL185" s="85"/>
      <c r="AEM185" s="85"/>
      <c r="AEN185" s="85"/>
      <c r="AEO185" s="85"/>
      <c r="AEP185" s="85"/>
      <c r="AEQ185" s="85"/>
      <c r="AER185" s="85"/>
      <c r="AES185" s="85"/>
      <c r="AET185" s="85"/>
      <c r="AEU185" s="85"/>
      <c r="AEV185" s="85"/>
      <c r="AEW185" s="85"/>
      <c r="AEX185" s="85"/>
      <c r="AEY185" s="85"/>
      <c r="AEZ185" s="85"/>
      <c r="AFA185" s="85"/>
      <c r="AFB185" s="85"/>
      <c r="AFC185" s="85"/>
      <c r="AFD185" s="85"/>
      <c r="AFE185" s="85"/>
      <c r="AFF185" s="85"/>
      <c r="AFG185" s="85"/>
      <c r="AFH185" s="85"/>
      <c r="AFI185" s="85"/>
      <c r="AFJ185" s="85"/>
      <c r="AFK185" s="85"/>
      <c r="AFL185" s="85"/>
      <c r="AFM185" s="85"/>
      <c r="AFN185" s="85"/>
      <c r="AFO185" s="85"/>
      <c r="AFP185" s="85"/>
      <c r="AFQ185" s="85"/>
      <c r="AFR185" s="85"/>
      <c r="AFS185" s="85"/>
      <c r="AFT185" s="85"/>
      <c r="AFU185" s="85"/>
      <c r="AFV185" s="85"/>
      <c r="AFW185" s="85"/>
      <c r="AFX185" s="85"/>
      <c r="AFY185" s="85"/>
      <c r="AFZ185" s="85"/>
      <c r="AGA185" s="85"/>
      <c r="AGB185" s="85"/>
      <c r="AGC185" s="85"/>
      <c r="AGD185" s="85"/>
      <c r="AGE185" s="85"/>
      <c r="AGF185" s="85"/>
      <c r="AGG185" s="85"/>
      <c r="AGH185" s="85"/>
      <c r="AGI185" s="85"/>
      <c r="AGJ185" s="85"/>
      <c r="AGK185" s="85"/>
      <c r="AGL185" s="85"/>
      <c r="AGM185" s="85"/>
      <c r="AGN185" s="85"/>
      <c r="AGO185" s="85"/>
      <c r="AGP185" s="85"/>
      <c r="AGQ185" s="85"/>
      <c r="AGR185" s="85"/>
      <c r="AGS185" s="85"/>
      <c r="AGT185" s="85"/>
      <c r="AGU185" s="85"/>
      <c r="AGV185" s="85"/>
      <c r="AGW185" s="85"/>
      <c r="AGX185" s="85"/>
      <c r="AGY185" s="85"/>
      <c r="AGZ185" s="85"/>
      <c r="AHA185" s="85"/>
      <c r="AHB185" s="85"/>
      <c r="AHC185" s="85"/>
      <c r="AHD185" s="85"/>
      <c r="AHE185" s="85"/>
      <c r="AHF185" s="85"/>
      <c r="AHG185" s="85"/>
      <c r="AHH185" s="85"/>
      <c r="AHI185" s="85"/>
      <c r="AHJ185" s="85"/>
      <c r="AHK185" s="85"/>
      <c r="AHL185" s="85"/>
      <c r="AHM185" s="85"/>
      <c r="AHN185" s="85"/>
      <c r="AHO185" s="85"/>
      <c r="AHP185" s="85"/>
      <c r="AHQ185" s="85"/>
      <c r="AHR185" s="85"/>
      <c r="AHS185" s="85"/>
      <c r="AHT185" s="85"/>
      <c r="AHU185" s="85"/>
      <c r="AHV185" s="85"/>
      <c r="AHW185" s="85"/>
      <c r="AHX185" s="85"/>
      <c r="AHY185" s="85"/>
      <c r="AHZ185" s="85"/>
      <c r="AIA185" s="85"/>
      <c r="AIB185" s="85"/>
      <c r="AIC185" s="85"/>
      <c r="AID185" s="85"/>
      <c r="AIE185" s="85"/>
      <c r="AIF185" s="85"/>
      <c r="AIG185" s="85"/>
      <c r="AIH185" s="85"/>
      <c r="AII185" s="85"/>
      <c r="AIJ185" s="85"/>
      <c r="AIK185" s="85"/>
      <c r="AIL185" s="85"/>
      <c r="AIM185" s="85"/>
      <c r="AIN185" s="85"/>
      <c r="AIO185" s="85"/>
      <c r="AIP185" s="85"/>
      <c r="AIQ185" s="85"/>
      <c r="AIR185" s="85"/>
      <c r="AIS185" s="85"/>
      <c r="AIT185" s="85"/>
      <c r="AIU185" s="85"/>
      <c r="AIV185" s="85"/>
      <c r="AIW185" s="85"/>
      <c r="AIX185" s="85"/>
      <c r="AIY185" s="85"/>
      <c r="AIZ185" s="85"/>
      <c r="AJA185" s="85"/>
      <c r="AJB185" s="85"/>
      <c r="AJC185" s="85"/>
      <c r="AJD185" s="85"/>
      <c r="AJE185" s="85"/>
      <c r="AJF185" s="85"/>
      <c r="AJG185" s="85"/>
      <c r="AJH185" s="85"/>
      <c r="AJI185" s="85"/>
      <c r="AJJ185" s="85"/>
      <c r="AJK185" s="85"/>
      <c r="AJL185" s="85"/>
      <c r="AJM185" s="85"/>
      <c r="AJN185" s="85"/>
      <c r="AJO185" s="85"/>
      <c r="AJP185" s="85"/>
      <c r="AJQ185" s="85"/>
      <c r="AJR185" s="85"/>
      <c r="AJS185" s="85"/>
      <c r="AJT185" s="85"/>
      <c r="AJU185" s="85"/>
      <c r="AJV185" s="85"/>
      <c r="AJW185" s="85"/>
      <c r="AJX185" s="85"/>
      <c r="AJY185" s="85"/>
      <c r="AJZ185" s="85"/>
      <c r="AKA185" s="85"/>
      <c r="AKB185" s="85"/>
      <c r="AKC185" s="85"/>
      <c r="AKD185" s="85"/>
      <c r="AKE185" s="85"/>
      <c r="AKF185" s="85"/>
      <c r="AKG185" s="85"/>
      <c r="AKH185" s="85"/>
      <c r="AKI185" s="85"/>
      <c r="AKJ185" s="85"/>
      <c r="AKK185" s="85"/>
      <c r="AKL185" s="85"/>
      <c r="AKM185" s="85"/>
      <c r="AKN185" s="85"/>
      <c r="AKO185" s="85"/>
      <c r="AKP185" s="85"/>
      <c r="AKQ185" s="85"/>
      <c r="AKR185" s="85"/>
      <c r="AKS185" s="85"/>
      <c r="AKT185" s="85"/>
      <c r="AKU185" s="85"/>
      <c r="AKV185" s="85"/>
      <c r="AKW185" s="85"/>
      <c r="AKX185" s="85"/>
      <c r="AKY185" s="85"/>
      <c r="AKZ185" s="85"/>
      <c r="ALA185" s="85"/>
      <c r="ALB185" s="85"/>
      <c r="ALC185" s="85"/>
      <c r="ALD185" s="85"/>
      <c r="ALE185" s="85"/>
      <c r="ALF185" s="85"/>
      <c r="ALG185" s="85"/>
      <c r="ALH185" s="85"/>
      <c r="ALI185" s="85"/>
      <c r="ALJ185" s="85"/>
      <c r="ALK185" s="85"/>
      <c r="ALL185" s="85"/>
      <c r="ALM185" s="85"/>
      <c r="ALN185" s="85"/>
      <c r="ALO185" s="85"/>
      <c r="ALP185" s="85"/>
      <c r="ALQ185" s="85"/>
      <c r="ALR185" s="85"/>
      <c r="ALS185" s="85"/>
      <c r="ALT185" s="85"/>
      <c r="ALU185" s="85"/>
      <c r="ALV185" s="85"/>
      <c r="ALW185" s="85"/>
      <c r="ALX185" s="85"/>
      <c r="ALY185" s="85"/>
      <c r="ALZ185" s="85"/>
      <c r="AMA185" s="85"/>
      <c r="AMB185" s="85"/>
      <c r="AMC185" s="85"/>
      <c r="AMD185" s="85"/>
      <c r="AME185" s="85"/>
      <c r="AMF185" s="85"/>
      <c r="AMG185" s="85"/>
      <c r="AMH185" s="85"/>
      <c r="AMI185" s="85"/>
    </row>
    <row r="186" spans="1:1023" ht="51" x14ac:dyDescent="0.2">
      <c r="A186" s="129" t="s">
        <v>100</v>
      </c>
      <c r="B186" s="109" t="s">
        <v>141</v>
      </c>
      <c r="C186" s="110" t="s">
        <v>94</v>
      </c>
      <c r="D186" s="119">
        <v>20</v>
      </c>
      <c r="E186" s="111"/>
      <c r="F186" s="112">
        <f>D186*E186</f>
        <v>0</v>
      </c>
      <c r="H186" s="85"/>
      <c r="I186" s="85"/>
      <c r="J186" s="85"/>
    </row>
    <row r="187" spans="1:1023" x14ac:dyDescent="0.2">
      <c r="A187" s="129"/>
      <c r="B187" s="109"/>
      <c r="C187" s="110"/>
      <c r="D187" s="185"/>
      <c r="E187" s="111"/>
      <c r="F187" s="112"/>
      <c r="H187" s="85"/>
      <c r="I187" s="85"/>
      <c r="J187" s="85"/>
    </row>
    <row r="188" spans="1:1023" ht="51" x14ac:dyDescent="0.2">
      <c r="A188" s="129" t="s">
        <v>102</v>
      </c>
      <c r="B188" s="109" t="s">
        <v>142</v>
      </c>
      <c r="C188" s="110" t="s">
        <v>94</v>
      </c>
      <c r="D188" s="119">
        <v>5</v>
      </c>
      <c r="E188" s="112"/>
      <c r="F188" s="112">
        <f>D188*E188</f>
        <v>0</v>
      </c>
      <c r="H188" s="85"/>
      <c r="I188" s="85"/>
      <c r="J188" s="85"/>
    </row>
    <row r="189" spans="1:1023" x14ac:dyDescent="0.2">
      <c r="A189" s="129"/>
      <c r="B189" s="109"/>
      <c r="C189" s="110"/>
      <c r="D189" s="185"/>
      <c r="E189" s="111"/>
      <c r="F189" s="112"/>
      <c r="H189" s="85"/>
      <c r="I189" s="85"/>
      <c r="J189" s="85"/>
    </row>
    <row r="190" spans="1:1023" x14ac:dyDescent="0.2">
      <c r="A190" s="129" t="s">
        <v>52</v>
      </c>
      <c r="B190" s="109" t="s">
        <v>143</v>
      </c>
      <c r="C190" s="110"/>
      <c r="D190" s="119"/>
      <c r="E190" s="111"/>
      <c r="F190" s="112"/>
    </row>
    <row r="191" spans="1:1023" x14ac:dyDescent="0.2">
      <c r="A191" s="129"/>
      <c r="B191" s="109" t="s">
        <v>144</v>
      </c>
      <c r="C191" s="110" t="s">
        <v>145</v>
      </c>
      <c r="D191" s="119">
        <v>40</v>
      </c>
      <c r="E191" s="111"/>
      <c r="F191" s="112">
        <f>D191*E191</f>
        <v>0</v>
      </c>
    </row>
    <row r="192" spans="1:1023" x14ac:dyDescent="0.2">
      <c r="A192" s="129"/>
      <c r="B192" s="109" t="s">
        <v>146</v>
      </c>
      <c r="C192" s="110" t="s">
        <v>145</v>
      </c>
      <c r="D192" s="119">
        <v>40</v>
      </c>
      <c r="E192" s="111"/>
      <c r="F192" s="112">
        <f>D192*E192</f>
        <v>0</v>
      </c>
    </row>
    <row r="193" spans="1:1023" x14ac:dyDescent="0.2">
      <c r="A193" s="129"/>
      <c r="B193" s="109" t="s">
        <v>147</v>
      </c>
      <c r="C193" s="110" t="s">
        <v>148</v>
      </c>
      <c r="D193" s="119">
        <v>1</v>
      </c>
      <c r="E193" s="111"/>
      <c r="F193" s="112">
        <f>D193*E193</f>
        <v>0</v>
      </c>
    </row>
    <row r="194" spans="1:1023" x14ac:dyDescent="0.2">
      <c r="A194" s="129"/>
      <c r="B194" s="109"/>
      <c r="C194" s="110"/>
      <c r="D194" s="119"/>
      <c r="E194" s="111"/>
      <c r="F194" s="112"/>
    </row>
    <row r="195" spans="1:1023" ht="63.75" x14ac:dyDescent="0.2">
      <c r="A195" s="129" t="s">
        <v>54</v>
      </c>
      <c r="B195" s="109" t="s">
        <v>150</v>
      </c>
      <c r="C195" s="110" t="s">
        <v>91</v>
      </c>
      <c r="D195" s="119">
        <v>805</v>
      </c>
      <c r="E195" s="111"/>
      <c r="F195" s="112">
        <f>D195*E195</f>
        <v>0</v>
      </c>
    </row>
    <row r="196" spans="1:1023" x14ac:dyDescent="0.2">
      <c r="A196" s="129"/>
      <c r="B196" s="109"/>
      <c r="C196" s="110"/>
      <c r="D196" s="119"/>
      <c r="E196" s="111"/>
      <c r="F196" s="112"/>
    </row>
    <row r="197" spans="1:1023" ht="89.25" x14ac:dyDescent="0.2">
      <c r="A197" s="129" t="s">
        <v>110</v>
      </c>
      <c r="B197" s="109" t="s">
        <v>152</v>
      </c>
      <c r="C197" s="110" t="s">
        <v>87</v>
      </c>
      <c r="D197" s="119">
        <v>30</v>
      </c>
      <c r="E197" s="111"/>
      <c r="F197" s="112">
        <f>D197*E197</f>
        <v>0</v>
      </c>
      <c r="H197" s="85"/>
    </row>
    <row r="198" spans="1:1023" x14ac:dyDescent="0.2">
      <c r="A198" s="129"/>
      <c r="B198" s="109"/>
      <c r="C198" s="110"/>
      <c r="D198" s="185"/>
      <c r="E198" s="111"/>
      <c r="F198" s="112"/>
      <c r="H198" s="85"/>
    </row>
    <row r="199" spans="1:1023" ht="76.5" x14ac:dyDescent="0.2">
      <c r="A199" s="129" t="s">
        <v>149</v>
      </c>
      <c r="B199" s="109" t="s">
        <v>153</v>
      </c>
      <c r="C199" s="110" t="s">
        <v>87</v>
      </c>
      <c r="D199" s="119">
        <v>20</v>
      </c>
      <c r="E199" s="111"/>
      <c r="F199" s="112">
        <f>D199*E199</f>
        <v>0</v>
      </c>
      <c r="H199" s="85"/>
    </row>
    <row r="200" spans="1:1023" x14ac:dyDescent="0.2">
      <c r="A200" s="129"/>
      <c r="B200" s="109"/>
      <c r="C200" s="110"/>
      <c r="D200" s="119"/>
      <c r="E200" s="111"/>
      <c r="F200" s="112"/>
      <c r="H200" s="85"/>
    </row>
    <row r="201" spans="1:1023" ht="89.25" x14ac:dyDescent="0.2">
      <c r="A201" s="129" t="s">
        <v>389</v>
      </c>
      <c r="B201" s="179" t="s">
        <v>405</v>
      </c>
      <c r="C201" s="110"/>
      <c r="D201" s="119"/>
      <c r="E201" s="111"/>
      <c r="F201" s="112"/>
      <c r="H201" s="85"/>
    </row>
    <row r="202" spans="1:1023" s="88" customFormat="1" ht="38.25" x14ac:dyDescent="0.2">
      <c r="A202" s="129" t="s">
        <v>136</v>
      </c>
      <c r="B202" s="179" t="s">
        <v>391</v>
      </c>
      <c r="C202" s="110" t="s">
        <v>91</v>
      </c>
      <c r="D202" s="119">
        <v>11</v>
      </c>
      <c r="E202" s="111"/>
      <c r="F202" s="112">
        <f>D202*E202</f>
        <v>0</v>
      </c>
      <c r="G202" s="85"/>
      <c r="H202" s="85"/>
      <c r="I202" s="85"/>
      <c r="J202" s="85"/>
      <c r="K202" s="85"/>
      <c r="L202" s="85"/>
      <c r="M202" s="85"/>
      <c r="N202" s="85"/>
      <c r="O202" s="85"/>
      <c r="P202" s="85"/>
      <c r="Q202" s="85"/>
      <c r="R202" s="85"/>
      <c r="S202" s="85"/>
      <c r="T202" s="85"/>
      <c r="U202" s="85"/>
      <c r="V202" s="85"/>
      <c r="W202" s="85"/>
      <c r="X202" s="85"/>
      <c r="Y202" s="85"/>
      <c r="Z202" s="85"/>
      <c r="AA202" s="85"/>
      <c r="AB202" s="85"/>
      <c r="AC202" s="85"/>
      <c r="AD202" s="85"/>
      <c r="AE202" s="85"/>
      <c r="AF202" s="85"/>
      <c r="AG202" s="85"/>
      <c r="AH202" s="85"/>
      <c r="AI202" s="85"/>
      <c r="AJ202" s="85"/>
      <c r="AK202" s="85"/>
      <c r="AL202" s="85"/>
      <c r="AM202" s="85"/>
      <c r="AN202" s="85"/>
      <c r="AO202" s="85"/>
      <c r="AP202" s="85"/>
      <c r="AQ202" s="85"/>
      <c r="AR202" s="85"/>
      <c r="AS202" s="85"/>
      <c r="AT202" s="85"/>
      <c r="AU202" s="85"/>
      <c r="AV202" s="85"/>
      <c r="AW202" s="85"/>
      <c r="AX202" s="85"/>
      <c r="AY202" s="85"/>
      <c r="AZ202" s="85"/>
      <c r="BA202" s="85"/>
      <c r="BB202" s="85"/>
      <c r="BC202" s="85"/>
      <c r="BD202" s="85"/>
      <c r="BE202" s="85"/>
      <c r="BF202" s="85"/>
      <c r="BG202" s="85"/>
      <c r="BH202" s="85"/>
      <c r="BI202" s="85"/>
      <c r="BJ202" s="85"/>
      <c r="BK202" s="85"/>
      <c r="BL202" s="85"/>
      <c r="BM202" s="85"/>
      <c r="BN202" s="85"/>
      <c r="BO202" s="85"/>
      <c r="BP202" s="85"/>
      <c r="BQ202" s="85"/>
      <c r="BR202" s="85"/>
      <c r="BS202" s="85"/>
      <c r="BT202" s="85"/>
      <c r="BU202" s="85"/>
      <c r="BV202" s="85"/>
      <c r="BW202" s="85"/>
      <c r="BX202" s="85"/>
      <c r="BY202" s="85"/>
      <c r="BZ202" s="85"/>
      <c r="CA202" s="85"/>
      <c r="CB202" s="85"/>
      <c r="CC202" s="85"/>
      <c r="CD202" s="85"/>
      <c r="CE202" s="85"/>
      <c r="CF202" s="85"/>
      <c r="CG202" s="85"/>
      <c r="CH202" s="85"/>
      <c r="CI202" s="85"/>
      <c r="CJ202" s="85"/>
      <c r="CK202" s="85"/>
      <c r="CL202" s="85"/>
      <c r="CM202" s="85"/>
      <c r="CN202" s="85"/>
      <c r="CO202" s="85"/>
      <c r="CP202" s="85"/>
      <c r="CQ202" s="85"/>
      <c r="CR202" s="85"/>
      <c r="CS202" s="85"/>
      <c r="CT202" s="85"/>
      <c r="CU202" s="85"/>
      <c r="CV202" s="85"/>
      <c r="CW202" s="85"/>
      <c r="CX202" s="85"/>
      <c r="CY202" s="85"/>
      <c r="CZ202" s="85"/>
      <c r="DA202" s="85"/>
      <c r="DB202" s="85"/>
      <c r="DC202" s="85"/>
      <c r="DD202" s="85"/>
      <c r="DE202" s="85"/>
      <c r="DF202" s="85"/>
      <c r="DG202" s="85"/>
      <c r="DH202" s="85"/>
      <c r="DI202" s="85"/>
      <c r="DJ202" s="85"/>
      <c r="DK202" s="85"/>
      <c r="DL202" s="85"/>
      <c r="DM202" s="85"/>
      <c r="DN202" s="85"/>
      <c r="DO202" s="85"/>
      <c r="DP202" s="85"/>
      <c r="DQ202" s="85"/>
      <c r="DR202" s="85"/>
      <c r="DS202" s="85"/>
      <c r="DT202" s="85"/>
      <c r="DU202" s="85"/>
      <c r="DV202" s="85"/>
      <c r="DW202" s="85"/>
      <c r="DX202" s="85"/>
      <c r="DY202" s="85"/>
      <c r="DZ202" s="85"/>
      <c r="EA202" s="85"/>
      <c r="EB202" s="85"/>
      <c r="EC202" s="85"/>
      <c r="ED202" s="85"/>
      <c r="EE202" s="85"/>
      <c r="EF202" s="85"/>
      <c r="EG202" s="85"/>
      <c r="EH202" s="85"/>
      <c r="EI202" s="85"/>
      <c r="EJ202" s="85"/>
      <c r="EK202" s="85"/>
      <c r="EL202" s="85"/>
      <c r="EM202" s="85"/>
      <c r="EN202" s="85"/>
      <c r="EO202" s="85"/>
      <c r="EP202" s="85"/>
      <c r="EQ202" s="85"/>
      <c r="ER202" s="85"/>
      <c r="ES202" s="85"/>
      <c r="ET202" s="85"/>
      <c r="EU202" s="85"/>
      <c r="EV202" s="85"/>
      <c r="EW202" s="85"/>
      <c r="EX202" s="85"/>
      <c r="EY202" s="85"/>
      <c r="EZ202" s="85"/>
      <c r="FA202" s="85"/>
      <c r="FB202" s="85"/>
      <c r="FC202" s="85"/>
      <c r="FD202" s="85"/>
      <c r="FE202" s="85"/>
      <c r="FF202" s="85"/>
      <c r="FG202" s="85"/>
      <c r="FH202" s="85"/>
      <c r="FI202" s="85"/>
      <c r="FJ202" s="85"/>
      <c r="FK202" s="85"/>
      <c r="FL202" s="85"/>
      <c r="FM202" s="85"/>
      <c r="FN202" s="85"/>
      <c r="FO202" s="85"/>
      <c r="FP202" s="85"/>
      <c r="FQ202" s="85"/>
      <c r="FR202" s="85"/>
      <c r="FS202" s="85"/>
      <c r="FT202" s="85"/>
      <c r="FU202" s="85"/>
      <c r="FV202" s="85"/>
      <c r="FW202" s="85"/>
      <c r="FX202" s="85"/>
      <c r="FY202" s="85"/>
      <c r="FZ202" s="85"/>
      <c r="GA202" s="85"/>
      <c r="GB202" s="85"/>
      <c r="GC202" s="85"/>
      <c r="GD202" s="85"/>
      <c r="GE202" s="85"/>
      <c r="GF202" s="85"/>
      <c r="GG202" s="85"/>
      <c r="GH202" s="85"/>
      <c r="GI202" s="85"/>
      <c r="GJ202" s="85"/>
      <c r="GK202" s="85"/>
      <c r="GL202" s="85"/>
      <c r="GM202" s="85"/>
      <c r="GN202" s="85"/>
      <c r="GO202" s="85"/>
      <c r="GP202" s="85"/>
      <c r="GQ202" s="85"/>
      <c r="GR202" s="85"/>
      <c r="GS202" s="85"/>
      <c r="GT202" s="85"/>
      <c r="GU202" s="85"/>
      <c r="GV202" s="85"/>
      <c r="GW202" s="85"/>
      <c r="GX202" s="85"/>
      <c r="GY202" s="85"/>
      <c r="GZ202" s="85"/>
      <c r="HA202" s="85"/>
      <c r="HB202" s="85"/>
      <c r="HC202" s="85"/>
      <c r="HD202" s="85"/>
      <c r="HE202" s="85"/>
      <c r="HF202" s="85"/>
      <c r="HG202" s="85"/>
      <c r="HH202" s="85"/>
      <c r="HI202" s="85"/>
      <c r="HJ202" s="85"/>
      <c r="HK202" s="85"/>
      <c r="HL202" s="85"/>
      <c r="HM202" s="85"/>
      <c r="HN202" s="85"/>
      <c r="HO202" s="85"/>
      <c r="HP202" s="85"/>
      <c r="HQ202" s="85"/>
      <c r="HR202" s="85"/>
      <c r="HS202" s="85"/>
      <c r="HT202" s="85"/>
      <c r="HU202" s="85"/>
      <c r="HV202" s="85"/>
      <c r="HW202" s="85"/>
      <c r="HX202" s="85"/>
      <c r="HY202" s="85"/>
      <c r="HZ202" s="85"/>
      <c r="IA202" s="85"/>
      <c r="IB202" s="85"/>
      <c r="IC202" s="85"/>
      <c r="ID202" s="85"/>
      <c r="IE202" s="85"/>
      <c r="IF202" s="85"/>
      <c r="IG202" s="85"/>
      <c r="IH202" s="85"/>
      <c r="II202" s="85"/>
      <c r="IJ202" s="85"/>
      <c r="IK202" s="85"/>
      <c r="IL202" s="85"/>
      <c r="IM202" s="85"/>
      <c r="IN202" s="85"/>
      <c r="IO202" s="85"/>
      <c r="IP202" s="85"/>
      <c r="IQ202" s="85"/>
      <c r="IR202" s="85"/>
      <c r="IS202" s="85"/>
      <c r="IT202" s="85"/>
      <c r="IU202" s="85"/>
      <c r="IV202" s="85"/>
      <c r="IW202" s="85"/>
      <c r="IX202" s="85"/>
      <c r="IY202" s="85"/>
      <c r="IZ202" s="85"/>
      <c r="JA202" s="85"/>
      <c r="JB202" s="85"/>
      <c r="JC202" s="85"/>
      <c r="JD202" s="85"/>
      <c r="JE202" s="85"/>
      <c r="JF202" s="85"/>
      <c r="JG202" s="85"/>
      <c r="JH202" s="85"/>
      <c r="JI202" s="85"/>
      <c r="JJ202" s="85"/>
      <c r="JK202" s="85"/>
      <c r="JL202" s="85"/>
      <c r="JM202" s="85"/>
      <c r="JN202" s="85"/>
      <c r="JO202" s="85"/>
      <c r="JP202" s="85"/>
      <c r="JQ202" s="85"/>
      <c r="JR202" s="85"/>
      <c r="JS202" s="85"/>
      <c r="JT202" s="85"/>
      <c r="JU202" s="85"/>
      <c r="JV202" s="85"/>
      <c r="JW202" s="85"/>
      <c r="JX202" s="85"/>
      <c r="JY202" s="85"/>
      <c r="JZ202" s="85"/>
      <c r="KA202" s="85"/>
      <c r="KB202" s="85"/>
      <c r="KC202" s="85"/>
      <c r="KD202" s="85"/>
      <c r="KE202" s="85"/>
      <c r="KF202" s="85"/>
      <c r="KG202" s="85"/>
      <c r="KH202" s="85"/>
      <c r="KI202" s="85"/>
      <c r="KJ202" s="85"/>
      <c r="KK202" s="85"/>
      <c r="KL202" s="85"/>
      <c r="KM202" s="85"/>
      <c r="KN202" s="85"/>
      <c r="KO202" s="85"/>
      <c r="KP202" s="85"/>
      <c r="KQ202" s="85"/>
      <c r="KR202" s="85"/>
      <c r="KS202" s="85"/>
      <c r="KT202" s="85"/>
      <c r="KU202" s="85"/>
      <c r="KV202" s="85"/>
      <c r="KW202" s="85"/>
      <c r="KX202" s="85"/>
      <c r="KY202" s="85"/>
      <c r="KZ202" s="85"/>
      <c r="LA202" s="85"/>
      <c r="LB202" s="85"/>
      <c r="LC202" s="85"/>
      <c r="LD202" s="85"/>
      <c r="LE202" s="85"/>
      <c r="LF202" s="85"/>
      <c r="LG202" s="85"/>
      <c r="LH202" s="85"/>
      <c r="LI202" s="85"/>
      <c r="LJ202" s="85"/>
      <c r="LK202" s="85"/>
      <c r="LL202" s="85"/>
      <c r="LM202" s="85"/>
      <c r="LN202" s="85"/>
      <c r="LO202" s="85"/>
      <c r="LP202" s="85"/>
      <c r="LQ202" s="85"/>
      <c r="LR202" s="85"/>
      <c r="LS202" s="85"/>
      <c r="LT202" s="85"/>
      <c r="LU202" s="85"/>
      <c r="LV202" s="85"/>
      <c r="LW202" s="85"/>
      <c r="LX202" s="85"/>
      <c r="LY202" s="85"/>
      <c r="LZ202" s="85"/>
      <c r="MA202" s="85"/>
      <c r="MB202" s="85"/>
      <c r="MC202" s="85"/>
      <c r="MD202" s="85"/>
      <c r="ME202" s="85"/>
      <c r="MF202" s="85"/>
      <c r="MG202" s="85"/>
      <c r="MH202" s="85"/>
      <c r="MI202" s="85"/>
      <c r="MJ202" s="85"/>
      <c r="MK202" s="85"/>
      <c r="ML202" s="85"/>
      <c r="MM202" s="85"/>
      <c r="MN202" s="85"/>
      <c r="MO202" s="85"/>
      <c r="MP202" s="85"/>
      <c r="MQ202" s="85"/>
      <c r="MR202" s="85"/>
      <c r="MS202" s="85"/>
      <c r="MT202" s="85"/>
      <c r="MU202" s="85"/>
      <c r="MV202" s="85"/>
      <c r="MW202" s="85"/>
      <c r="MX202" s="85"/>
      <c r="MY202" s="85"/>
      <c r="MZ202" s="85"/>
      <c r="NA202" s="85"/>
      <c r="NB202" s="85"/>
      <c r="NC202" s="85"/>
      <c r="ND202" s="85"/>
      <c r="NE202" s="85"/>
      <c r="NF202" s="85"/>
      <c r="NG202" s="85"/>
      <c r="NH202" s="85"/>
      <c r="NI202" s="85"/>
      <c r="NJ202" s="85"/>
      <c r="NK202" s="85"/>
      <c r="NL202" s="85"/>
      <c r="NM202" s="85"/>
      <c r="NN202" s="85"/>
      <c r="NO202" s="85"/>
      <c r="NP202" s="85"/>
      <c r="NQ202" s="85"/>
      <c r="NR202" s="85"/>
      <c r="NS202" s="85"/>
      <c r="NT202" s="85"/>
      <c r="NU202" s="85"/>
      <c r="NV202" s="85"/>
      <c r="NW202" s="85"/>
      <c r="NX202" s="85"/>
      <c r="NY202" s="85"/>
      <c r="NZ202" s="85"/>
      <c r="OA202" s="85"/>
      <c r="OB202" s="85"/>
      <c r="OC202" s="85"/>
      <c r="OD202" s="85"/>
      <c r="OE202" s="85"/>
      <c r="OF202" s="85"/>
      <c r="OG202" s="85"/>
      <c r="OH202" s="85"/>
      <c r="OI202" s="85"/>
      <c r="OJ202" s="85"/>
      <c r="OK202" s="85"/>
      <c r="OL202" s="85"/>
      <c r="OM202" s="85"/>
      <c r="ON202" s="85"/>
      <c r="OO202" s="85"/>
      <c r="OP202" s="85"/>
      <c r="OQ202" s="85"/>
      <c r="OR202" s="85"/>
      <c r="OS202" s="85"/>
      <c r="OT202" s="85"/>
      <c r="OU202" s="85"/>
      <c r="OV202" s="85"/>
      <c r="OW202" s="85"/>
      <c r="OX202" s="85"/>
      <c r="OY202" s="85"/>
      <c r="OZ202" s="85"/>
      <c r="PA202" s="85"/>
      <c r="PB202" s="85"/>
      <c r="PC202" s="85"/>
      <c r="PD202" s="85"/>
      <c r="PE202" s="85"/>
      <c r="PF202" s="85"/>
      <c r="PG202" s="85"/>
      <c r="PH202" s="85"/>
      <c r="PI202" s="85"/>
      <c r="PJ202" s="85"/>
      <c r="PK202" s="85"/>
      <c r="PL202" s="85"/>
      <c r="PM202" s="85"/>
      <c r="PN202" s="85"/>
      <c r="PO202" s="85"/>
      <c r="PP202" s="85"/>
      <c r="PQ202" s="85"/>
      <c r="PR202" s="85"/>
      <c r="PS202" s="85"/>
      <c r="PT202" s="85"/>
      <c r="PU202" s="85"/>
      <c r="PV202" s="85"/>
      <c r="PW202" s="85"/>
      <c r="PX202" s="85"/>
      <c r="PY202" s="85"/>
      <c r="PZ202" s="85"/>
      <c r="QA202" s="85"/>
      <c r="QB202" s="85"/>
      <c r="QC202" s="85"/>
      <c r="QD202" s="85"/>
      <c r="QE202" s="85"/>
      <c r="QF202" s="85"/>
      <c r="QG202" s="85"/>
      <c r="QH202" s="85"/>
      <c r="QI202" s="85"/>
      <c r="QJ202" s="85"/>
      <c r="QK202" s="85"/>
      <c r="QL202" s="85"/>
      <c r="QM202" s="85"/>
      <c r="QN202" s="85"/>
      <c r="QO202" s="85"/>
      <c r="QP202" s="85"/>
      <c r="QQ202" s="85"/>
      <c r="QR202" s="85"/>
      <c r="QS202" s="85"/>
      <c r="QT202" s="85"/>
      <c r="QU202" s="85"/>
      <c r="QV202" s="85"/>
      <c r="QW202" s="85"/>
      <c r="QX202" s="85"/>
      <c r="QY202" s="85"/>
      <c r="QZ202" s="85"/>
      <c r="RA202" s="85"/>
      <c r="RB202" s="85"/>
      <c r="RC202" s="85"/>
      <c r="RD202" s="85"/>
      <c r="RE202" s="85"/>
      <c r="RF202" s="85"/>
      <c r="RG202" s="85"/>
      <c r="RH202" s="85"/>
      <c r="RI202" s="85"/>
      <c r="RJ202" s="85"/>
      <c r="RK202" s="85"/>
      <c r="RL202" s="85"/>
      <c r="RM202" s="85"/>
      <c r="RN202" s="85"/>
      <c r="RO202" s="85"/>
      <c r="RP202" s="85"/>
      <c r="RQ202" s="85"/>
      <c r="RR202" s="85"/>
      <c r="RS202" s="85"/>
      <c r="RT202" s="85"/>
      <c r="RU202" s="85"/>
      <c r="RV202" s="85"/>
      <c r="RW202" s="85"/>
      <c r="RX202" s="85"/>
      <c r="RY202" s="85"/>
      <c r="RZ202" s="85"/>
      <c r="SA202" s="85"/>
      <c r="SB202" s="85"/>
      <c r="SC202" s="85"/>
      <c r="SD202" s="85"/>
      <c r="SE202" s="85"/>
      <c r="SF202" s="85"/>
      <c r="SG202" s="85"/>
      <c r="SH202" s="85"/>
      <c r="SI202" s="85"/>
      <c r="SJ202" s="85"/>
      <c r="SK202" s="85"/>
      <c r="SL202" s="85"/>
      <c r="SM202" s="85"/>
      <c r="SN202" s="85"/>
      <c r="SO202" s="85"/>
      <c r="SP202" s="85"/>
      <c r="SQ202" s="85"/>
      <c r="SR202" s="85"/>
      <c r="SS202" s="85"/>
      <c r="ST202" s="85"/>
      <c r="SU202" s="85"/>
      <c r="SV202" s="85"/>
      <c r="SW202" s="85"/>
      <c r="SX202" s="85"/>
      <c r="SY202" s="85"/>
      <c r="SZ202" s="85"/>
      <c r="TA202" s="85"/>
      <c r="TB202" s="85"/>
      <c r="TC202" s="85"/>
      <c r="TD202" s="85"/>
      <c r="TE202" s="85"/>
      <c r="TF202" s="85"/>
      <c r="TG202" s="85"/>
      <c r="TH202" s="85"/>
      <c r="TI202" s="85"/>
      <c r="TJ202" s="85"/>
      <c r="TK202" s="85"/>
      <c r="TL202" s="85"/>
      <c r="TM202" s="85"/>
      <c r="TN202" s="85"/>
      <c r="TO202" s="85"/>
      <c r="TP202" s="85"/>
      <c r="TQ202" s="85"/>
      <c r="TR202" s="85"/>
      <c r="TS202" s="85"/>
      <c r="TT202" s="85"/>
      <c r="TU202" s="85"/>
      <c r="TV202" s="85"/>
      <c r="TW202" s="85"/>
      <c r="TX202" s="85"/>
      <c r="TY202" s="85"/>
      <c r="TZ202" s="85"/>
      <c r="UA202" s="85"/>
      <c r="UB202" s="85"/>
      <c r="UC202" s="85"/>
      <c r="UD202" s="85"/>
      <c r="UE202" s="85"/>
      <c r="UF202" s="85"/>
      <c r="UG202" s="85"/>
      <c r="UH202" s="85"/>
      <c r="UI202" s="85"/>
      <c r="UJ202" s="85"/>
      <c r="UK202" s="85"/>
      <c r="UL202" s="85"/>
      <c r="UM202" s="85"/>
      <c r="UN202" s="85"/>
      <c r="UO202" s="85"/>
      <c r="UP202" s="85"/>
      <c r="UQ202" s="85"/>
      <c r="UR202" s="85"/>
      <c r="US202" s="85"/>
      <c r="UT202" s="85"/>
      <c r="UU202" s="85"/>
      <c r="UV202" s="85"/>
      <c r="UW202" s="85"/>
      <c r="UX202" s="85"/>
      <c r="UY202" s="85"/>
      <c r="UZ202" s="85"/>
      <c r="VA202" s="85"/>
      <c r="VB202" s="85"/>
      <c r="VC202" s="85"/>
      <c r="VD202" s="85"/>
      <c r="VE202" s="85"/>
      <c r="VF202" s="85"/>
      <c r="VG202" s="85"/>
      <c r="VH202" s="85"/>
      <c r="VI202" s="85"/>
      <c r="VJ202" s="85"/>
      <c r="VK202" s="85"/>
      <c r="VL202" s="85"/>
      <c r="VM202" s="85"/>
      <c r="VN202" s="85"/>
      <c r="VO202" s="85"/>
      <c r="VP202" s="85"/>
      <c r="VQ202" s="85"/>
      <c r="VR202" s="85"/>
      <c r="VS202" s="85"/>
      <c r="VT202" s="85"/>
      <c r="VU202" s="85"/>
      <c r="VV202" s="85"/>
      <c r="VW202" s="85"/>
      <c r="VX202" s="85"/>
      <c r="VY202" s="85"/>
      <c r="VZ202" s="85"/>
      <c r="WA202" s="85"/>
      <c r="WB202" s="85"/>
      <c r="WC202" s="85"/>
      <c r="WD202" s="85"/>
      <c r="WE202" s="85"/>
      <c r="WF202" s="85"/>
      <c r="WG202" s="85"/>
      <c r="WH202" s="85"/>
      <c r="WI202" s="85"/>
      <c r="WJ202" s="85"/>
      <c r="WK202" s="85"/>
      <c r="WL202" s="85"/>
      <c r="WM202" s="85"/>
      <c r="WN202" s="85"/>
      <c r="WO202" s="85"/>
      <c r="WP202" s="85"/>
      <c r="WQ202" s="85"/>
      <c r="WR202" s="85"/>
      <c r="WS202" s="85"/>
      <c r="WT202" s="85"/>
      <c r="WU202" s="85"/>
      <c r="WV202" s="85"/>
      <c r="WW202" s="85"/>
      <c r="WX202" s="85"/>
      <c r="WY202" s="85"/>
      <c r="WZ202" s="85"/>
      <c r="XA202" s="85"/>
      <c r="XB202" s="85"/>
      <c r="XC202" s="85"/>
      <c r="XD202" s="85"/>
      <c r="XE202" s="85"/>
      <c r="XF202" s="85"/>
      <c r="XG202" s="85"/>
      <c r="XH202" s="85"/>
      <c r="XI202" s="85"/>
      <c r="XJ202" s="85"/>
      <c r="XK202" s="85"/>
      <c r="XL202" s="85"/>
      <c r="XM202" s="85"/>
      <c r="XN202" s="85"/>
      <c r="XO202" s="85"/>
      <c r="XP202" s="85"/>
      <c r="XQ202" s="85"/>
      <c r="XR202" s="85"/>
      <c r="XS202" s="85"/>
      <c r="XT202" s="85"/>
      <c r="XU202" s="85"/>
      <c r="XV202" s="85"/>
      <c r="XW202" s="85"/>
      <c r="XX202" s="85"/>
      <c r="XY202" s="85"/>
      <c r="XZ202" s="85"/>
      <c r="YA202" s="85"/>
      <c r="YB202" s="85"/>
      <c r="YC202" s="85"/>
      <c r="YD202" s="85"/>
      <c r="YE202" s="85"/>
      <c r="YF202" s="85"/>
      <c r="YG202" s="85"/>
      <c r="YH202" s="85"/>
      <c r="YI202" s="85"/>
      <c r="YJ202" s="85"/>
      <c r="YK202" s="85"/>
      <c r="YL202" s="85"/>
      <c r="YM202" s="85"/>
      <c r="YN202" s="85"/>
      <c r="YO202" s="85"/>
      <c r="YP202" s="85"/>
      <c r="YQ202" s="85"/>
      <c r="YR202" s="85"/>
      <c r="YS202" s="85"/>
      <c r="YT202" s="85"/>
      <c r="YU202" s="85"/>
      <c r="YV202" s="85"/>
      <c r="YW202" s="85"/>
      <c r="YX202" s="85"/>
      <c r="YY202" s="85"/>
      <c r="YZ202" s="85"/>
      <c r="ZA202" s="85"/>
      <c r="ZB202" s="85"/>
      <c r="ZC202" s="85"/>
      <c r="ZD202" s="85"/>
      <c r="ZE202" s="85"/>
      <c r="ZF202" s="85"/>
      <c r="ZG202" s="85"/>
      <c r="ZH202" s="85"/>
      <c r="ZI202" s="85"/>
      <c r="ZJ202" s="85"/>
      <c r="ZK202" s="85"/>
      <c r="ZL202" s="85"/>
      <c r="ZM202" s="85"/>
      <c r="ZN202" s="85"/>
      <c r="ZO202" s="85"/>
      <c r="ZP202" s="85"/>
      <c r="ZQ202" s="85"/>
      <c r="ZR202" s="85"/>
      <c r="ZS202" s="85"/>
      <c r="ZT202" s="85"/>
      <c r="ZU202" s="85"/>
      <c r="ZV202" s="85"/>
      <c r="ZW202" s="85"/>
      <c r="ZX202" s="85"/>
      <c r="ZY202" s="85"/>
      <c r="ZZ202" s="85"/>
      <c r="AAA202" s="85"/>
      <c r="AAB202" s="85"/>
      <c r="AAC202" s="85"/>
      <c r="AAD202" s="85"/>
      <c r="AAE202" s="85"/>
      <c r="AAF202" s="85"/>
      <c r="AAG202" s="85"/>
      <c r="AAH202" s="85"/>
      <c r="AAI202" s="85"/>
      <c r="AAJ202" s="85"/>
      <c r="AAK202" s="85"/>
      <c r="AAL202" s="85"/>
      <c r="AAM202" s="85"/>
      <c r="AAN202" s="85"/>
      <c r="AAO202" s="85"/>
      <c r="AAP202" s="85"/>
      <c r="AAQ202" s="85"/>
      <c r="AAR202" s="85"/>
      <c r="AAS202" s="85"/>
      <c r="AAT202" s="85"/>
      <c r="AAU202" s="85"/>
      <c r="AAV202" s="85"/>
      <c r="AAW202" s="85"/>
      <c r="AAX202" s="85"/>
      <c r="AAY202" s="85"/>
      <c r="AAZ202" s="85"/>
      <c r="ABA202" s="85"/>
      <c r="ABB202" s="85"/>
      <c r="ABC202" s="85"/>
      <c r="ABD202" s="85"/>
      <c r="ABE202" s="85"/>
      <c r="ABF202" s="85"/>
      <c r="ABG202" s="85"/>
      <c r="ABH202" s="85"/>
      <c r="ABI202" s="85"/>
      <c r="ABJ202" s="85"/>
      <c r="ABK202" s="85"/>
      <c r="ABL202" s="85"/>
      <c r="ABM202" s="85"/>
      <c r="ABN202" s="85"/>
      <c r="ABO202" s="85"/>
      <c r="ABP202" s="85"/>
      <c r="ABQ202" s="85"/>
      <c r="ABR202" s="85"/>
      <c r="ABS202" s="85"/>
      <c r="ABT202" s="85"/>
      <c r="ABU202" s="85"/>
      <c r="ABV202" s="85"/>
      <c r="ABW202" s="85"/>
      <c r="ABX202" s="85"/>
      <c r="ABY202" s="85"/>
      <c r="ABZ202" s="85"/>
      <c r="ACA202" s="85"/>
      <c r="ACB202" s="85"/>
      <c r="ACC202" s="85"/>
      <c r="ACD202" s="85"/>
      <c r="ACE202" s="85"/>
      <c r="ACF202" s="85"/>
      <c r="ACG202" s="85"/>
      <c r="ACH202" s="85"/>
      <c r="ACI202" s="85"/>
      <c r="ACJ202" s="85"/>
      <c r="ACK202" s="85"/>
      <c r="ACL202" s="85"/>
      <c r="ACM202" s="85"/>
      <c r="ACN202" s="85"/>
      <c r="ACO202" s="85"/>
      <c r="ACP202" s="85"/>
      <c r="ACQ202" s="85"/>
      <c r="ACR202" s="85"/>
      <c r="ACS202" s="85"/>
      <c r="ACT202" s="85"/>
      <c r="ACU202" s="85"/>
      <c r="ACV202" s="85"/>
      <c r="ACW202" s="85"/>
      <c r="ACX202" s="85"/>
      <c r="ACY202" s="85"/>
      <c r="ACZ202" s="85"/>
      <c r="ADA202" s="85"/>
      <c r="ADB202" s="85"/>
      <c r="ADC202" s="85"/>
      <c r="ADD202" s="85"/>
      <c r="ADE202" s="85"/>
      <c r="ADF202" s="85"/>
      <c r="ADG202" s="85"/>
      <c r="ADH202" s="85"/>
      <c r="ADI202" s="85"/>
      <c r="ADJ202" s="85"/>
      <c r="ADK202" s="85"/>
      <c r="ADL202" s="85"/>
      <c r="ADM202" s="85"/>
      <c r="ADN202" s="85"/>
      <c r="ADO202" s="85"/>
      <c r="ADP202" s="85"/>
      <c r="ADQ202" s="85"/>
      <c r="ADR202" s="85"/>
      <c r="ADS202" s="85"/>
      <c r="ADT202" s="85"/>
      <c r="ADU202" s="85"/>
      <c r="ADV202" s="85"/>
      <c r="ADW202" s="85"/>
      <c r="ADX202" s="85"/>
      <c r="ADY202" s="85"/>
      <c r="ADZ202" s="85"/>
      <c r="AEA202" s="85"/>
      <c r="AEB202" s="85"/>
      <c r="AEC202" s="85"/>
      <c r="AED202" s="85"/>
      <c r="AEE202" s="85"/>
      <c r="AEF202" s="85"/>
      <c r="AEG202" s="85"/>
      <c r="AEH202" s="85"/>
      <c r="AEI202" s="85"/>
      <c r="AEJ202" s="85"/>
      <c r="AEK202" s="85"/>
      <c r="AEL202" s="85"/>
      <c r="AEM202" s="85"/>
      <c r="AEN202" s="85"/>
      <c r="AEO202" s="85"/>
      <c r="AEP202" s="85"/>
      <c r="AEQ202" s="85"/>
      <c r="AER202" s="85"/>
      <c r="AES202" s="85"/>
      <c r="AET202" s="85"/>
      <c r="AEU202" s="85"/>
      <c r="AEV202" s="85"/>
      <c r="AEW202" s="85"/>
      <c r="AEX202" s="85"/>
      <c r="AEY202" s="85"/>
      <c r="AEZ202" s="85"/>
      <c r="AFA202" s="85"/>
      <c r="AFB202" s="85"/>
      <c r="AFC202" s="85"/>
      <c r="AFD202" s="85"/>
      <c r="AFE202" s="85"/>
      <c r="AFF202" s="85"/>
      <c r="AFG202" s="85"/>
      <c r="AFH202" s="85"/>
      <c r="AFI202" s="85"/>
      <c r="AFJ202" s="85"/>
      <c r="AFK202" s="85"/>
      <c r="AFL202" s="85"/>
      <c r="AFM202" s="85"/>
      <c r="AFN202" s="85"/>
      <c r="AFO202" s="85"/>
      <c r="AFP202" s="85"/>
      <c r="AFQ202" s="85"/>
      <c r="AFR202" s="85"/>
      <c r="AFS202" s="85"/>
      <c r="AFT202" s="85"/>
      <c r="AFU202" s="85"/>
      <c r="AFV202" s="85"/>
      <c r="AFW202" s="85"/>
      <c r="AFX202" s="85"/>
      <c r="AFY202" s="85"/>
      <c r="AFZ202" s="85"/>
      <c r="AGA202" s="85"/>
      <c r="AGB202" s="85"/>
      <c r="AGC202" s="85"/>
      <c r="AGD202" s="85"/>
      <c r="AGE202" s="85"/>
      <c r="AGF202" s="85"/>
      <c r="AGG202" s="85"/>
      <c r="AGH202" s="85"/>
      <c r="AGI202" s="85"/>
      <c r="AGJ202" s="85"/>
      <c r="AGK202" s="85"/>
      <c r="AGL202" s="85"/>
      <c r="AGM202" s="85"/>
      <c r="AGN202" s="85"/>
      <c r="AGO202" s="85"/>
      <c r="AGP202" s="85"/>
      <c r="AGQ202" s="85"/>
      <c r="AGR202" s="85"/>
      <c r="AGS202" s="85"/>
      <c r="AGT202" s="85"/>
      <c r="AGU202" s="85"/>
      <c r="AGV202" s="85"/>
      <c r="AGW202" s="85"/>
      <c r="AGX202" s="85"/>
      <c r="AGY202" s="85"/>
      <c r="AGZ202" s="85"/>
      <c r="AHA202" s="85"/>
      <c r="AHB202" s="85"/>
      <c r="AHC202" s="85"/>
      <c r="AHD202" s="85"/>
      <c r="AHE202" s="85"/>
      <c r="AHF202" s="85"/>
      <c r="AHG202" s="85"/>
      <c r="AHH202" s="85"/>
      <c r="AHI202" s="85"/>
      <c r="AHJ202" s="85"/>
      <c r="AHK202" s="85"/>
      <c r="AHL202" s="85"/>
      <c r="AHM202" s="85"/>
      <c r="AHN202" s="85"/>
      <c r="AHO202" s="85"/>
      <c r="AHP202" s="85"/>
      <c r="AHQ202" s="85"/>
      <c r="AHR202" s="85"/>
      <c r="AHS202" s="85"/>
      <c r="AHT202" s="85"/>
      <c r="AHU202" s="85"/>
      <c r="AHV202" s="85"/>
      <c r="AHW202" s="85"/>
      <c r="AHX202" s="85"/>
      <c r="AHY202" s="85"/>
      <c r="AHZ202" s="85"/>
      <c r="AIA202" s="85"/>
      <c r="AIB202" s="85"/>
      <c r="AIC202" s="85"/>
      <c r="AID202" s="85"/>
      <c r="AIE202" s="85"/>
      <c r="AIF202" s="85"/>
      <c r="AIG202" s="85"/>
      <c r="AIH202" s="85"/>
      <c r="AII202" s="85"/>
      <c r="AIJ202" s="85"/>
      <c r="AIK202" s="85"/>
      <c r="AIL202" s="85"/>
      <c r="AIM202" s="85"/>
      <c r="AIN202" s="85"/>
      <c r="AIO202" s="85"/>
      <c r="AIP202" s="85"/>
      <c r="AIQ202" s="85"/>
      <c r="AIR202" s="85"/>
      <c r="AIS202" s="85"/>
      <c r="AIT202" s="85"/>
      <c r="AIU202" s="85"/>
      <c r="AIV202" s="85"/>
      <c r="AIW202" s="85"/>
      <c r="AIX202" s="85"/>
      <c r="AIY202" s="85"/>
      <c r="AIZ202" s="85"/>
      <c r="AJA202" s="85"/>
      <c r="AJB202" s="85"/>
      <c r="AJC202" s="85"/>
      <c r="AJD202" s="85"/>
      <c r="AJE202" s="85"/>
      <c r="AJF202" s="85"/>
      <c r="AJG202" s="85"/>
      <c r="AJH202" s="85"/>
      <c r="AJI202" s="85"/>
      <c r="AJJ202" s="85"/>
      <c r="AJK202" s="85"/>
      <c r="AJL202" s="85"/>
      <c r="AJM202" s="85"/>
      <c r="AJN202" s="85"/>
      <c r="AJO202" s="85"/>
      <c r="AJP202" s="85"/>
      <c r="AJQ202" s="85"/>
      <c r="AJR202" s="85"/>
      <c r="AJS202" s="85"/>
      <c r="AJT202" s="85"/>
      <c r="AJU202" s="85"/>
      <c r="AJV202" s="85"/>
      <c r="AJW202" s="85"/>
      <c r="AJX202" s="85"/>
      <c r="AJY202" s="85"/>
      <c r="AJZ202" s="85"/>
      <c r="AKA202" s="85"/>
      <c r="AKB202" s="85"/>
      <c r="AKC202" s="85"/>
      <c r="AKD202" s="85"/>
      <c r="AKE202" s="85"/>
      <c r="AKF202" s="85"/>
      <c r="AKG202" s="85"/>
      <c r="AKH202" s="85"/>
      <c r="AKI202" s="85"/>
      <c r="AKJ202" s="85"/>
      <c r="AKK202" s="85"/>
      <c r="AKL202" s="85"/>
      <c r="AKM202" s="85"/>
      <c r="AKN202" s="85"/>
      <c r="AKO202" s="85"/>
      <c r="AKP202" s="85"/>
      <c r="AKQ202" s="85"/>
      <c r="AKR202" s="85"/>
      <c r="AKS202" s="85"/>
      <c r="AKT202" s="85"/>
      <c r="AKU202" s="85"/>
      <c r="AKV202" s="85"/>
      <c r="AKW202" s="85"/>
      <c r="AKX202" s="85"/>
      <c r="AKY202" s="85"/>
      <c r="AKZ202" s="85"/>
      <c r="ALA202" s="85"/>
      <c r="ALB202" s="85"/>
      <c r="ALC202" s="85"/>
      <c r="ALD202" s="85"/>
      <c r="ALE202" s="85"/>
      <c r="ALF202" s="85"/>
      <c r="ALG202" s="85"/>
      <c r="ALH202" s="85"/>
      <c r="ALI202" s="85"/>
      <c r="ALJ202" s="85"/>
      <c r="ALK202" s="85"/>
      <c r="ALL202" s="85"/>
      <c r="ALM202" s="85"/>
      <c r="ALN202" s="85"/>
      <c r="ALO202" s="85"/>
      <c r="ALP202" s="85"/>
      <c r="ALQ202" s="85"/>
      <c r="ALR202" s="85"/>
      <c r="ALS202" s="85"/>
      <c r="ALT202" s="85"/>
      <c r="ALU202" s="85"/>
      <c r="ALV202" s="85"/>
      <c r="ALW202" s="85"/>
      <c r="ALX202" s="85"/>
      <c r="ALY202" s="85"/>
      <c r="ALZ202" s="85"/>
      <c r="AMA202" s="85"/>
      <c r="AMB202" s="85"/>
      <c r="AMC202" s="85"/>
      <c r="AMD202" s="85"/>
      <c r="AME202" s="85"/>
      <c r="AMF202" s="85"/>
      <c r="AMG202" s="85"/>
      <c r="AMH202" s="85"/>
      <c r="AMI202" s="85"/>
    </row>
    <row r="203" spans="1:1023" s="88" customFormat="1" ht="25.5" x14ac:dyDescent="0.2">
      <c r="A203" s="129" t="s">
        <v>137</v>
      </c>
      <c r="B203" s="179" t="s">
        <v>410</v>
      </c>
      <c r="C203" s="110" t="s">
        <v>91</v>
      </c>
      <c r="D203" s="119">
        <v>9.4</v>
      </c>
      <c r="E203" s="111"/>
      <c r="F203" s="112">
        <f>D203*E203</f>
        <v>0</v>
      </c>
      <c r="G203" s="85"/>
      <c r="H203" s="85"/>
      <c r="I203" s="85"/>
      <c r="J203" s="85"/>
      <c r="K203" s="85"/>
      <c r="L203" s="85"/>
      <c r="M203" s="85"/>
      <c r="N203" s="85"/>
      <c r="O203" s="85"/>
      <c r="P203" s="85"/>
      <c r="Q203" s="85"/>
      <c r="R203" s="85"/>
      <c r="S203" s="85"/>
      <c r="T203" s="85"/>
      <c r="U203" s="85"/>
      <c r="V203" s="85"/>
      <c r="W203" s="85"/>
      <c r="X203" s="85"/>
      <c r="Y203" s="85"/>
      <c r="Z203" s="85"/>
      <c r="AA203" s="85"/>
      <c r="AB203" s="85"/>
      <c r="AC203" s="85"/>
      <c r="AD203" s="85"/>
      <c r="AE203" s="85"/>
      <c r="AF203" s="85"/>
      <c r="AG203" s="85"/>
      <c r="AH203" s="85"/>
      <c r="AI203" s="85"/>
      <c r="AJ203" s="85"/>
      <c r="AK203" s="85"/>
      <c r="AL203" s="85"/>
      <c r="AM203" s="85"/>
      <c r="AN203" s="85"/>
      <c r="AO203" s="85"/>
      <c r="AP203" s="85"/>
      <c r="AQ203" s="85"/>
      <c r="AR203" s="85"/>
      <c r="AS203" s="85"/>
      <c r="AT203" s="85"/>
      <c r="AU203" s="85"/>
      <c r="AV203" s="85"/>
      <c r="AW203" s="85"/>
      <c r="AX203" s="85"/>
      <c r="AY203" s="85"/>
      <c r="AZ203" s="85"/>
      <c r="BA203" s="85"/>
      <c r="BB203" s="85"/>
      <c r="BC203" s="85"/>
      <c r="BD203" s="85"/>
      <c r="BE203" s="85"/>
      <c r="BF203" s="85"/>
      <c r="BG203" s="85"/>
      <c r="BH203" s="85"/>
      <c r="BI203" s="85"/>
      <c r="BJ203" s="85"/>
      <c r="BK203" s="85"/>
      <c r="BL203" s="85"/>
      <c r="BM203" s="85"/>
      <c r="BN203" s="85"/>
      <c r="BO203" s="85"/>
      <c r="BP203" s="85"/>
      <c r="BQ203" s="85"/>
      <c r="BR203" s="85"/>
      <c r="BS203" s="85"/>
      <c r="BT203" s="85"/>
      <c r="BU203" s="85"/>
      <c r="BV203" s="85"/>
      <c r="BW203" s="85"/>
      <c r="BX203" s="85"/>
      <c r="BY203" s="85"/>
      <c r="BZ203" s="85"/>
      <c r="CA203" s="85"/>
      <c r="CB203" s="85"/>
      <c r="CC203" s="85"/>
      <c r="CD203" s="85"/>
      <c r="CE203" s="85"/>
      <c r="CF203" s="85"/>
      <c r="CG203" s="85"/>
      <c r="CH203" s="85"/>
      <c r="CI203" s="85"/>
      <c r="CJ203" s="85"/>
      <c r="CK203" s="85"/>
      <c r="CL203" s="85"/>
      <c r="CM203" s="85"/>
      <c r="CN203" s="85"/>
      <c r="CO203" s="85"/>
      <c r="CP203" s="85"/>
      <c r="CQ203" s="85"/>
      <c r="CR203" s="85"/>
      <c r="CS203" s="85"/>
      <c r="CT203" s="85"/>
      <c r="CU203" s="85"/>
      <c r="CV203" s="85"/>
      <c r="CW203" s="85"/>
      <c r="CX203" s="85"/>
      <c r="CY203" s="85"/>
      <c r="CZ203" s="85"/>
      <c r="DA203" s="85"/>
      <c r="DB203" s="85"/>
      <c r="DC203" s="85"/>
      <c r="DD203" s="85"/>
      <c r="DE203" s="85"/>
      <c r="DF203" s="85"/>
      <c r="DG203" s="85"/>
      <c r="DH203" s="85"/>
      <c r="DI203" s="85"/>
      <c r="DJ203" s="85"/>
      <c r="DK203" s="85"/>
      <c r="DL203" s="85"/>
      <c r="DM203" s="85"/>
      <c r="DN203" s="85"/>
      <c r="DO203" s="85"/>
      <c r="DP203" s="85"/>
      <c r="DQ203" s="85"/>
      <c r="DR203" s="85"/>
      <c r="DS203" s="85"/>
      <c r="DT203" s="85"/>
      <c r="DU203" s="85"/>
      <c r="DV203" s="85"/>
      <c r="DW203" s="85"/>
      <c r="DX203" s="85"/>
      <c r="DY203" s="85"/>
      <c r="DZ203" s="85"/>
      <c r="EA203" s="85"/>
      <c r="EB203" s="85"/>
      <c r="EC203" s="85"/>
      <c r="ED203" s="85"/>
      <c r="EE203" s="85"/>
      <c r="EF203" s="85"/>
      <c r="EG203" s="85"/>
      <c r="EH203" s="85"/>
      <c r="EI203" s="85"/>
      <c r="EJ203" s="85"/>
      <c r="EK203" s="85"/>
      <c r="EL203" s="85"/>
      <c r="EM203" s="85"/>
      <c r="EN203" s="85"/>
      <c r="EO203" s="85"/>
      <c r="EP203" s="85"/>
      <c r="EQ203" s="85"/>
      <c r="ER203" s="85"/>
      <c r="ES203" s="85"/>
      <c r="ET203" s="85"/>
      <c r="EU203" s="85"/>
      <c r="EV203" s="85"/>
      <c r="EW203" s="85"/>
      <c r="EX203" s="85"/>
      <c r="EY203" s="85"/>
      <c r="EZ203" s="85"/>
      <c r="FA203" s="85"/>
      <c r="FB203" s="85"/>
      <c r="FC203" s="85"/>
      <c r="FD203" s="85"/>
      <c r="FE203" s="85"/>
      <c r="FF203" s="85"/>
      <c r="FG203" s="85"/>
      <c r="FH203" s="85"/>
      <c r="FI203" s="85"/>
      <c r="FJ203" s="85"/>
      <c r="FK203" s="85"/>
      <c r="FL203" s="85"/>
      <c r="FM203" s="85"/>
      <c r="FN203" s="85"/>
      <c r="FO203" s="85"/>
      <c r="FP203" s="85"/>
      <c r="FQ203" s="85"/>
      <c r="FR203" s="85"/>
      <c r="FS203" s="85"/>
      <c r="FT203" s="85"/>
      <c r="FU203" s="85"/>
      <c r="FV203" s="85"/>
      <c r="FW203" s="85"/>
      <c r="FX203" s="85"/>
      <c r="FY203" s="85"/>
      <c r="FZ203" s="85"/>
      <c r="GA203" s="85"/>
      <c r="GB203" s="85"/>
      <c r="GC203" s="85"/>
      <c r="GD203" s="85"/>
      <c r="GE203" s="85"/>
      <c r="GF203" s="85"/>
      <c r="GG203" s="85"/>
      <c r="GH203" s="85"/>
      <c r="GI203" s="85"/>
      <c r="GJ203" s="85"/>
      <c r="GK203" s="85"/>
      <c r="GL203" s="85"/>
      <c r="GM203" s="85"/>
      <c r="GN203" s="85"/>
      <c r="GO203" s="85"/>
      <c r="GP203" s="85"/>
      <c r="GQ203" s="85"/>
      <c r="GR203" s="85"/>
      <c r="GS203" s="85"/>
      <c r="GT203" s="85"/>
      <c r="GU203" s="85"/>
      <c r="GV203" s="85"/>
      <c r="GW203" s="85"/>
      <c r="GX203" s="85"/>
      <c r="GY203" s="85"/>
      <c r="GZ203" s="85"/>
      <c r="HA203" s="85"/>
      <c r="HB203" s="85"/>
      <c r="HC203" s="85"/>
      <c r="HD203" s="85"/>
      <c r="HE203" s="85"/>
      <c r="HF203" s="85"/>
      <c r="HG203" s="85"/>
      <c r="HH203" s="85"/>
      <c r="HI203" s="85"/>
      <c r="HJ203" s="85"/>
      <c r="HK203" s="85"/>
      <c r="HL203" s="85"/>
      <c r="HM203" s="85"/>
      <c r="HN203" s="85"/>
      <c r="HO203" s="85"/>
      <c r="HP203" s="85"/>
      <c r="HQ203" s="85"/>
      <c r="HR203" s="85"/>
      <c r="HS203" s="85"/>
      <c r="HT203" s="85"/>
      <c r="HU203" s="85"/>
      <c r="HV203" s="85"/>
      <c r="HW203" s="85"/>
      <c r="HX203" s="85"/>
      <c r="HY203" s="85"/>
      <c r="HZ203" s="85"/>
      <c r="IA203" s="85"/>
      <c r="IB203" s="85"/>
      <c r="IC203" s="85"/>
      <c r="ID203" s="85"/>
      <c r="IE203" s="85"/>
      <c r="IF203" s="85"/>
      <c r="IG203" s="85"/>
      <c r="IH203" s="85"/>
      <c r="II203" s="85"/>
      <c r="IJ203" s="85"/>
      <c r="IK203" s="85"/>
      <c r="IL203" s="85"/>
      <c r="IM203" s="85"/>
      <c r="IN203" s="85"/>
      <c r="IO203" s="85"/>
      <c r="IP203" s="85"/>
      <c r="IQ203" s="85"/>
      <c r="IR203" s="85"/>
      <c r="IS203" s="85"/>
      <c r="IT203" s="85"/>
      <c r="IU203" s="85"/>
      <c r="IV203" s="85"/>
      <c r="IW203" s="85"/>
      <c r="IX203" s="85"/>
      <c r="IY203" s="85"/>
      <c r="IZ203" s="85"/>
      <c r="JA203" s="85"/>
      <c r="JB203" s="85"/>
      <c r="JC203" s="85"/>
      <c r="JD203" s="85"/>
      <c r="JE203" s="85"/>
      <c r="JF203" s="85"/>
      <c r="JG203" s="85"/>
      <c r="JH203" s="85"/>
      <c r="JI203" s="85"/>
      <c r="JJ203" s="85"/>
      <c r="JK203" s="85"/>
      <c r="JL203" s="85"/>
      <c r="JM203" s="85"/>
      <c r="JN203" s="85"/>
      <c r="JO203" s="85"/>
      <c r="JP203" s="85"/>
      <c r="JQ203" s="85"/>
      <c r="JR203" s="85"/>
      <c r="JS203" s="85"/>
      <c r="JT203" s="85"/>
      <c r="JU203" s="85"/>
      <c r="JV203" s="85"/>
      <c r="JW203" s="85"/>
      <c r="JX203" s="85"/>
      <c r="JY203" s="85"/>
      <c r="JZ203" s="85"/>
      <c r="KA203" s="85"/>
      <c r="KB203" s="85"/>
      <c r="KC203" s="85"/>
      <c r="KD203" s="85"/>
      <c r="KE203" s="85"/>
      <c r="KF203" s="85"/>
      <c r="KG203" s="85"/>
      <c r="KH203" s="85"/>
      <c r="KI203" s="85"/>
      <c r="KJ203" s="85"/>
      <c r="KK203" s="85"/>
      <c r="KL203" s="85"/>
      <c r="KM203" s="85"/>
      <c r="KN203" s="85"/>
      <c r="KO203" s="85"/>
      <c r="KP203" s="85"/>
      <c r="KQ203" s="85"/>
      <c r="KR203" s="85"/>
      <c r="KS203" s="85"/>
      <c r="KT203" s="85"/>
      <c r="KU203" s="85"/>
      <c r="KV203" s="85"/>
      <c r="KW203" s="85"/>
      <c r="KX203" s="85"/>
      <c r="KY203" s="85"/>
      <c r="KZ203" s="85"/>
      <c r="LA203" s="85"/>
      <c r="LB203" s="85"/>
      <c r="LC203" s="85"/>
      <c r="LD203" s="85"/>
      <c r="LE203" s="85"/>
      <c r="LF203" s="85"/>
      <c r="LG203" s="85"/>
      <c r="LH203" s="85"/>
      <c r="LI203" s="85"/>
      <c r="LJ203" s="85"/>
      <c r="LK203" s="85"/>
      <c r="LL203" s="85"/>
      <c r="LM203" s="85"/>
      <c r="LN203" s="85"/>
      <c r="LO203" s="85"/>
      <c r="LP203" s="85"/>
      <c r="LQ203" s="85"/>
      <c r="LR203" s="85"/>
      <c r="LS203" s="85"/>
      <c r="LT203" s="85"/>
      <c r="LU203" s="85"/>
      <c r="LV203" s="85"/>
      <c r="LW203" s="85"/>
      <c r="LX203" s="85"/>
      <c r="LY203" s="85"/>
      <c r="LZ203" s="85"/>
      <c r="MA203" s="85"/>
      <c r="MB203" s="85"/>
      <c r="MC203" s="85"/>
      <c r="MD203" s="85"/>
      <c r="ME203" s="85"/>
      <c r="MF203" s="85"/>
      <c r="MG203" s="85"/>
      <c r="MH203" s="85"/>
      <c r="MI203" s="85"/>
      <c r="MJ203" s="85"/>
      <c r="MK203" s="85"/>
      <c r="ML203" s="85"/>
      <c r="MM203" s="85"/>
      <c r="MN203" s="85"/>
      <c r="MO203" s="85"/>
      <c r="MP203" s="85"/>
      <c r="MQ203" s="85"/>
      <c r="MR203" s="85"/>
      <c r="MS203" s="85"/>
      <c r="MT203" s="85"/>
      <c r="MU203" s="85"/>
      <c r="MV203" s="85"/>
      <c r="MW203" s="85"/>
      <c r="MX203" s="85"/>
      <c r="MY203" s="85"/>
      <c r="MZ203" s="85"/>
      <c r="NA203" s="85"/>
      <c r="NB203" s="85"/>
      <c r="NC203" s="85"/>
      <c r="ND203" s="85"/>
      <c r="NE203" s="85"/>
      <c r="NF203" s="85"/>
      <c r="NG203" s="85"/>
      <c r="NH203" s="85"/>
      <c r="NI203" s="85"/>
      <c r="NJ203" s="85"/>
      <c r="NK203" s="85"/>
      <c r="NL203" s="85"/>
      <c r="NM203" s="85"/>
      <c r="NN203" s="85"/>
      <c r="NO203" s="85"/>
      <c r="NP203" s="85"/>
      <c r="NQ203" s="85"/>
      <c r="NR203" s="85"/>
      <c r="NS203" s="85"/>
      <c r="NT203" s="85"/>
      <c r="NU203" s="85"/>
      <c r="NV203" s="85"/>
      <c r="NW203" s="85"/>
      <c r="NX203" s="85"/>
      <c r="NY203" s="85"/>
      <c r="NZ203" s="85"/>
      <c r="OA203" s="85"/>
      <c r="OB203" s="85"/>
      <c r="OC203" s="85"/>
      <c r="OD203" s="85"/>
      <c r="OE203" s="85"/>
      <c r="OF203" s="85"/>
      <c r="OG203" s="85"/>
      <c r="OH203" s="85"/>
      <c r="OI203" s="85"/>
      <c r="OJ203" s="85"/>
      <c r="OK203" s="85"/>
      <c r="OL203" s="85"/>
      <c r="OM203" s="85"/>
      <c r="ON203" s="85"/>
      <c r="OO203" s="85"/>
      <c r="OP203" s="85"/>
      <c r="OQ203" s="85"/>
      <c r="OR203" s="85"/>
      <c r="OS203" s="85"/>
      <c r="OT203" s="85"/>
      <c r="OU203" s="85"/>
      <c r="OV203" s="85"/>
      <c r="OW203" s="85"/>
      <c r="OX203" s="85"/>
      <c r="OY203" s="85"/>
      <c r="OZ203" s="85"/>
      <c r="PA203" s="85"/>
      <c r="PB203" s="85"/>
      <c r="PC203" s="85"/>
      <c r="PD203" s="85"/>
      <c r="PE203" s="85"/>
      <c r="PF203" s="85"/>
      <c r="PG203" s="85"/>
      <c r="PH203" s="85"/>
      <c r="PI203" s="85"/>
      <c r="PJ203" s="85"/>
      <c r="PK203" s="85"/>
      <c r="PL203" s="85"/>
      <c r="PM203" s="85"/>
      <c r="PN203" s="85"/>
      <c r="PO203" s="85"/>
      <c r="PP203" s="85"/>
      <c r="PQ203" s="85"/>
      <c r="PR203" s="85"/>
      <c r="PS203" s="85"/>
      <c r="PT203" s="85"/>
      <c r="PU203" s="85"/>
      <c r="PV203" s="85"/>
      <c r="PW203" s="85"/>
      <c r="PX203" s="85"/>
      <c r="PY203" s="85"/>
      <c r="PZ203" s="85"/>
      <c r="QA203" s="85"/>
      <c r="QB203" s="85"/>
      <c r="QC203" s="85"/>
      <c r="QD203" s="85"/>
      <c r="QE203" s="85"/>
      <c r="QF203" s="85"/>
      <c r="QG203" s="85"/>
      <c r="QH203" s="85"/>
      <c r="QI203" s="85"/>
      <c r="QJ203" s="85"/>
      <c r="QK203" s="85"/>
      <c r="QL203" s="85"/>
      <c r="QM203" s="85"/>
      <c r="QN203" s="85"/>
      <c r="QO203" s="85"/>
      <c r="QP203" s="85"/>
      <c r="QQ203" s="85"/>
      <c r="QR203" s="85"/>
      <c r="QS203" s="85"/>
      <c r="QT203" s="85"/>
      <c r="QU203" s="85"/>
      <c r="QV203" s="85"/>
      <c r="QW203" s="85"/>
      <c r="QX203" s="85"/>
      <c r="QY203" s="85"/>
      <c r="QZ203" s="85"/>
      <c r="RA203" s="85"/>
      <c r="RB203" s="85"/>
      <c r="RC203" s="85"/>
      <c r="RD203" s="85"/>
      <c r="RE203" s="85"/>
      <c r="RF203" s="85"/>
      <c r="RG203" s="85"/>
      <c r="RH203" s="85"/>
      <c r="RI203" s="85"/>
      <c r="RJ203" s="85"/>
      <c r="RK203" s="85"/>
      <c r="RL203" s="85"/>
      <c r="RM203" s="85"/>
      <c r="RN203" s="85"/>
      <c r="RO203" s="85"/>
      <c r="RP203" s="85"/>
      <c r="RQ203" s="85"/>
      <c r="RR203" s="85"/>
      <c r="RS203" s="85"/>
      <c r="RT203" s="85"/>
      <c r="RU203" s="85"/>
      <c r="RV203" s="85"/>
      <c r="RW203" s="85"/>
      <c r="RX203" s="85"/>
      <c r="RY203" s="85"/>
      <c r="RZ203" s="85"/>
      <c r="SA203" s="85"/>
      <c r="SB203" s="85"/>
      <c r="SC203" s="85"/>
      <c r="SD203" s="85"/>
      <c r="SE203" s="85"/>
      <c r="SF203" s="85"/>
      <c r="SG203" s="85"/>
      <c r="SH203" s="85"/>
      <c r="SI203" s="85"/>
      <c r="SJ203" s="85"/>
      <c r="SK203" s="85"/>
      <c r="SL203" s="85"/>
      <c r="SM203" s="85"/>
      <c r="SN203" s="85"/>
      <c r="SO203" s="85"/>
      <c r="SP203" s="85"/>
      <c r="SQ203" s="85"/>
      <c r="SR203" s="85"/>
      <c r="SS203" s="85"/>
      <c r="ST203" s="85"/>
      <c r="SU203" s="85"/>
      <c r="SV203" s="85"/>
      <c r="SW203" s="85"/>
      <c r="SX203" s="85"/>
      <c r="SY203" s="85"/>
      <c r="SZ203" s="85"/>
      <c r="TA203" s="85"/>
      <c r="TB203" s="85"/>
      <c r="TC203" s="85"/>
      <c r="TD203" s="85"/>
      <c r="TE203" s="85"/>
      <c r="TF203" s="85"/>
      <c r="TG203" s="85"/>
      <c r="TH203" s="85"/>
      <c r="TI203" s="85"/>
      <c r="TJ203" s="85"/>
      <c r="TK203" s="85"/>
      <c r="TL203" s="85"/>
      <c r="TM203" s="85"/>
      <c r="TN203" s="85"/>
      <c r="TO203" s="85"/>
      <c r="TP203" s="85"/>
      <c r="TQ203" s="85"/>
      <c r="TR203" s="85"/>
      <c r="TS203" s="85"/>
      <c r="TT203" s="85"/>
      <c r="TU203" s="85"/>
      <c r="TV203" s="85"/>
      <c r="TW203" s="85"/>
      <c r="TX203" s="85"/>
      <c r="TY203" s="85"/>
      <c r="TZ203" s="85"/>
      <c r="UA203" s="85"/>
      <c r="UB203" s="85"/>
      <c r="UC203" s="85"/>
      <c r="UD203" s="85"/>
      <c r="UE203" s="85"/>
      <c r="UF203" s="85"/>
      <c r="UG203" s="85"/>
      <c r="UH203" s="85"/>
      <c r="UI203" s="85"/>
      <c r="UJ203" s="85"/>
      <c r="UK203" s="85"/>
      <c r="UL203" s="85"/>
      <c r="UM203" s="85"/>
      <c r="UN203" s="85"/>
      <c r="UO203" s="85"/>
      <c r="UP203" s="85"/>
      <c r="UQ203" s="85"/>
      <c r="UR203" s="85"/>
      <c r="US203" s="85"/>
      <c r="UT203" s="85"/>
      <c r="UU203" s="85"/>
      <c r="UV203" s="85"/>
      <c r="UW203" s="85"/>
      <c r="UX203" s="85"/>
      <c r="UY203" s="85"/>
      <c r="UZ203" s="85"/>
      <c r="VA203" s="85"/>
      <c r="VB203" s="85"/>
      <c r="VC203" s="85"/>
      <c r="VD203" s="85"/>
      <c r="VE203" s="85"/>
      <c r="VF203" s="85"/>
      <c r="VG203" s="85"/>
      <c r="VH203" s="85"/>
      <c r="VI203" s="85"/>
      <c r="VJ203" s="85"/>
      <c r="VK203" s="85"/>
      <c r="VL203" s="85"/>
      <c r="VM203" s="85"/>
      <c r="VN203" s="85"/>
      <c r="VO203" s="85"/>
      <c r="VP203" s="85"/>
      <c r="VQ203" s="85"/>
      <c r="VR203" s="85"/>
      <c r="VS203" s="85"/>
      <c r="VT203" s="85"/>
      <c r="VU203" s="85"/>
      <c r="VV203" s="85"/>
      <c r="VW203" s="85"/>
      <c r="VX203" s="85"/>
      <c r="VY203" s="85"/>
      <c r="VZ203" s="85"/>
      <c r="WA203" s="85"/>
      <c r="WB203" s="85"/>
      <c r="WC203" s="85"/>
      <c r="WD203" s="85"/>
      <c r="WE203" s="85"/>
      <c r="WF203" s="85"/>
      <c r="WG203" s="85"/>
      <c r="WH203" s="85"/>
      <c r="WI203" s="85"/>
      <c r="WJ203" s="85"/>
      <c r="WK203" s="85"/>
      <c r="WL203" s="85"/>
      <c r="WM203" s="85"/>
      <c r="WN203" s="85"/>
      <c r="WO203" s="85"/>
      <c r="WP203" s="85"/>
      <c r="WQ203" s="85"/>
      <c r="WR203" s="85"/>
      <c r="WS203" s="85"/>
      <c r="WT203" s="85"/>
      <c r="WU203" s="85"/>
      <c r="WV203" s="85"/>
      <c r="WW203" s="85"/>
      <c r="WX203" s="85"/>
      <c r="WY203" s="85"/>
      <c r="WZ203" s="85"/>
      <c r="XA203" s="85"/>
      <c r="XB203" s="85"/>
      <c r="XC203" s="85"/>
      <c r="XD203" s="85"/>
      <c r="XE203" s="85"/>
      <c r="XF203" s="85"/>
      <c r="XG203" s="85"/>
      <c r="XH203" s="85"/>
      <c r="XI203" s="85"/>
      <c r="XJ203" s="85"/>
      <c r="XK203" s="85"/>
      <c r="XL203" s="85"/>
      <c r="XM203" s="85"/>
      <c r="XN203" s="85"/>
      <c r="XO203" s="85"/>
      <c r="XP203" s="85"/>
      <c r="XQ203" s="85"/>
      <c r="XR203" s="85"/>
      <c r="XS203" s="85"/>
      <c r="XT203" s="85"/>
      <c r="XU203" s="85"/>
      <c r="XV203" s="85"/>
      <c r="XW203" s="85"/>
      <c r="XX203" s="85"/>
      <c r="XY203" s="85"/>
      <c r="XZ203" s="85"/>
      <c r="YA203" s="85"/>
      <c r="YB203" s="85"/>
      <c r="YC203" s="85"/>
      <c r="YD203" s="85"/>
      <c r="YE203" s="85"/>
      <c r="YF203" s="85"/>
      <c r="YG203" s="85"/>
      <c r="YH203" s="85"/>
      <c r="YI203" s="85"/>
      <c r="YJ203" s="85"/>
      <c r="YK203" s="85"/>
      <c r="YL203" s="85"/>
      <c r="YM203" s="85"/>
      <c r="YN203" s="85"/>
      <c r="YO203" s="85"/>
      <c r="YP203" s="85"/>
      <c r="YQ203" s="85"/>
      <c r="YR203" s="85"/>
      <c r="YS203" s="85"/>
      <c r="YT203" s="85"/>
      <c r="YU203" s="85"/>
      <c r="YV203" s="85"/>
      <c r="YW203" s="85"/>
      <c r="YX203" s="85"/>
      <c r="YY203" s="85"/>
      <c r="YZ203" s="85"/>
      <c r="ZA203" s="85"/>
      <c r="ZB203" s="85"/>
      <c r="ZC203" s="85"/>
      <c r="ZD203" s="85"/>
      <c r="ZE203" s="85"/>
      <c r="ZF203" s="85"/>
      <c r="ZG203" s="85"/>
      <c r="ZH203" s="85"/>
      <c r="ZI203" s="85"/>
      <c r="ZJ203" s="85"/>
      <c r="ZK203" s="85"/>
      <c r="ZL203" s="85"/>
      <c r="ZM203" s="85"/>
      <c r="ZN203" s="85"/>
      <c r="ZO203" s="85"/>
      <c r="ZP203" s="85"/>
      <c r="ZQ203" s="85"/>
      <c r="ZR203" s="85"/>
      <c r="ZS203" s="85"/>
      <c r="ZT203" s="85"/>
      <c r="ZU203" s="85"/>
      <c r="ZV203" s="85"/>
      <c r="ZW203" s="85"/>
      <c r="ZX203" s="85"/>
      <c r="ZY203" s="85"/>
      <c r="ZZ203" s="85"/>
      <c r="AAA203" s="85"/>
      <c r="AAB203" s="85"/>
      <c r="AAC203" s="85"/>
      <c r="AAD203" s="85"/>
      <c r="AAE203" s="85"/>
      <c r="AAF203" s="85"/>
      <c r="AAG203" s="85"/>
      <c r="AAH203" s="85"/>
      <c r="AAI203" s="85"/>
      <c r="AAJ203" s="85"/>
      <c r="AAK203" s="85"/>
      <c r="AAL203" s="85"/>
      <c r="AAM203" s="85"/>
      <c r="AAN203" s="85"/>
      <c r="AAO203" s="85"/>
      <c r="AAP203" s="85"/>
      <c r="AAQ203" s="85"/>
      <c r="AAR203" s="85"/>
      <c r="AAS203" s="85"/>
      <c r="AAT203" s="85"/>
      <c r="AAU203" s="85"/>
      <c r="AAV203" s="85"/>
      <c r="AAW203" s="85"/>
      <c r="AAX203" s="85"/>
      <c r="AAY203" s="85"/>
      <c r="AAZ203" s="85"/>
      <c r="ABA203" s="85"/>
      <c r="ABB203" s="85"/>
      <c r="ABC203" s="85"/>
      <c r="ABD203" s="85"/>
      <c r="ABE203" s="85"/>
      <c r="ABF203" s="85"/>
      <c r="ABG203" s="85"/>
      <c r="ABH203" s="85"/>
      <c r="ABI203" s="85"/>
      <c r="ABJ203" s="85"/>
      <c r="ABK203" s="85"/>
      <c r="ABL203" s="85"/>
      <c r="ABM203" s="85"/>
      <c r="ABN203" s="85"/>
      <c r="ABO203" s="85"/>
      <c r="ABP203" s="85"/>
      <c r="ABQ203" s="85"/>
      <c r="ABR203" s="85"/>
      <c r="ABS203" s="85"/>
      <c r="ABT203" s="85"/>
      <c r="ABU203" s="85"/>
      <c r="ABV203" s="85"/>
      <c r="ABW203" s="85"/>
      <c r="ABX203" s="85"/>
      <c r="ABY203" s="85"/>
      <c r="ABZ203" s="85"/>
      <c r="ACA203" s="85"/>
      <c r="ACB203" s="85"/>
      <c r="ACC203" s="85"/>
      <c r="ACD203" s="85"/>
      <c r="ACE203" s="85"/>
      <c r="ACF203" s="85"/>
      <c r="ACG203" s="85"/>
      <c r="ACH203" s="85"/>
      <c r="ACI203" s="85"/>
      <c r="ACJ203" s="85"/>
      <c r="ACK203" s="85"/>
      <c r="ACL203" s="85"/>
      <c r="ACM203" s="85"/>
      <c r="ACN203" s="85"/>
      <c r="ACO203" s="85"/>
      <c r="ACP203" s="85"/>
      <c r="ACQ203" s="85"/>
      <c r="ACR203" s="85"/>
      <c r="ACS203" s="85"/>
      <c r="ACT203" s="85"/>
      <c r="ACU203" s="85"/>
      <c r="ACV203" s="85"/>
      <c r="ACW203" s="85"/>
      <c r="ACX203" s="85"/>
      <c r="ACY203" s="85"/>
      <c r="ACZ203" s="85"/>
      <c r="ADA203" s="85"/>
      <c r="ADB203" s="85"/>
      <c r="ADC203" s="85"/>
      <c r="ADD203" s="85"/>
      <c r="ADE203" s="85"/>
      <c r="ADF203" s="85"/>
      <c r="ADG203" s="85"/>
      <c r="ADH203" s="85"/>
      <c r="ADI203" s="85"/>
      <c r="ADJ203" s="85"/>
      <c r="ADK203" s="85"/>
      <c r="ADL203" s="85"/>
      <c r="ADM203" s="85"/>
      <c r="ADN203" s="85"/>
      <c r="ADO203" s="85"/>
      <c r="ADP203" s="85"/>
      <c r="ADQ203" s="85"/>
      <c r="ADR203" s="85"/>
      <c r="ADS203" s="85"/>
      <c r="ADT203" s="85"/>
      <c r="ADU203" s="85"/>
      <c r="ADV203" s="85"/>
      <c r="ADW203" s="85"/>
      <c r="ADX203" s="85"/>
      <c r="ADY203" s="85"/>
      <c r="ADZ203" s="85"/>
      <c r="AEA203" s="85"/>
      <c r="AEB203" s="85"/>
      <c r="AEC203" s="85"/>
      <c r="AED203" s="85"/>
      <c r="AEE203" s="85"/>
      <c r="AEF203" s="85"/>
      <c r="AEG203" s="85"/>
      <c r="AEH203" s="85"/>
      <c r="AEI203" s="85"/>
      <c r="AEJ203" s="85"/>
      <c r="AEK203" s="85"/>
      <c r="AEL203" s="85"/>
      <c r="AEM203" s="85"/>
      <c r="AEN203" s="85"/>
      <c r="AEO203" s="85"/>
      <c r="AEP203" s="85"/>
      <c r="AEQ203" s="85"/>
      <c r="AER203" s="85"/>
      <c r="AES203" s="85"/>
      <c r="AET203" s="85"/>
      <c r="AEU203" s="85"/>
      <c r="AEV203" s="85"/>
      <c r="AEW203" s="85"/>
      <c r="AEX203" s="85"/>
      <c r="AEY203" s="85"/>
      <c r="AEZ203" s="85"/>
      <c r="AFA203" s="85"/>
      <c r="AFB203" s="85"/>
      <c r="AFC203" s="85"/>
      <c r="AFD203" s="85"/>
      <c r="AFE203" s="85"/>
      <c r="AFF203" s="85"/>
      <c r="AFG203" s="85"/>
      <c r="AFH203" s="85"/>
      <c r="AFI203" s="85"/>
      <c r="AFJ203" s="85"/>
      <c r="AFK203" s="85"/>
      <c r="AFL203" s="85"/>
      <c r="AFM203" s="85"/>
      <c r="AFN203" s="85"/>
      <c r="AFO203" s="85"/>
      <c r="AFP203" s="85"/>
      <c r="AFQ203" s="85"/>
      <c r="AFR203" s="85"/>
      <c r="AFS203" s="85"/>
      <c r="AFT203" s="85"/>
      <c r="AFU203" s="85"/>
      <c r="AFV203" s="85"/>
      <c r="AFW203" s="85"/>
      <c r="AFX203" s="85"/>
      <c r="AFY203" s="85"/>
      <c r="AFZ203" s="85"/>
      <c r="AGA203" s="85"/>
      <c r="AGB203" s="85"/>
      <c r="AGC203" s="85"/>
      <c r="AGD203" s="85"/>
      <c r="AGE203" s="85"/>
      <c r="AGF203" s="85"/>
      <c r="AGG203" s="85"/>
      <c r="AGH203" s="85"/>
      <c r="AGI203" s="85"/>
      <c r="AGJ203" s="85"/>
      <c r="AGK203" s="85"/>
      <c r="AGL203" s="85"/>
      <c r="AGM203" s="85"/>
      <c r="AGN203" s="85"/>
      <c r="AGO203" s="85"/>
      <c r="AGP203" s="85"/>
      <c r="AGQ203" s="85"/>
      <c r="AGR203" s="85"/>
      <c r="AGS203" s="85"/>
      <c r="AGT203" s="85"/>
      <c r="AGU203" s="85"/>
      <c r="AGV203" s="85"/>
      <c r="AGW203" s="85"/>
      <c r="AGX203" s="85"/>
      <c r="AGY203" s="85"/>
      <c r="AGZ203" s="85"/>
      <c r="AHA203" s="85"/>
      <c r="AHB203" s="85"/>
      <c r="AHC203" s="85"/>
      <c r="AHD203" s="85"/>
      <c r="AHE203" s="85"/>
      <c r="AHF203" s="85"/>
      <c r="AHG203" s="85"/>
      <c r="AHH203" s="85"/>
      <c r="AHI203" s="85"/>
      <c r="AHJ203" s="85"/>
      <c r="AHK203" s="85"/>
      <c r="AHL203" s="85"/>
      <c r="AHM203" s="85"/>
      <c r="AHN203" s="85"/>
      <c r="AHO203" s="85"/>
      <c r="AHP203" s="85"/>
      <c r="AHQ203" s="85"/>
      <c r="AHR203" s="85"/>
      <c r="AHS203" s="85"/>
      <c r="AHT203" s="85"/>
      <c r="AHU203" s="85"/>
      <c r="AHV203" s="85"/>
      <c r="AHW203" s="85"/>
      <c r="AHX203" s="85"/>
      <c r="AHY203" s="85"/>
      <c r="AHZ203" s="85"/>
      <c r="AIA203" s="85"/>
      <c r="AIB203" s="85"/>
      <c r="AIC203" s="85"/>
      <c r="AID203" s="85"/>
      <c r="AIE203" s="85"/>
      <c r="AIF203" s="85"/>
      <c r="AIG203" s="85"/>
      <c r="AIH203" s="85"/>
      <c r="AII203" s="85"/>
      <c r="AIJ203" s="85"/>
      <c r="AIK203" s="85"/>
      <c r="AIL203" s="85"/>
      <c r="AIM203" s="85"/>
      <c r="AIN203" s="85"/>
      <c r="AIO203" s="85"/>
      <c r="AIP203" s="85"/>
      <c r="AIQ203" s="85"/>
      <c r="AIR203" s="85"/>
      <c r="AIS203" s="85"/>
      <c r="AIT203" s="85"/>
      <c r="AIU203" s="85"/>
      <c r="AIV203" s="85"/>
      <c r="AIW203" s="85"/>
      <c r="AIX203" s="85"/>
      <c r="AIY203" s="85"/>
      <c r="AIZ203" s="85"/>
      <c r="AJA203" s="85"/>
      <c r="AJB203" s="85"/>
      <c r="AJC203" s="85"/>
      <c r="AJD203" s="85"/>
      <c r="AJE203" s="85"/>
      <c r="AJF203" s="85"/>
      <c r="AJG203" s="85"/>
      <c r="AJH203" s="85"/>
      <c r="AJI203" s="85"/>
      <c r="AJJ203" s="85"/>
      <c r="AJK203" s="85"/>
      <c r="AJL203" s="85"/>
      <c r="AJM203" s="85"/>
      <c r="AJN203" s="85"/>
      <c r="AJO203" s="85"/>
      <c r="AJP203" s="85"/>
      <c r="AJQ203" s="85"/>
      <c r="AJR203" s="85"/>
      <c r="AJS203" s="85"/>
      <c r="AJT203" s="85"/>
      <c r="AJU203" s="85"/>
      <c r="AJV203" s="85"/>
      <c r="AJW203" s="85"/>
      <c r="AJX203" s="85"/>
      <c r="AJY203" s="85"/>
      <c r="AJZ203" s="85"/>
      <c r="AKA203" s="85"/>
      <c r="AKB203" s="85"/>
      <c r="AKC203" s="85"/>
      <c r="AKD203" s="85"/>
      <c r="AKE203" s="85"/>
      <c r="AKF203" s="85"/>
      <c r="AKG203" s="85"/>
      <c r="AKH203" s="85"/>
      <c r="AKI203" s="85"/>
      <c r="AKJ203" s="85"/>
      <c r="AKK203" s="85"/>
      <c r="AKL203" s="85"/>
      <c r="AKM203" s="85"/>
      <c r="AKN203" s="85"/>
      <c r="AKO203" s="85"/>
      <c r="AKP203" s="85"/>
      <c r="AKQ203" s="85"/>
      <c r="AKR203" s="85"/>
      <c r="AKS203" s="85"/>
      <c r="AKT203" s="85"/>
      <c r="AKU203" s="85"/>
      <c r="AKV203" s="85"/>
      <c r="AKW203" s="85"/>
      <c r="AKX203" s="85"/>
      <c r="AKY203" s="85"/>
      <c r="AKZ203" s="85"/>
      <c r="ALA203" s="85"/>
      <c r="ALB203" s="85"/>
      <c r="ALC203" s="85"/>
      <c r="ALD203" s="85"/>
      <c r="ALE203" s="85"/>
      <c r="ALF203" s="85"/>
      <c r="ALG203" s="85"/>
      <c r="ALH203" s="85"/>
      <c r="ALI203" s="85"/>
      <c r="ALJ203" s="85"/>
      <c r="ALK203" s="85"/>
      <c r="ALL203" s="85"/>
      <c r="ALM203" s="85"/>
      <c r="ALN203" s="85"/>
      <c r="ALO203" s="85"/>
      <c r="ALP203" s="85"/>
      <c r="ALQ203" s="85"/>
      <c r="ALR203" s="85"/>
      <c r="ALS203" s="85"/>
      <c r="ALT203" s="85"/>
      <c r="ALU203" s="85"/>
      <c r="ALV203" s="85"/>
      <c r="ALW203" s="85"/>
      <c r="ALX203" s="85"/>
      <c r="ALY203" s="85"/>
      <c r="ALZ203" s="85"/>
      <c r="AMA203" s="85"/>
      <c r="AMB203" s="85"/>
      <c r="AMC203" s="85"/>
      <c r="AMD203" s="85"/>
      <c r="AME203" s="85"/>
      <c r="AMF203" s="85"/>
      <c r="AMG203" s="85"/>
      <c r="AMH203" s="85"/>
      <c r="AMI203" s="85"/>
    </row>
    <row r="204" spans="1:1023" x14ac:dyDescent="0.2">
      <c r="A204" s="129"/>
      <c r="B204" s="179"/>
      <c r="C204" s="110"/>
      <c r="D204" s="119"/>
      <c r="E204" s="111"/>
      <c r="F204" s="112"/>
      <c r="H204" s="85"/>
    </row>
    <row r="205" spans="1:1023" ht="89.25" x14ac:dyDescent="0.2">
      <c r="A205" s="129" t="s">
        <v>390</v>
      </c>
      <c r="B205" s="179" t="s">
        <v>154</v>
      </c>
      <c r="C205" s="110" t="s">
        <v>91</v>
      </c>
      <c r="D205" s="119">
        <v>4.8</v>
      </c>
      <c r="E205" s="111"/>
      <c r="F205" s="112">
        <f>D205*E205</f>
        <v>0</v>
      </c>
      <c r="H205" s="85"/>
    </row>
    <row r="206" spans="1:1023" x14ac:dyDescent="0.2">
      <c r="A206" s="129"/>
      <c r="B206" s="109"/>
      <c r="C206" s="110"/>
      <c r="D206" s="119"/>
      <c r="E206" s="111"/>
      <c r="F206" s="112"/>
    </row>
    <row r="207" spans="1:1023" ht="63.75" x14ac:dyDescent="0.2">
      <c r="A207" s="131" t="s">
        <v>151</v>
      </c>
      <c r="B207" s="174" t="s">
        <v>155</v>
      </c>
      <c r="C207" s="132" t="s">
        <v>87</v>
      </c>
      <c r="D207" s="133">
        <v>50</v>
      </c>
      <c r="E207" s="134"/>
      <c r="F207" s="135">
        <f>D207*E207</f>
        <v>0</v>
      </c>
      <c r="H207" s="42"/>
    </row>
    <row r="208" spans="1:1023" x14ac:dyDescent="0.2">
      <c r="A208" s="131"/>
      <c r="B208" s="174"/>
      <c r="C208" s="132"/>
      <c r="D208" s="133"/>
      <c r="E208" s="134"/>
      <c r="F208" s="135"/>
      <c r="H208" s="85"/>
    </row>
    <row r="209" spans="1:1024" ht="102" x14ac:dyDescent="0.2">
      <c r="A209" s="131" t="s">
        <v>121</v>
      </c>
      <c r="B209" s="103" t="s">
        <v>156</v>
      </c>
      <c r="C209" s="132" t="s">
        <v>91</v>
      </c>
      <c r="D209" s="133">
        <v>50</v>
      </c>
      <c r="E209" s="134"/>
      <c r="F209" s="135">
        <f>D209*E209</f>
        <v>0</v>
      </c>
    </row>
    <row r="210" spans="1:1024" ht="25.5" x14ac:dyDescent="0.2">
      <c r="A210" s="131"/>
      <c r="B210" s="174" t="s">
        <v>157</v>
      </c>
      <c r="C210" s="132"/>
      <c r="D210" s="133"/>
      <c r="E210" s="134"/>
      <c r="F210" s="135"/>
    </row>
    <row r="211" spans="1:1024" s="85" customFormat="1" x14ac:dyDescent="0.2">
      <c r="A211" s="131"/>
      <c r="B211" s="174"/>
      <c r="C211" s="132"/>
      <c r="D211" s="133"/>
      <c r="E211" s="134"/>
      <c r="F211" s="135"/>
      <c r="AMJ211" s="88"/>
    </row>
    <row r="212" spans="1:1024" s="85" customFormat="1" ht="102" x14ac:dyDescent="0.2">
      <c r="A212" s="131" t="s">
        <v>124</v>
      </c>
      <c r="B212" s="103" t="s">
        <v>158</v>
      </c>
      <c r="C212" s="132" t="s">
        <v>91</v>
      </c>
      <c r="D212" s="133">
        <v>20</v>
      </c>
      <c r="E212" s="134"/>
      <c r="F212" s="135">
        <f>D212*E212</f>
        <v>0</v>
      </c>
      <c r="AMJ212" s="88"/>
    </row>
    <row r="213" spans="1:1024" s="85" customFormat="1" x14ac:dyDescent="0.2">
      <c r="A213" s="131"/>
      <c r="B213" s="174"/>
      <c r="C213" s="132"/>
      <c r="D213" s="133"/>
      <c r="E213" s="134"/>
      <c r="F213" s="135"/>
      <c r="AMJ213" s="88"/>
    </row>
    <row r="214" spans="1:1024" ht="51" x14ac:dyDescent="0.2">
      <c r="A214" s="131" t="s">
        <v>393</v>
      </c>
      <c r="B214" s="103" t="s">
        <v>159</v>
      </c>
      <c r="C214" s="132" t="s">
        <v>87</v>
      </c>
      <c r="D214" s="133">
        <v>160</v>
      </c>
      <c r="E214" s="134"/>
      <c r="F214" s="135">
        <f>D214*E214</f>
        <v>0</v>
      </c>
    </row>
    <row r="215" spans="1:1024" x14ac:dyDescent="0.2">
      <c r="A215" s="131"/>
      <c r="B215" s="103"/>
      <c r="C215" s="132"/>
      <c r="D215" s="133"/>
      <c r="E215" s="134"/>
      <c r="F215" s="135"/>
    </row>
    <row r="216" spans="1:1024" ht="51" x14ac:dyDescent="0.2">
      <c r="A216" s="131" t="s">
        <v>394</v>
      </c>
      <c r="B216" s="103" t="s">
        <v>159</v>
      </c>
      <c r="C216" s="132" t="s">
        <v>87</v>
      </c>
      <c r="D216" s="133">
        <v>75</v>
      </c>
      <c r="E216" s="134"/>
      <c r="F216" s="135">
        <f>D216*E216</f>
        <v>0</v>
      </c>
    </row>
    <row r="217" spans="1:1024" x14ac:dyDescent="0.2">
      <c r="A217" s="131"/>
      <c r="B217" s="103"/>
      <c r="C217" s="132"/>
      <c r="D217" s="133"/>
      <c r="E217" s="134"/>
      <c r="F217" s="135"/>
    </row>
    <row r="218" spans="1:1024" ht="51" x14ac:dyDescent="0.2">
      <c r="A218" s="131" t="s">
        <v>128</v>
      </c>
      <c r="B218" s="103" t="s">
        <v>161</v>
      </c>
      <c r="C218" s="132" t="s">
        <v>87</v>
      </c>
      <c r="D218" s="133">
        <v>41</v>
      </c>
      <c r="E218" s="134"/>
      <c r="F218" s="135">
        <f>D218*E218</f>
        <v>0</v>
      </c>
    </row>
    <row r="219" spans="1:1024" x14ac:dyDescent="0.2">
      <c r="A219" s="131"/>
      <c r="B219" s="103"/>
      <c r="C219" s="132"/>
      <c r="D219" s="133"/>
      <c r="E219" s="134"/>
      <c r="F219" s="135"/>
    </row>
    <row r="220" spans="1:1024" ht="38.25" x14ac:dyDescent="0.2">
      <c r="A220" s="131" t="s">
        <v>376</v>
      </c>
      <c r="B220" s="103" t="s">
        <v>162</v>
      </c>
      <c r="C220" s="132"/>
      <c r="D220" s="133"/>
      <c r="E220" s="134"/>
      <c r="F220" s="135"/>
    </row>
    <row r="221" spans="1:1024" ht="25.5" x14ac:dyDescent="0.2">
      <c r="A221" s="131"/>
      <c r="B221" s="197" t="s">
        <v>163</v>
      </c>
      <c r="C221" s="132"/>
      <c r="D221" s="133"/>
      <c r="E221" s="134"/>
      <c r="F221" s="135"/>
    </row>
    <row r="222" spans="1:1024" ht="25.5" x14ac:dyDescent="0.2">
      <c r="A222" s="131"/>
      <c r="B222" s="197" t="s">
        <v>164</v>
      </c>
      <c r="C222" s="132"/>
      <c r="D222" s="133"/>
      <c r="E222" s="134"/>
      <c r="F222" s="135"/>
    </row>
    <row r="223" spans="1:1024" x14ac:dyDescent="0.2">
      <c r="A223" s="131"/>
      <c r="B223" s="197" t="s">
        <v>165</v>
      </c>
      <c r="C223" s="132"/>
      <c r="D223" s="133"/>
      <c r="E223" s="134"/>
      <c r="F223" s="135"/>
    </row>
    <row r="224" spans="1:1024" x14ac:dyDescent="0.2">
      <c r="A224" s="131"/>
      <c r="B224" s="197" t="s">
        <v>166</v>
      </c>
      <c r="C224" s="132"/>
      <c r="D224" s="133"/>
      <c r="E224" s="134"/>
      <c r="F224" s="135"/>
    </row>
    <row r="225" spans="1:1024" ht="25.5" x14ac:dyDescent="0.2">
      <c r="A225" s="131"/>
      <c r="B225" s="197" t="s">
        <v>167</v>
      </c>
      <c r="C225" s="132"/>
      <c r="D225" s="133"/>
      <c r="E225" s="134"/>
      <c r="F225" s="135"/>
    </row>
    <row r="226" spans="1:1024" x14ac:dyDescent="0.2">
      <c r="A226" s="131"/>
      <c r="B226" s="197" t="s">
        <v>168</v>
      </c>
      <c r="C226" s="132" t="s">
        <v>91</v>
      </c>
      <c r="D226" s="133">
        <v>2.6</v>
      </c>
      <c r="E226" s="134"/>
      <c r="F226" s="135">
        <f>D226*E226</f>
        <v>0</v>
      </c>
    </row>
    <row r="227" spans="1:1024" s="85" customFormat="1" x14ac:dyDescent="0.2">
      <c r="A227" s="131"/>
      <c r="B227" s="197"/>
      <c r="C227" s="132"/>
      <c r="D227" s="133"/>
      <c r="E227" s="134"/>
      <c r="F227" s="135"/>
      <c r="AMJ227" s="88"/>
    </row>
    <row r="228" spans="1:1024" s="85" customFormat="1" ht="51" x14ac:dyDescent="0.2">
      <c r="A228" s="129" t="s">
        <v>383</v>
      </c>
      <c r="B228" s="179" t="s">
        <v>169</v>
      </c>
      <c r="C228" s="110"/>
      <c r="D228" s="119"/>
      <c r="E228" s="111"/>
      <c r="F228" s="112"/>
      <c r="AMJ228" s="88"/>
    </row>
    <row r="229" spans="1:1024" s="85" customFormat="1" ht="25.5" x14ac:dyDescent="0.2">
      <c r="A229" s="129"/>
      <c r="B229" s="179" t="s">
        <v>163</v>
      </c>
      <c r="C229" s="110"/>
      <c r="D229" s="119"/>
      <c r="E229" s="111"/>
      <c r="F229" s="112"/>
      <c r="AMJ229" s="88"/>
    </row>
    <row r="230" spans="1:1024" s="85" customFormat="1" x14ac:dyDescent="0.2">
      <c r="A230" s="129"/>
      <c r="B230" s="179" t="s">
        <v>170</v>
      </c>
      <c r="C230" s="110"/>
      <c r="D230" s="119"/>
      <c r="E230" s="111"/>
      <c r="F230" s="112"/>
      <c r="AMJ230" s="88"/>
    </row>
    <row r="231" spans="1:1024" s="85" customFormat="1" x14ac:dyDescent="0.2">
      <c r="A231" s="129"/>
      <c r="B231" s="179" t="s">
        <v>166</v>
      </c>
      <c r="C231" s="110"/>
      <c r="D231" s="119"/>
      <c r="E231" s="111"/>
      <c r="F231" s="112"/>
      <c r="AMJ231" s="88"/>
    </row>
    <row r="232" spans="1:1024" s="85" customFormat="1" ht="25.5" x14ac:dyDescent="0.2">
      <c r="A232" s="129"/>
      <c r="B232" s="179" t="s">
        <v>171</v>
      </c>
      <c r="C232" s="110"/>
      <c r="D232" s="119"/>
      <c r="E232" s="111"/>
      <c r="F232" s="112"/>
      <c r="J232" s="88"/>
      <c r="K232" s="88"/>
      <c r="AMJ232" s="88"/>
    </row>
    <row r="233" spans="1:1024" s="85" customFormat="1" ht="38.25" x14ac:dyDescent="0.2">
      <c r="A233" s="129"/>
      <c r="B233" s="109" t="s">
        <v>172</v>
      </c>
      <c r="C233" s="110"/>
      <c r="D233" s="119"/>
      <c r="E233" s="111"/>
      <c r="F233" s="112"/>
      <c r="J233" s="88"/>
      <c r="K233" s="88"/>
      <c r="AMJ233" s="88"/>
    </row>
    <row r="234" spans="1:1024" s="85" customFormat="1" x14ac:dyDescent="0.2">
      <c r="A234" s="129"/>
      <c r="B234" s="109" t="s">
        <v>173</v>
      </c>
      <c r="C234" s="110" t="s">
        <v>91</v>
      </c>
      <c r="D234" s="119">
        <v>6.8</v>
      </c>
      <c r="E234" s="111"/>
      <c r="F234" s="112">
        <f>D234*E234</f>
        <v>0</v>
      </c>
      <c r="J234" s="88"/>
      <c r="K234" s="88"/>
      <c r="AMJ234" s="88"/>
    </row>
    <row r="235" spans="1:1024" x14ac:dyDescent="0.2">
      <c r="A235" s="131"/>
      <c r="B235" s="197"/>
      <c r="C235" s="132"/>
      <c r="D235" s="133"/>
      <c r="E235" s="134"/>
      <c r="F235" s="135"/>
      <c r="H235" s="85"/>
      <c r="I235" s="85"/>
      <c r="J235" s="85"/>
    </row>
    <row r="236" spans="1:1024" ht="102" x14ac:dyDescent="0.2">
      <c r="A236" s="131" t="s">
        <v>160</v>
      </c>
      <c r="B236" s="197" t="s">
        <v>174</v>
      </c>
      <c r="C236" s="132" t="s">
        <v>91</v>
      </c>
      <c r="D236" s="133">
        <f>92*2</f>
        <v>184</v>
      </c>
      <c r="E236" s="134"/>
      <c r="F236" s="135">
        <f>D236*E236</f>
        <v>0</v>
      </c>
    </row>
    <row r="237" spans="1:1024" x14ac:dyDescent="0.2">
      <c r="A237" s="131"/>
      <c r="B237" s="197"/>
      <c r="C237" s="132"/>
      <c r="D237" s="133"/>
      <c r="E237" s="134"/>
      <c r="F237" s="135"/>
    </row>
    <row r="238" spans="1:1024" ht="76.5" x14ac:dyDescent="0.2">
      <c r="A238" s="131" t="s">
        <v>384</v>
      </c>
      <c r="B238" s="197" t="s">
        <v>175</v>
      </c>
      <c r="C238" s="132" t="s">
        <v>91</v>
      </c>
      <c r="D238" s="119">
        <f>25+2</f>
        <v>27</v>
      </c>
      <c r="E238" s="134"/>
      <c r="F238" s="135">
        <f>D238*E238</f>
        <v>0</v>
      </c>
    </row>
    <row r="239" spans="1:1024" x14ac:dyDescent="0.2">
      <c r="A239" s="131"/>
      <c r="B239" s="197"/>
      <c r="C239" s="132"/>
      <c r="D239" s="133"/>
      <c r="E239" s="134"/>
      <c r="F239" s="135"/>
    </row>
    <row r="240" spans="1:1024" ht="51" x14ac:dyDescent="0.2">
      <c r="A240" s="131" t="s">
        <v>385</v>
      </c>
      <c r="B240" s="198" t="s">
        <v>177</v>
      </c>
      <c r="C240" s="132" t="s">
        <v>91</v>
      </c>
      <c r="D240" s="133">
        <f>35+10</f>
        <v>45</v>
      </c>
      <c r="E240" s="134"/>
      <c r="F240" s="135">
        <f>D240*E240</f>
        <v>0</v>
      </c>
    </row>
    <row r="241" spans="1:1024" s="85" customFormat="1" x14ac:dyDescent="0.2">
      <c r="A241" s="131"/>
      <c r="B241" s="198"/>
      <c r="C241" s="132"/>
      <c r="D241" s="133"/>
      <c r="E241" s="134"/>
      <c r="F241" s="135"/>
      <c r="H241" s="89"/>
      <c r="AMJ241" s="88"/>
    </row>
    <row r="242" spans="1:1024" ht="51" x14ac:dyDescent="0.2">
      <c r="A242" s="131" t="s">
        <v>176</v>
      </c>
      <c r="B242" s="198" t="s">
        <v>179</v>
      </c>
      <c r="C242" s="132" t="s">
        <v>91</v>
      </c>
      <c r="D242" s="133">
        <v>120</v>
      </c>
      <c r="E242" s="134"/>
      <c r="F242" s="135">
        <f>D242*E242</f>
        <v>0</v>
      </c>
      <c r="G242" s="85"/>
      <c r="H242" s="85"/>
      <c r="I242" s="85"/>
      <c r="J242" s="85"/>
      <c r="K242" s="85"/>
    </row>
    <row r="243" spans="1:1024" s="85" customFormat="1" x14ac:dyDescent="0.2">
      <c r="A243" s="131"/>
      <c r="B243" s="198"/>
      <c r="C243" s="132"/>
      <c r="D243" s="133"/>
      <c r="E243" s="134"/>
      <c r="F243" s="135"/>
      <c r="AMJ243" s="88"/>
    </row>
    <row r="244" spans="1:1024" ht="102" x14ac:dyDescent="0.2">
      <c r="A244" s="131" t="s">
        <v>178</v>
      </c>
      <c r="B244" s="198" t="s">
        <v>181</v>
      </c>
      <c r="C244" s="132" t="s">
        <v>87</v>
      </c>
      <c r="D244" s="133">
        <v>60</v>
      </c>
      <c r="E244" s="134"/>
      <c r="F244" s="135">
        <f>D244*E244</f>
        <v>0</v>
      </c>
      <c r="G244" s="85"/>
      <c r="H244" s="85"/>
      <c r="I244" s="85"/>
      <c r="J244" s="85"/>
      <c r="K244" s="85"/>
    </row>
    <row r="245" spans="1:1024" s="85" customFormat="1" x14ac:dyDescent="0.2">
      <c r="A245" s="131"/>
      <c r="B245" s="198"/>
      <c r="C245" s="132"/>
      <c r="D245" s="133"/>
      <c r="E245" s="134"/>
      <c r="F245" s="135"/>
      <c r="AMJ245" s="88"/>
    </row>
    <row r="246" spans="1:1024" s="85" customFormat="1" ht="38.25" x14ac:dyDescent="0.2">
      <c r="A246" s="131" t="s">
        <v>180</v>
      </c>
      <c r="B246" s="198" t="s">
        <v>416</v>
      </c>
      <c r="C246" s="132"/>
      <c r="D246" s="133"/>
      <c r="E246" s="134"/>
      <c r="F246" s="135"/>
      <c r="AMJ246" s="88"/>
    </row>
    <row r="247" spans="1:1024" s="85" customFormat="1" ht="38.25" x14ac:dyDescent="0.2">
      <c r="A247" s="131"/>
      <c r="B247" s="198" t="s">
        <v>417</v>
      </c>
      <c r="C247" s="132"/>
      <c r="D247" s="133"/>
      <c r="E247" s="134"/>
      <c r="F247" s="135"/>
      <c r="AMJ247" s="88"/>
    </row>
    <row r="248" spans="1:1024" s="85" customFormat="1" ht="102" x14ac:dyDescent="0.2">
      <c r="A248" s="131"/>
      <c r="B248" s="198" t="s">
        <v>418</v>
      </c>
      <c r="C248" s="132"/>
      <c r="D248" s="133"/>
      <c r="E248" s="134"/>
      <c r="F248" s="135"/>
      <c r="AMJ248" s="88"/>
    </row>
    <row r="249" spans="1:1024" s="85" customFormat="1" x14ac:dyDescent="0.2">
      <c r="A249" s="131"/>
      <c r="B249" s="199" t="s">
        <v>419</v>
      </c>
      <c r="C249" s="132"/>
      <c r="D249" s="133"/>
      <c r="E249" s="134"/>
      <c r="F249" s="135"/>
      <c r="AMJ249" s="88"/>
    </row>
    <row r="250" spans="1:1024" s="85" customFormat="1" x14ac:dyDescent="0.2">
      <c r="A250" s="131"/>
      <c r="B250" s="198" t="s">
        <v>168</v>
      </c>
      <c r="C250" s="132" t="s">
        <v>91</v>
      </c>
      <c r="D250" s="133">
        <v>7.5</v>
      </c>
      <c r="E250" s="134"/>
      <c r="F250" s="135">
        <f>D250*E250</f>
        <v>0</v>
      </c>
      <c r="AMJ250" s="88"/>
    </row>
    <row r="251" spans="1:1024" s="85" customFormat="1" x14ac:dyDescent="0.2">
      <c r="A251" s="131"/>
      <c r="B251" s="198"/>
      <c r="C251" s="132"/>
      <c r="D251" s="133"/>
      <c r="E251" s="134"/>
      <c r="F251" s="135"/>
      <c r="AMJ251" s="88"/>
    </row>
    <row r="252" spans="1:1024" ht="51" x14ac:dyDescent="0.2">
      <c r="A252" s="131" t="s">
        <v>403</v>
      </c>
      <c r="B252" s="198" t="s">
        <v>182</v>
      </c>
      <c r="C252" s="132" t="s">
        <v>94</v>
      </c>
      <c r="D252" s="133">
        <v>1</v>
      </c>
      <c r="E252" s="134"/>
      <c r="F252" s="135">
        <f>D252*E252</f>
        <v>0</v>
      </c>
      <c r="G252" s="85"/>
    </row>
    <row r="253" spans="1:1024" ht="13.5" thickBot="1" x14ac:dyDescent="0.25">
      <c r="A253" s="137"/>
      <c r="B253" s="157"/>
      <c r="C253" s="139"/>
      <c r="D253" s="140"/>
      <c r="E253" s="175"/>
      <c r="F253" s="141"/>
    </row>
    <row r="254" spans="1:1024" x14ac:dyDescent="0.2">
      <c r="A254" s="132"/>
      <c r="B254" s="174"/>
      <c r="C254" s="132"/>
      <c r="D254" s="133"/>
      <c r="E254" s="134"/>
      <c r="F254" s="135"/>
      <c r="G254" s="85"/>
    </row>
    <row r="255" spans="1:1024" x14ac:dyDescent="0.2">
      <c r="A255" s="110"/>
      <c r="B255" s="176" t="s">
        <v>183</v>
      </c>
      <c r="C255" s="110"/>
      <c r="D255" s="119"/>
      <c r="E255" s="111"/>
      <c r="F255" s="143">
        <f>SUM(F157:F254)</f>
        <v>0</v>
      </c>
      <c r="G255" s="85"/>
      <c r="H255" s="50"/>
    </row>
    <row r="256" spans="1:1024" x14ac:dyDescent="0.2">
      <c r="A256" s="129"/>
      <c r="B256" s="144" t="s">
        <v>67</v>
      </c>
      <c r="C256" s="145"/>
      <c r="D256" s="146"/>
      <c r="E256" s="147"/>
      <c r="F256" s="148">
        <f>F191+F192+F193+F195+F197+F199+F207+F209+F218+F236+F238+F240+F242+F244+F252+F250</f>
        <v>0</v>
      </c>
      <c r="G256" s="85"/>
      <c r="H256" s="50"/>
    </row>
    <row r="257" spans="1:8" x14ac:dyDescent="0.2">
      <c r="A257" s="129"/>
      <c r="B257" s="149" t="s">
        <v>68</v>
      </c>
      <c r="C257" s="150"/>
      <c r="D257" s="151"/>
      <c r="E257" s="152"/>
      <c r="F257" s="153">
        <f>F157+F159+F165+F168+F169+F170+F171+F172+F177+F178+F179+F180+F181+F182+F173+F184+F186+F202+F212+F214+F234+F203</f>
        <v>0</v>
      </c>
      <c r="G257" s="85"/>
      <c r="H257" s="50"/>
    </row>
    <row r="258" spans="1:8" x14ac:dyDescent="0.2">
      <c r="A258" s="129"/>
      <c r="B258" s="149" t="s">
        <v>69</v>
      </c>
      <c r="C258" s="150"/>
      <c r="D258" s="151"/>
      <c r="E258" s="152"/>
      <c r="F258" s="153">
        <f>F161+F188+F205+F216+F226</f>
        <v>0</v>
      </c>
      <c r="G258" s="85"/>
      <c r="H258" s="50"/>
    </row>
    <row r="259" spans="1:8" x14ac:dyDescent="0.2">
      <c r="A259" s="110"/>
      <c r="B259" s="176"/>
      <c r="C259" s="110"/>
      <c r="D259" s="119"/>
      <c r="E259" s="111"/>
      <c r="F259" s="143"/>
      <c r="G259" s="85"/>
    </row>
    <row r="260" spans="1:8" x14ac:dyDescent="0.2">
      <c r="A260" s="110"/>
      <c r="B260" s="109"/>
      <c r="C260" s="110"/>
      <c r="D260" s="119"/>
      <c r="E260" s="111"/>
      <c r="F260" s="112"/>
      <c r="G260" s="85"/>
    </row>
    <row r="261" spans="1:8" x14ac:dyDescent="0.2">
      <c r="A261" s="110"/>
      <c r="B261" s="109"/>
      <c r="C261" s="110"/>
      <c r="D261" s="119"/>
      <c r="E261" s="111"/>
      <c r="F261" s="112"/>
    </row>
    <row r="262" spans="1:8" x14ac:dyDescent="0.2">
      <c r="A262" s="110"/>
      <c r="B262" s="178" t="s">
        <v>70</v>
      </c>
      <c r="C262" s="110"/>
      <c r="D262" s="119"/>
      <c r="E262" s="111"/>
      <c r="F262" s="112"/>
    </row>
    <row r="263" spans="1:8" x14ac:dyDescent="0.2">
      <c r="A263" s="110"/>
      <c r="B263" s="109"/>
      <c r="C263" s="110"/>
      <c r="D263" s="119"/>
      <c r="E263" s="111"/>
      <c r="F263" s="112"/>
    </row>
    <row r="264" spans="1:8" ht="51" x14ac:dyDescent="0.2">
      <c r="A264" s="129" t="s">
        <v>40</v>
      </c>
      <c r="B264" s="109" t="s">
        <v>184</v>
      </c>
      <c r="C264" s="110"/>
      <c r="D264" s="119"/>
      <c r="E264" s="111"/>
      <c r="F264" s="112"/>
    </row>
    <row r="265" spans="1:8" ht="114.75" x14ac:dyDescent="0.2">
      <c r="A265" s="129" t="s">
        <v>185</v>
      </c>
      <c r="B265" s="109" t="s">
        <v>186</v>
      </c>
      <c r="C265" s="110"/>
      <c r="D265" s="119"/>
      <c r="E265" s="111"/>
      <c r="F265" s="112"/>
    </row>
    <row r="266" spans="1:8" ht="63.75" x14ac:dyDescent="0.2">
      <c r="A266" s="129" t="s">
        <v>185</v>
      </c>
      <c r="B266" s="109" t="s">
        <v>187</v>
      </c>
      <c r="C266" s="110"/>
      <c r="D266" s="119"/>
      <c r="E266" s="111"/>
      <c r="F266" s="112"/>
    </row>
    <row r="267" spans="1:8" ht="38.25" x14ac:dyDescent="0.2">
      <c r="A267" s="129" t="s">
        <v>185</v>
      </c>
      <c r="B267" s="109" t="s">
        <v>188</v>
      </c>
      <c r="C267" s="110"/>
      <c r="D267" s="119"/>
      <c r="E267" s="111"/>
      <c r="F267" s="112"/>
    </row>
    <row r="268" spans="1:8" ht="51" x14ac:dyDescent="0.2">
      <c r="A268" s="129" t="s">
        <v>185</v>
      </c>
      <c r="B268" s="109" t="s">
        <v>189</v>
      </c>
      <c r="C268" s="110"/>
      <c r="D268" s="119"/>
      <c r="E268" s="111"/>
      <c r="F268" s="112"/>
    </row>
    <row r="269" spans="1:8" ht="76.5" x14ac:dyDescent="0.2">
      <c r="A269" s="129" t="s">
        <v>185</v>
      </c>
      <c r="B269" s="109" t="s">
        <v>190</v>
      </c>
      <c r="C269" s="110"/>
      <c r="D269" s="119"/>
      <c r="E269" s="111"/>
      <c r="F269" s="112"/>
    </row>
    <row r="270" spans="1:8" ht="63.75" x14ac:dyDescent="0.2">
      <c r="A270" s="129" t="s">
        <v>185</v>
      </c>
      <c r="B270" s="109" t="s">
        <v>191</v>
      </c>
      <c r="C270" s="110"/>
      <c r="D270" s="119"/>
      <c r="E270" s="111"/>
      <c r="F270" s="112"/>
    </row>
    <row r="271" spans="1:8" ht="51" x14ac:dyDescent="0.2">
      <c r="A271" s="129" t="s">
        <v>185</v>
      </c>
      <c r="B271" s="109" t="s">
        <v>192</v>
      </c>
      <c r="C271" s="110"/>
      <c r="D271" s="119"/>
      <c r="E271" s="111"/>
      <c r="F271" s="112"/>
    </row>
    <row r="272" spans="1:8" ht="114.75" x14ac:dyDescent="0.2">
      <c r="A272" s="129" t="s">
        <v>185</v>
      </c>
      <c r="B272" s="109" t="s">
        <v>193</v>
      </c>
      <c r="C272" s="110"/>
      <c r="D272" s="119"/>
      <c r="E272" s="111"/>
      <c r="F272" s="112"/>
    </row>
    <row r="273" spans="1:1024" ht="76.5" x14ac:dyDescent="0.2">
      <c r="A273" s="129" t="s">
        <v>185</v>
      </c>
      <c r="B273" s="109" t="s">
        <v>194</v>
      </c>
      <c r="C273" s="110"/>
      <c r="D273" s="119"/>
      <c r="E273" s="111"/>
      <c r="F273" s="112"/>
    </row>
    <row r="274" spans="1:1024" ht="89.25" x14ac:dyDescent="0.2">
      <c r="A274" s="129" t="s">
        <v>185</v>
      </c>
      <c r="B274" s="109" t="s">
        <v>195</v>
      </c>
      <c r="C274" s="110"/>
      <c r="D274" s="119"/>
      <c r="E274" s="111"/>
      <c r="F274" s="112"/>
    </row>
    <row r="275" spans="1:1024" ht="38.25" x14ac:dyDescent="0.2">
      <c r="A275" s="129" t="s">
        <v>185</v>
      </c>
      <c r="B275" s="109" t="s">
        <v>196</v>
      </c>
      <c r="C275" s="110"/>
      <c r="D275" s="119"/>
      <c r="E275" s="111"/>
      <c r="F275" s="112"/>
    </row>
    <row r="276" spans="1:1024" ht="38.25" x14ac:dyDescent="0.2">
      <c r="A276" s="129"/>
      <c r="B276" s="109" t="s">
        <v>197</v>
      </c>
      <c r="C276" s="110"/>
      <c r="D276" s="119"/>
      <c r="E276" s="111"/>
      <c r="F276" s="112"/>
    </row>
    <row r="277" spans="1:1024" ht="25.5" x14ac:dyDescent="0.2">
      <c r="A277" s="129"/>
      <c r="B277" s="109" t="s">
        <v>198</v>
      </c>
      <c r="C277" s="110"/>
      <c r="D277" s="119"/>
      <c r="E277" s="111"/>
      <c r="F277" s="112"/>
    </row>
    <row r="278" spans="1:1024" ht="38.25" x14ac:dyDescent="0.2">
      <c r="A278" s="129"/>
      <c r="B278" s="109" t="s">
        <v>199</v>
      </c>
      <c r="C278" s="110"/>
      <c r="D278" s="119"/>
      <c r="E278" s="111"/>
      <c r="F278" s="112"/>
    </row>
    <row r="279" spans="1:1024" ht="25.5" x14ac:dyDescent="0.2">
      <c r="A279" s="129"/>
      <c r="B279" s="109" t="s">
        <v>200</v>
      </c>
      <c r="C279" s="110"/>
      <c r="D279" s="119"/>
      <c r="E279" s="111"/>
      <c r="F279" s="112"/>
    </row>
    <row r="280" spans="1:1024" ht="38.25" x14ac:dyDescent="0.2">
      <c r="A280" s="129" t="s">
        <v>185</v>
      </c>
      <c r="B280" s="109" t="s">
        <v>201</v>
      </c>
      <c r="C280" s="110"/>
      <c r="D280" s="119"/>
      <c r="E280" s="111"/>
      <c r="F280" s="112"/>
    </row>
    <row r="281" spans="1:1024" x14ac:dyDescent="0.2">
      <c r="A281" s="129"/>
      <c r="B281" s="109" t="s">
        <v>202</v>
      </c>
      <c r="C281" s="110" t="s">
        <v>91</v>
      </c>
      <c r="D281" s="119">
        <f>347+10</f>
        <v>357</v>
      </c>
      <c r="E281" s="111"/>
      <c r="F281" s="112">
        <f>D281*E281</f>
        <v>0</v>
      </c>
      <c r="I281" s="42"/>
    </row>
    <row r="282" spans="1:1024" x14ac:dyDescent="0.2">
      <c r="A282" s="129"/>
      <c r="B282" s="109"/>
      <c r="C282" s="110"/>
      <c r="D282" s="119"/>
      <c r="E282" s="111"/>
      <c r="F282" s="112"/>
    </row>
    <row r="283" spans="1:1024" ht="114.75" x14ac:dyDescent="0.2">
      <c r="A283" s="129" t="s">
        <v>42</v>
      </c>
      <c r="B283" s="109" t="s">
        <v>203</v>
      </c>
      <c r="C283" s="110" t="s">
        <v>91</v>
      </c>
      <c r="D283" s="119">
        <v>206</v>
      </c>
      <c r="E283" s="111"/>
      <c r="F283" s="112">
        <f>D283*E283</f>
        <v>0</v>
      </c>
      <c r="H283" s="50"/>
      <c r="I283" s="42"/>
    </row>
    <row r="284" spans="1:1024" x14ac:dyDescent="0.2">
      <c r="A284" s="129"/>
      <c r="B284" s="109"/>
      <c r="C284" s="110"/>
      <c r="D284" s="119"/>
      <c r="E284" s="111"/>
      <c r="F284" s="112"/>
    </row>
    <row r="285" spans="1:1024" ht="102" x14ac:dyDescent="0.2">
      <c r="A285" s="129" t="s">
        <v>89</v>
      </c>
      <c r="B285" s="109" t="s">
        <v>204</v>
      </c>
      <c r="C285" s="110" t="s">
        <v>91</v>
      </c>
      <c r="D285" s="119">
        <v>135</v>
      </c>
      <c r="E285" s="111"/>
      <c r="F285" s="112">
        <f>D285*E285</f>
        <v>0</v>
      </c>
      <c r="I285" s="42"/>
    </row>
    <row r="286" spans="1:1024" x14ac:dyDescent="0.2">
      <c r="A286" s="129"/>
      <c r="B286" s="109"/>
      <c r="C286" s="110"/>
      <c r="D286" s="119"/>
      <c r="E286" s="111"/>
      <c r="F286" s="112"/>
    </row>
    <row r="287" spans="1:1024" ht="140.25" x14ac:dyDescent="0.2">
      <c r="A287" s="129" t="s">
        <v>48</v>
      </c>
      <c r="B287" s="109" t="s">
        <v>205</v>
      </c>
      <c r="C287" s="110" t="s">
        <v>91</v>
      </c>
      <c r="D287" s="119">
        <v>25</v>
      </c>
      <c r="E287" s="111"/>
      <c r="F287" s="112">
        <f>D287*E287</f>
        <v>0</v>
      </c>
      <c r="I287" s="42"/>
    </row>
    <row r="288" spans="1:1024" s="85" customFormat="1" x14ac:dyDescent="0.2">
      <c r="A288" s="129"/>
      <c r="B288" s="109"/>
      <c r="C288" s="110"/>
      <c r="D288" s="119"/>
      <c r="E288" s="111"/>
      <c r="F288" s="112"/>
      <c r="I288" s="89"/>
      <c r="AMJ288" s="88"/>
    </row>
    <row r="289" spans="1:1024" s="85" customFormat="1" ht="102" x14ac:dyDescent="0.2">
      <c r="A289" s="129" t="s">
        <v>50</v>
      </c>
      <c r="B289" s="109" t="s">
        <v>206</v>
      </c>
      <c r="C289" s="110"/>
      <c r="D289" s="119"/>
      <c r="E289" s="111"/>
      <c r="F289" s="112"/>
      <c r="I289" s="89"/>
      <c r="AMJ289" s="88"/>
    </row>
    <row r="290" spans="1:1024" s="85" customFormat="1" x14ac:dyDescent="0.2">
      <c r="A290" s="129" t="s">
        <v>136</v>
      </c>
      <c r="B290" s="109" t="s">
        <v>207</v>
      </c>
      <c r="C290" s="110" t="s">
        <v>87</v>
      </c>
      <c r="D290" s="119">
        <v>35</v>
      </c>
      <c r="E290" s="111"/>
      <c r="F290" s="112">
        <v>583.79999999999995</v>
      </c>
      <c r="I290" s="89"/>
      <c r="AMJ290" s="88"/>
    </row>
    <row r="291" spans="1:1024" s="85" customFormat="1" ht="25.5" x14ac:dyDescent="0.2">
      <c r="A291" s="129" t="s">
        <v>137</v>
      </c>
      <c r="B291" s="109" t="s">
        <v>208</v>
      </c>
      <c r="C291" s="110" t="s">
        <v>91</v>
      </c>
      <c r="D291" s="119">
        <v>4.5</v>
      </c>
      <c r="E291" s="111"/>
      <c r="F291" s="112">
        <v>245.25</v>
      </c>
      <c r="I291" s="89"/>
      <c r="AMJ291" s="88"/>
    </row>
    <row r="292" spans="1:1024" x14ac:dyDescent="0.2">
      <c r="A292" s="129"/>
      <c r="B292" s="109"/>
      <c r="C292" s="110"/>
      <c r="D292" s="119"/>
      <c r="E292" s="111"/>
      <c r="F292" s="112"/>
    </row>
    <row r="293" spans="1:1024" ht="89.25" x14ac:dyDescent="0.2">
      <c r="A293" s="129" t="s">
        <v>52</v>
      </c>
      <c r="B293" s="179" t="s">
        <v>209</v>
      </c>
      <c r="C293" s="110" t="s">
        <v>91</v>
      </c>
      <c r="D293" s="119">
        <f>92-8+1</f>
        <v>85</v>
      </c>
      <c r="E293" s="111"/>
      <c r="F293" s="112">
        <f>D293*E293</f>
        <v>0</v>
      </c>
      <c r="J293" s="91"/>
    </row>
    <row r="294" spans="1:1024" x14ac:dyDescent="0.2">
      <c r="A294" s="129"/>
      <c r="B294" s="109"/>
      <c r="C294" s="110"/>
      <c r="D294" s="119"/>
      <c r="E294" s="111"/>
      <c r="F294" s="112"/>
    </row>
    <row r="295" spans="1:1024" ht="76.5" x14ac:dyDescent="0.2">
      <c r="A295" s="129" t="s">
        <v>54</v>
      </c>
      <c r="B295" s="109" t="s">
        <v>411</v>
      </c>
      <c r="C295" s="110" t="s">
        <v>87</v>
      </c>
      <c r="D295" s="119">
        <v>24.9</v>
      </c>
      <c r="E295" s="111"/>
      <c r="F295" s="112">
        <f>D295*E295</f>
        <v>0</v>
      </c>
      <c r="H295" s="91"/>
      <c r="I295" s="42"/>
    </row>
    <row r="296" spans="1:1024" x14ac:dyDescent="0.2">
      <c r="A296" s="129"/>
      <c r="B296" s="109"/>
      <c r="C296" s="110"/>
      <c r="D296" s="119"/>
      <c r="E296" s="111"/>
      <c r="F296" s="112"/>
      <c r="H296" s="91"/>
    </row>
    <row r="297" spans="1:1024" ht="25.5" x14ac:dyDescent="0.2">
      <c r="A297" s="129" t="s">
        <v>110</v>
      </c>
      <c r="B297" s="109" t="s">
        <v>210</v>
      </c>
      <c r="C297" s="110" t="s">
        <v>91</v>
      </c>
      <c r="D297" s="119">
        <f>44+8.7+2+3</f>
        <v>57.7</v>
      </c>
      <c r="E297" s="111"/>
      <c r="F297" s="112">
        <f>D297*E297</f>
        <v>0</v>
      </c>
      <c r="H297" s="91"/>
    </row>
    <row r="298" spans="1:1024" x14ac:dyDescent="0.2">
      <c r="A298" s="129"/>
      <c r="B298" s="109"/>
      <c r="C298" s="110"/>
      <c r="D298" s="119"/>
      <c r="E298" s="111"/>
      <c r="F298" s="112"/>
      <c r="H298" s="91"/>
    </row>
    <row r="299" spans="1:1024" ht="153" x14ac:dyDescent="0.2">
      <c r="A299" s="129" t="s">
        <v>112</v>
      </c>
      <c r="B299" s="179" t="s">
        <v>211</v>
      </c>
      <c r="C299" s="110" t="s">
        <v>87</v>
      </c>
      <c r="D299" s="119">
        <f>81.5-25</f>
        <v>56.5</v>
      </c>
      <c r="E299" s="111"/>
      <c r="F299" s="112">
        <f>D299*E299</f>
        <v>0</v>
      </c>
    </row>
    <row r="300" spans="1:1024" x14ac:dyDescent="0.2">
      <c r="A300" s="129"/>
      <c r="B300" s="109"/>
      <c r="C300" s="110"/>
      <c r="D300" s="119"/>
      <c r="E300" s="111"/>
      <c r="F300" s="112"/>
    </row>
    <row r="301" spans="1:1024" ht="153" x14ac:dyDescent="0.2">
      <c r="A301" s="129" t="s">
        <v>348</v>
      </c>
      <c r="B301" s="179" t="s">
        <v>212</v>
      </c>
      <c r="C301" s="110" t="s">
        <v>87</v>
      </c>
      <c r="D301" s="119">
        <f>25+3.2</f>
        <v>28.2</v>
      </c>
      <c r="E301" s="111"/>
      <c r="F301" s="112">
        <f>D301*E301</f>
        <v>0</v>
      </c>
    </row>
    <row r="302" spans="1:1024" x14ac:dyDescent="0.2">
      <c r="A302" s="129"/>
      <c r="B302" s="109"/>
      <c r="C302" s="110"/>
      <c r="D302" s="119"/>
      <c r="E302" s="111"/>
      <c r="F302" s="112"/>
    </row>
    <row r="303" spans="1:1024" ht="51" x14ac:dyDescent="0.2">
      <c r="A303" s="129" t="s">
        <v>117</v>
      </c>
      <c r="B303" s="109" t="s">
        <v>213</v>
      </c>
      <c r="C303" s="110" t="s">
        <v>91</v>
      </c>
      <c r="D303" s="119">
        <v>107.6</v>
      </c>
      <c r="E303" s="111"/>
      <c r="F303" s="112">
        <f>D303*E303</f>
        <v>0</v>
      </c>
    </row>
    <row r="304" spans="1:1024" x14ac:dyDescent="0.2">
      <c r="A304" s="129"/>
      <c r="B304" s="109"/>
      <c r="C304" s="110"/>
      <c r="D304" s="185"/>
      <c r="E304" s="111"/>
      <c r="F304" s="112"/>
    </row>
    <row r="305" spans="1:8" ht="102" x14ac:dyDescent="0.2">
      <c r="A305" s="129" t="s">
        <v>151</v>
      </c>
      <c r="B305" s="109" t="s">
        <v>214</v>
      </c>
      <c r="C305" s="110" t="s">
        <v>87</v>
      </c>
      <c r="D305" s="119">
        <f>4+7.4+5.3</f>
        <v>16.7</v>
      </c>
      <c r="E305" s="111"/>
      <c r="F305" s="112">
        <f>D305*E305</f>
        <v>0</v>
      </c>
      <c r="H305" s="42"/>
    </row>
    <row r="306" spans="1:8" x14ac:dyDescent="0.2">
      <c r="A306" s="129"/>
      <c r="B306" s="109"/>
      <c r="C306" s="110"/>
      <c r="D306" s="119"/>
      <c r="E306" s="111"/>
      <c r="F306" s="112"/>
    </row>
    <row r="307" spans="1:8" ht="63.75" x14ac:dyDescent="0.2">
      <c r="A307" s="131" t="s">
        <v>121</v>
      </c>
      <c r="B307" s="103" t="s">
        <v>215</v>
      </c>
      <c r="C307" s="132" t="s">
        <v>94</v>
      </c>
      <c r="D307" s="133">
        <v>60</v>
      </c>
      <c r="E307" s="134"/>
      <c r="F307" s="135">
        <f>D307*E307</f>
        <v>0</v>
      </c>
    </row>
    <row r="308" spans="1:8" x14ac:dyDescent="0.2">
      <c r="A308" s="131"/>
      <c r="B308" s="174"/>
      <c r="C308" s="132"/>
      <c r="D308" s="133"/>
      <c r="E308" s="134"/>
      <c r="F308" s="135"/>
    </row>
    <row r="309" spans="1:8" s="93" customFormat="1" ht="127.5" x14ac:dyDescent="0.2">
      <c r="A309" s="131" t="s">
        <v>124</v>
      </c>
      <c r="B309" s="103" t="s">
        <v>216</v>
      </c>
      <c r="C309" s="132" t="s">
        <v>148</v>
      </c>
      <c r="D309" s="133">
        <v>1</v>
      </c>
      <c r="E309" s="134"/>
      <c r="F309" s="135">
        <f>D309*E309</f>
        <v>0</v>
      </c>
      <c r="G309" s="22"/>
      <c r="H309" s="92"/>
    </row>
    <row r="310" spans="1:8" s="93" customFormat="1" x14ac:dyDescent="0.2">
      <c r="A310" s="131"/>
      <c r="B310" s="103"/>
      <c r="C310" s="132"/>
      <c r="D310" s="133"/>
      <c r="E310" s="200"/>
      <c r="F310" s="135"/>
      <c r="G310" s="22"/>
    </row>
    <row r="311" spans="1:8" s="93" customFormat="1" ht="63.75" x14ac:dyDescent="0.2">
      <c r="A311" s="131" t="s">
        <v>126</v>
      </c>
      <c r="B311" s="103" t="s">
        <v>217</v>
      </c>
      <c r="C311" s="132" t="s">
        <v>91</v>
      </c>
      <c r="D311" s="133">
        <v>3</v>
      </c>
      <c r="E311" s="134"/>
      <c r="F311" s="135">
        <f>D311*E311</f>
        <v>0</v>
      </c>
      <c r="G311" s="22"/>
    </row>
    <row r="312" spans="1:8" s="93" customFormat="1" x14ac:dyDescent="0.2">
      <c r="A312" s="131"/>
      <c r="B312" s="103"/>
      <c r="C312" s="132"/>
      <c r="D312" s="133"/>
      <c r="E312" s="200"/>
      <c r="F312" s="135"/>
      <c r="G312" s="22"/>
    </row>
    <row r="313" spans="1:8" ht="89.25" x14ac:dyDescent="0.2">
      <c r="A313" s="131" t="s">
        <v>128</v>
      </c>
      <c r="B313" s="103" t="s">
        <v>218</v>
      </c>
      <c r="C313" s="132" t="s">
        <v>87</v>
      </c>
      <c r="D313" s="133">
        <v>41</v>
      </c>
      <c r="E313" s="134"/>
      <c r="F313" s="135">
        <f>D313*E313</f>
        <v>0</v>
      </c>
      <c r="H313" s="42"/>
    </row>
    <row r="314" spans="1:8" x14ac:dyDescent="0.2">
      <c r="A314" s="131"/>
      <c r="B314" s="103"/>
      <c r="C314" s="132"/>
      <c r="D314" s="133"/>
      <c r="E314" s="200"/>
      <c r="F314" s="135"/>
      <c r="H314" s="89"/>
    </row>
    <row r="315" spans="1:8" ht="89.25" x14ac:dyDescent="0.2">
      <c r="A315" s="131" t="s">
        <v>376</v>
      </c>
      <c r="B315" s="103" t="s">
        <v>219</v>
      </c>
      <c r="C315" s="132" t="s">
        <v>87</v>
      </c>
      <c r="D315" s="133">
        <f>10.5+9.5</f>
        <v>20</v>
      </c>
      <c r="E315" s="134"/>
      <c r="F315" s="135">
        <f>D315*E315</f>
        <v>0</v>
      </c>
      <c r="H315" s="89"/>
    </row>
    <row r="316" spans="1:8" x14ac:dyDescent="0.2">
      <c r="A316" s="139"/>
      <c r="B316" s="157"/>
      <c r="C316" s="139"/>
      <c r="D316" s="140"/>
      <c r="E316" s="141"/>
      <c r="F316" s="141"/>
      <c r="H316" s="89"/>
    </row>
    <row r="317" spans="1:8" x14ac:dyDescent="0.2">
      <c r="A317" s="110"/>
      <c r="B317" s="176" t="s">
        <v>220</v>
      </c>
      <c r="C317" s="110"/>
      <c r="D317" s="119"/>
      <c r="E317" s="112"/>
      <c r="F317" s="143">
        <f>SUM(F275:F316)</f>
        <v>829.05</v>
      </c>
      <c r="H317" s="50"/>
    </row>
    <row r="318" spans="1:8" x14ac:dyDescent="0.2">
      <c r="A318" s="110"/>
      <c r="B318" s="144" t="s">
        <v>71</v>
      </c>
      <c r="C318" s="145"/>
      <c r="D318" s="146"/>
      <c r="E318" s="147"/>
      <c r="F318" s="148">
        <f>F281+F283+F285+F287+F290+F291+F293+F295+F297+F303+F305+F307+F313+F315</f>
        <v>829.05</v>
      </c>
      <c r="H318" s="50"/>
    </row>
    <row r="319" spans="1:8" x14ac:dyDescent="0.2">
      <c r="A319" s="110"/>
      <c r="B319" s="149" t="s">
        <v>72</v>
      </c>
      <c r="C319" s="150"/>
      <c r="D319" s="151"/>
      <c r="E319" s="152"/>
      <c r="F319" s="153">
        <f>F299+F311</f>
        <v>0</v>
      </c>
    </row>
    <row r="320" spans="1:8" x14ac:dyDescent="0.2">
      <c r="A320" s="110"/>
      <c r="B320" s="149" t="s">
        <v>73</v>
      </c>
      <c r="C320" s="150"/>
      <c r="D320" s="151"/>
      <c r="E320" s="152"/>
      <c r="F320" s="153">
        <f>F301+F309</f>
        <v>0</v>
      </c>
      <c r="H320" s="50"/>
    </row>
    <row r="321" spans="1:1023" x14ac:dyDescent="0.2">
      <c r="A321" s="110"/>
      <c r="B321" s="177"/>
      <c r="C321" s="110"/>
      <c r="D321" s="119"/>
      <c r="E321" s="112"/>
      <c r="F321" s="112"/>
    </row>
    <row r="322" spans="1:1023" s="88" customFormat="1" x14ac:dyDescent="0.2">
      <c r="A322" s="110"/>
      <c r="B322" s="177"/>
      <c r="C322" s="110"/>
      <c r="D322" s="119"/>
      <c r="E322" s="112"/>
      <c r="F322" s="112"/>
      <c r="G322" s="85"/>
      <c r="H322" s="85"/>
      <c r="I322" s="85"/>
      <c r="J322" s="85"/>
      <c r="K322" s="85"/>
      <c r="L322" s="85"/>
      <c r="M322" s="85"/>
      <c r="N322" s="85"/>
      <c r="O322" s="85"/>
      <c r="P322" s="85"/>
      <c r="Q322" s="85"/>
      <c r="R322" s="85"/>
      <c r="S322" s="85"/>
      <c r="T322" s="85"/>
      <c r="U322" s="85"/>
      <c r="V322" s="85"/>
      <c r="W322" s="85"/>
      <c r="X322" s="85"/>
      <c r="Y322" s="85"/>
      <c r="Z322" s="85"/>
      <c r="AA322" s="85"/>
      <c r="AB322" s="85"/>
      <c r="AC322" s="85"/>
      <c r="AD322" s="85"/>
      <c r="AE322" s="85"/>
      <c r="AF322" s="85"/>
      <c r="AG322" s="85"/>
      <c r="AH322" s="85"/>
      <c r="AI322" s="85"/>
      <c r="AJ322" s="85"/>
      <c r="AK322" s="85"/>
      <c r="AL322" s="85"/>
      <c r="AM322" s="85"/>
      <c r="AN322" s="85"/>
      <c r="AO322" s="85"/>
      <c r="AP322" s="85"/>
      <c r="AQ322" s="85"/>
      <c r="AR322" s="85"/>
      <c r="AS322" s="85"/>
      <c r="AT322" s="85"/>
      <c r="AU322" s="85"/>
      <c r="AV322" s="85"/>
      <c r="AW322" s="85"/>
      <c r="AX322" s="85"/>
      <c r="AY322" s="85"/>
      <c r="AZ322" s="85"/>
      <c r="BA322" s="85"/>
      <c r="BB322" s="85"/>
      <c r="BC322" s="85"/>
      <c r="BD322" s="85"/>
      <c r="BE322" s="85"/>
      <c r="BF322" s="85"/>
      <c r="BG322" s="85"/>
      <c r="BH322" s="85"/>
      <c r="BI322" s="85"/>
      <c r="BJ322" s="85"/>
      <c r="BK322" s="85"/>
      <c r="BL322" s="85"/>
      <c r="BM322" s="85"/>
      <c r="BN322" s="85"/>
      <c r="BO322" s="85"/>
      <c r="BP322" s="85"/>
      <c r="BQ322" s="85"/>
      <c r="BR322" s="85"/>
      <c r="BS322" s="85"/>
      <c r="BT322" s="85"/>
      <c r="BU322" s="85"/>
      <c r="BV322" s="85"/>
      <c r="BW322" s="85"/>
      <c r="BX322" s="85"/>
      <c r="BY322" s="85"/>
      <c r="BZ322" s="85"/>
      <c r="CA322" s="85"/>
      <c r="CB322" s="85"/>
      <c r="CC322" s="85"/>
      <c r="CD322" s="85"/>
      <c r="CE322" s="85"/>
      <c r="CF322" s="85"/>
      <c r="CG322" s="85"/>
      <c r="CH322" s="85"/>
      <c r="CI322" s="85"/>
      <c r="CJ322" s="85"/>
      <c r="CK322" s="85"/>
      <c r="CL322" s="85"/>
      <c r="CM322" s="85"/>
      <c r="CN322" s="85"/>
      <c r="CO322" s="85"/>
      <c r="CP322" s="85"/>
      <c r="CQ322" s="85"/>
      <c r="CR322" s="85"/>
      <c r="CS322" s="85"/>
      <c r="CT322" s="85"/>
      <c r="CU322" s="85"/>
      <c r="CV322" s="85"/>
      <c r="CW322" s="85"/>
      <c r="CX322" s="85"/>
      <c r="CY322" s="85"/>
      <c r="CZ322" s="85"/>
      <c r="DA322" s="85"/>
      <c r="DB322" s="85"/>
      <c r="DC322" s="85"/>
      <c r="DD322" s="85"/>
      <c r="DE322" s="85"/>
      <c r="DF322" s="85"/>
      <c r="DG322" s="85"/>
      <c r="DH322" s="85"/>
      <c r="DI322" s="85"/>
      <c r="DJ322" s="85"/>
      <c r="DK322" s="85"/>
      <c r="DL322" s="85"/>
      <c r="DM322" s="85"/>
      <c r="DN322" s="85"/>
      <c r="DO322" s="85"/>
      <c r="DP322" s="85"/>
      <c r="DQ322" s="85"/>
      <c r="DR322" s="85"/>
      <c r="DS322" s="85"/>
      <c r="DT322" s="85"/>
      <c r="DU322" s="85"/>
      <c r="DV322" s="85"/>
      <c r="DW322" s="85"/>
      <c r="DX322" s="85"/>
      <c r="DY322" s="85"/>
      <c r="DZ322" s="85"/>
      <c r="EA322" s="85"/>
      <c r="EB322" s="85"/>
      <c r="EC322" s="85"/>
      <c r="ED322" s="85"/>
      <c r="EE322" s="85"/>
      <c r="EF322" s="85"/>
      <c r="EG322" s="85"/>
      <c r="EH322" s="85"/>
      <c r="EI322" s="85"/>
      <c r="EJ322" s="85"/>
      <c r="EK322" s="85"/>
      <c r="EL322" s="85"/>
      <c r="EM322" s="85"/>
      <c r="EN322" s="85"/>
      <c r="EO322" s="85"/>
      <c r="EP322" s="85"/>
      <c r="EQ322" s="85"/>
      <c r="ER322" s="85"/>
      <c r="ES322" s="85"/>
      <c r="ET322" s="85"/>
      <c r="EU322" s="85"/>
      <c r="EV322" s="85"/>
      <c r="EW322" s="85"/>
      <c r="EX322" s="85"/>
      <c r="EY322" s="85"/>
      <c r="EZ322" s="85"/>
      <c r="FA322" s="85"/>
      <c r="FB322" s="85"/>
      <c r="FC322" s="85"/>
      <c r="FD322" s="85"/>
      <c r="FE322" s="85"/>
      <c r="FF322" s="85"/>
      <c r="FG322" s="85"/>
      <c r="FH322" s="85"/>
      <c r="FI322" s="85"/>
      <c r="FJ322" s="85"/>
      <c r="FK322" s="85"/>
      <c r="FL322" s="85"/>
      <c r="FM322" s="85"/>
      <c r="FN322" s="85"/>
      <c r="FO322" s="85"/>
      <c r="FP322" s="85"/>
      <c r="FQ322" s="85"/>
      <c r="FR322" s="85"/>
      <c r="FS322" s="85"/>
      <c r="FT322" s="85"/>
      <c r="FU322" s="85"/>
      <c r="FV322" s="85"/>
      <c r="FW322" s="85"/>
      <c r="FX322" s="85"/>
      <c r="FY322" s="85"/>
      <c r="FZ322" s="85"/>
      <c r="GA322" s="85"/>
      <c r="GB322" s="85"/>
      <c r="GC322" s="85"/>
      <c r="GD322" s="85"/>
      <c r="GE322" s="85"/>
      <c r="GF322" s="85"/>
      <c r="GG322" s="85"/>
      <c r="GH322" s="85"/>
      <c r="GI322" s="85"/>
      <c r="GJ322" s="85"/>
      <c r="GK322" s="85"/>
      <c r="GL322" s="85"/>
      <c r="GM322" s="85"/>
      <c r="GN322" s="85"/>
      <c r="GO322" s="85"/>
      <c r="GP322" s="85"/>
      <c r="GQ322" s="85"/>
      <c r="GR322" s="85"/>
      <c r="GS322" s="85"/>
      <c r="GT322" s="85"/>
      <c r="GU322" s="85"/>
      <c r="GV322" s="85"/>
      <c r="GW322" s="85"/>
      <c r="GX322" s="85"/>
      <c r="GY322" s="85"/>
      <c r="GZ322" s="85"/>
      <c r="HA322" s="85"/>
      <c r="HB322" s="85"/>
      <c r="HC322" s="85"/>
      <c r="HD322" s="85"/>
      <c r="HE322" s="85"/>
      <c r="HF322" s="85"/>
      <c r="HG322" s="85"/>
      <c r="HH322" s="85"/>
      <c r="HI322" s="85"/>
      <c r="HJ322" s="85"/>
      <c r="HK322" s="85"/>
      <c r="HL322" s="85"/>
      <c r="HM322" s="85"/>
      <c r="HN322" s="85"/>
      <c r="HO322" s="85"/>
      <c r="HP322" s="85"/>
      <c r="HQ322" s="85"/>
      <c r="HR322" s="85"/>
      <c r="HS322" s="85"/>
      <c r="HT322" s="85"/>
      <c r="HU322" s="85"/>
      <c r="HV322" s="85"/>
      <c r="HW322" s="85"/>
      <c r="HX322" s="85"/>
      <c r="HY322" s="85"/>
      <c r="HZ322" s="85"/>
      <c r="IA322" s="85"/>
      <c r="IB322" s="85"/>
      <c r="IC322" s="85"/>
      <c r="ID322" s="85"/>
      <c r="IE322" s="85"/>
      <c r="IF322" s="85"/>
      <c r="IG322" s="85"/>
      <c r="IH322" s="85"/>
      <c r="II322" s="85"/>
      <c r="IJ322" s="85"/>
      <c r="IK322" s="85"/>
      <c r="IL322" s="85"/>
      <c r="IM322" s="85"/>
      <c r="IN322" s="85"/>
      <c r="IO322" s="85"/>
      <c r="IP322" s="85"/>
      <c r="IQ322" s="85"/>
      <c r="IR322" s="85"/>
      <c r="IS322" s="85"/>
      <c r="IT322" s="85"/>
      <c r="IU322" s="85"/>
      <c r="IV322" s="85"/>
      <c r="IW322" s="85"/>
      <c r="IX322" s="85"/>
      <c r="IY322" s="85"/>
      <c r="IZ322" s="85"/>
      <c r="JA322" s="85"/>
      <c r="JB322" s="85"/>
      <c r="JC322" s="85"/>
      <c r="JD322" s="85"/>
      <c r="JE322" s="85"/>
      <c r="JF322" s="85"/>
      <c r="JG322" s="85"/>
      <c r="JH322" s="85"/>
      <c r="JI322" s="85"/>
      <c r="JJ322" s="85"/>
      <c r="JK322" s="85"/>
      <c r="JL322" s="85"/>
      <c r="JM322" s="85"/>
      <c r="JN322" s="85"/>
      <c r="JO322" s="85"/>
      <c r="JP322" s="85"/>
      <c r="JQ322" s="85"/>
      <c r="JR322" s="85"/>
      <c r="JS322" s="85"/>
      <c r="JT322" s="85"/>
      <c r="JU322" s="85"/>
      <c r="JV322" s="85"/>
      <c r="JW322" s="85"/>
      <c r="JX322" s="85"/>
      <c r="JY322" s="85"/>
      <c r="JZ322" s="85"/>
      <c r="KA322" s="85"/>
      <c r="KB322" s="85"/>
      <c r="KC322" s="85"/>
      <c r="KD322" s="85"/>
      <c r="KE322" s="85"/>
      <c r="KF322" s="85"/>
      <c r="KG322" s="85"/>
      <c r="KH322" s="85"/>
      <c r="KI322" s="85"/>
      <c r="KJ322" s="85"/>
      <c r="KK322" s="85"/>
      <c r="KL322" s="85"/>
      <c r="KM322" s="85"/>
      <c r="KN322" s="85"/>
      <c r="KO322" s="85"/>
      <c r="KP322" s="85"/>
      <c r="KQ322" s="85"/>
      <c r="KR322" s="85"/>
      <c r="KS322" s="85"/>
      <c r="KT322" s="85"/>
      <c r="KU322" s="85"/>
      <c r="KV322" s="85"/>
      <c r="KW322" s="85"/>
      <c r="KX322" s="85"/>
      <c r="KY322" s="85"/>
      <c r="KZ322" s="85"/>
      <c r="LA322" s="85"/>
      <c r="LB322" s="85"/>
      <c r="LC322" s="85"/>
      <c r="LD322" s="85"/>
      <c r="LE322" s="85"/>
      <c r="LF322" s="85"/>
      <c r="LG322" s="85"/>
      <c r="LH322" s="85"/>
      <c r="LI322" s="85"/>
      <c r="LJ322" s="85"/>
      <c r="LK322" s="85"/>
      <c r="LL322" s="85"/>
      <c r="LM322" s="85"/>
      <c r="LN322" s="85"/>
      <c r="LO322" s="85"/>
      <c r="LP322" s="85"/>
      <c r="LQ322" s="85"/>
      <c r="LR322" s="85"/>
      <c r="LS322" s="85"/>
      <c r="LT322" s="85"/>
      <c r="LU322" s="85"/>
      <c r="LV322" s="85"/>
      <c r="LW322" s="85"/>
      <c r="LX322" s="85"/>
      <c r="LY322" s="85"/>
      <c r="LZ322" s="85"/>
      <c r="MA322" s="85"/>
      <c r="MB322" s="85"/>
      <c r="MC322" s="85"/>
      <c r="MD322" s="85"/>
      <c r="ME322" s="85"/>
      <c r="MF322" s="85"/>
      <c r="MG322" s="85"/>
      <c r="MH322" s="85"/>
      <c r="MI322" s="85"/>
      <c r="MJ322" s="85"/>
      <c r="MK322" s="85"/>
      <c r="ML322" s="85"/>
      <c r="MM322" s="85"/>
      <c r="MN322" s="85"/>
      <c r="MO322" s="85"/>
      <c r="MP322" s="85"/>
      <c r="MQ322" s="85"/>
      <c r="MR322" s="85"/>
      <c r="MS322" s="85"/>
      <c r="MT322" s="85"/>
      <c r="MU322" s="85"/>
      <c r="MV322" s="85"/>
      <c r="MW322" s="85"/>
      <c r="MX322" s="85"/>
      <c r="MY322" s="85"/>
      <c r="MZ322" s="85"/>
      <c r="NA322" s="85"/>
      <c r="NB322" s="85"/>
      <c r="NC322" s="85"/>
      <c r="ND322" s="85"/>
      <c r="NE322" s="85"/>
      <c r="NF322" s="85"/>
      <c r="NG322" s="85"/>
      <c r="NH322" s="85"/>
      <c r="NI322" s="85"/>
      <c r="NJ322" s="85"/>
      <c r="NK322" s="85"/>
      <c r="NL322" s="85"/>
      <c r="NM322" s="85"/>
      <c r="NN322" s="85"/>
      <c r="NO322" s="85"/>
      <c r="NP322" s="85"/>
      <c r="NQ322" s="85"/>
      <c r="NR322" s="85"/>
      <c r="NS322" s="85"/>
      <c r="NT322" s="85"/>
      <c r="NU322" s="85"/>
      <c r="NV322" s="85"/>
      <c r="NW322" s="85"/>
      <c r="NX322" s="85"/>
      <c r="NY322" s="85"/>
      <c r="NZ322" s="85"/>
      <c r="OA322" s="85"/>
      <c r="OB322" s="85"/>
      <c r="OC322" s="85"/>
      <c r="OD322" s="85"/>
      <c r="OE322" s="85"/>
      <c r="OF322" s="85"/>
      <c r="OG322" s="85"/>
      <c r="OH322" s="85"/>
      <c r="OI322" s="85"/>
      <c r="OJ322" s="85"/>
      <c r="OK322" s="85"/>
      <c r="OL322" s="85"/>
      <c r="OM322" s="85"/>
      <c r="ON322" s="85"/>
      <c r="OO322" s="85"/>
      <c r="OP322" s="85"/>
      <c r="OQ322" s="85"/>
      <c r="OR322" s="85"/>
      <c r="OS322" s="85"/>
      <c r="OT322" s="85"/>
      <c r="OU322" s="85"/>
      <c r="OV322" s="85"/>
      <c r="OW322" s="85"/>
      <c r="OX322" s="85"/>
      <c r="OY322" s="85"/>
      <c r="OZ322" s="85"/>
      <c r="PA322" s="85"/>
      <c r="PB322" s="85"/>
      <c r="PC322" s="85"/>
      <c r="PD322" s="85"/>
      <c r="PE322" s="85"/>
      <c r="PF322" s="85"/>
      <c r="PG322" s="85"/>
      <c r="PH322" s="85"/>
      <c r="PI322" s="85"/>
      <c r="PJ322" s="85"/>
      <c r="PK322" s="85"/>
      <c r="PL322" s="85"/>
      <c r="PM322" s="85"/>
      <c r="PN322" s="85"/>
      <c r="PO322" s="85"/>
      <c r="PP322" s="85"/>
      <c r="PQ322" s="85"/>
      <c r="PR322" s="85"/>
      <c r="PS322" s="85"/>
      <c r="PT322" s="85"/>
      <c r="PU322" s="85"/>
      <c r="PV322" s="85"/>
      <c r="PW322" s="85"/>
      <c r="PX322" s="85"/>
      <c r="PY322" s="85"/>
      <c r="PZ322" s="85"/>
      <c r="QA322" s="85"/>
      <c r="QB322" s="85"/>
      <c r="QC322" s="85"/>
      <c r="QD322" s="85"/>
      <c r="QE322" s="85"/>
      <c r="QF322" s="85"/>
      <c r="QG322" s="85"/>
      <c r="QH322" s="85"/>
      <c r="QI322" s="85"/>
      <c r="QJ322" s="85"/>
      <c r="QK322" s="85"/>
      <c r="QL322" s="85"/>
      <c r="QM322" s="85"/>
      <c r="QN322" s="85"/>
      <c r="QO322" s="85"/>
      <c r="QP322" s="85"/>
      <c r="QQ322" s="85"/>
      <c r="QR322" s="85"/>
      <c r="QS322" s="85"/>
      <c r="QT322" s="85"/>
      <c r="QU322" s="85"/>
      <c r="QV322" s="85"/>
      <c r="QW322" s="85"/>
      <c r="QX322" s="85"/>
      <c r="QY322" s="85"/>
      <c r="QZ322" s="85"/>
      <c r="RA322" s="85"/>
      <c r="RB322" s="85"/>
      <c r="RC322" s="85"/>
      <c r="RD322" s="85"/>
      <c r="RE322" s="85"/>
      <c r="RF322" s="85"/>
      <c r="RG322" s="85"/>
      <c r="RH322" s="85"/>
      <c r="RI322" s="85"/>
      <c r="RJ322" s="85"/>
      <c r="RK322" s="85"/>
      <c r="RL322" s="85"/>
      <c r="RM322" s="85"/>
      <c r="RN322" s="85"/>
      <c r="RO322" s="85"/>
      <c r="RP322" s="85"/>
      <c r="RQ322" s="85"/>
      <c r="RR322" s="85"/>
      <c r="RS322" s="85"/>
      <c r="RT322" s="85"/>
      <c r="RU322" s="85"/>
      <c r="RV322" s="85"/>
      <c r="RW322" s="85"/>
      <c r="RX322" s="85"/>
      <c r="RY322" s="85"/>
      <c r="RZ322" s="85"/>
      <c r="SA322" s="85"/>
      <c r="SB322" s="85"/>
      <c r="SC322" s="85"/>
      <c r="SD322" s="85"/>
      <c r="SE322" s="85"/>
      <c r="SF322" s="85"/>
      <c r="SG322" s="85"/>
      <c r="SH322" s="85"/>
      <c r="SI322" s="85"/>
      <c r="SJ322" s="85"/>
      <c r="SK322" s="85"/>
      <c r="SL322" s="85"/>
      <c r="SM322" s="85"/>
      <c r="SN322" s="85"/>
      <c r="SO322" s="85"/>
      <c r="SP322" s="85"/>
      <c r="SQ322" s="85"/>
      <c r="SR322" s="85"/>
      <c r="SS322" s="85"/>
      <c r="ST322" s="85"/>
      <c r="SU322" s="85"/>
      <c r="SV322" s="85"/>
      <c r="SW322" s="85"/>
      <c r="SX322" s="85"/>
      <c r="SY322" s="85"/>
      <c r="SZ322" s="85"/>
      <c r="TA322" s="85"/>
      <c r="TB322" s="85"/>
      <c r="TC322" s="85"/>
      <c r="TD322" s="85"/>
      <c r="TE322" s="85"/>
      <c r="TF322" s="85"/>
      <c r="TG322" s="85"/>
      <c r="TH322" s="85"/>
      <c r="TI322" s="85"/>
      <c r="TJ322" s="85"/>
      <c r="TK322" s="85"/>
      <c r="TL322" s="85"/>
      <c r="TM322" s="85"/>
      <c r="TN322" s="85"/>
      <c r="TO322" s="85"/>
      <c r="TP322" s="85"/>
      <c r="TQ322" s="85"/>
      <c r="TR322" s="85"/>
      <c r="TS322" s="85"/>
      <c r="TT322" s="85"/>
      <c r="TU322" s="85"/>
      <c r="TV322" s="85"/>
      <c r="TW322" s="85"/>
      <c r="TX322" s="85"/>
      <c r="TY322" s="85"/>
      <c r="TZ322" s="85"/>
      <c r="UA322" s="85"/>
      <c r="UB322" s="85"/>
      <c r="UC322" s="85"/>
      <c r="UD322" s="85"/>
      <c r="UE322" s="85"/>
      <c r="UF322" s="85"/>
      <c r="UG322" s="85"/>
      <c r="UH322" s="85"/>
      <c r="UI322" s="85"/>
      <c r="UJ322" s="85"/>
      <c r="UK322" s="85"/>
      <c r="UL322" s="85"/>
      <c r="UM322" s="85"/>
      <c r="UN322" s="85"/>
      <c r="UO322" s="85"/>
      <c r="UP322" s="85"/>
      <c r="UQ322" s="85"/>
      <c r="UR322" s="85"/>
      <c r="US322" s="85"/>
      <c r="UT322" s="85"/>
      <c r="UU322" s="85"/>
      <c r="UV322" s="85"/>
      <c r="UW322" s="85"/>
      <c r="UX322" s="85"/>
      <c r="UY322" s="85"/>
      <c r="UZ322" s="85"/>
      <c r="VA322" s="85"/>
      <c r="VB322" s="85"/>
      <c r="VC322" s="85"/>
      <c r="VD322" s="85"/>
      <c r="VE322" s="85"/>
      <c r="VF322" s="85"/>
      <c r="VG322" s="85"/>
      <c r="VH322" s="85"/>
      <c r="VI322" s="85"/>
      <c r="VJ322" s="85"/>
      <c r="VK322" s="85"/>
      <c r="VL322" s="85"/>
      <c r="VM322" s="85"/>
      <c r="VN322" s="85"/>
      <c r="VO322" s="85"/>
      <c r="VP322" s="85"/>
      <c r="VQ322" s="85"/>
      <c r="VR322" s="85"/>
      <c r="VS322" s="85"/>
      <c r="VT322" s="85"/>
      <c r="VU322" s="85"/>
      <c r="VV322" s="85"/>
      <c r="VW322" s="85"/>
      <c r="VX322" s="85"/>
      <c r="VY322" s="85"/>
      <c r="VZ322" s="85"/>
      <c r="WA322" s="85"/>
      <c r="WB322" s="85"/>
      <c r="WC322" s="85"/>
      <c r="WD322" s="85"/>
      <c r="WE322" s="85"/>
      <c r="WF322" s="85"/>
      <c r="WG322" s="85"/>
      <c r="WH322" s="85"/>
      <c r="WI322" s="85"/>
      <c r="WJ322" s="85"/>
      <c r="WK322" s="85"/>
      <c r="WL322" s="85"/>
      <c r="WM322" s="85"/>
      <c r="WN322" s="85"/>
      <c r="WO322" s="85"/>
      <c r="WP322" s="85"/>
      <c r="WQ322" s="85"/>
      <c r="WR322" s="85"/>
      <c r="WS322" s="85"/>
      <c r="WT322" s="85"/>
      <c r="WU322" s="85"/>
      <c r="WV322" s="85"/>
      <c r="WW322" s="85"/>
      <c r="WX322" s="85"/>
      <c r="WY322" s="85"/>
      <c r="WZ322" s="85"/>
      <c r="XA322" s="85"/>
      <c r="XB322" s="85"/>
      <c r="XC322" s="85"/>
      <c r="XD322" s="85"/>
      <c r="XE322" s="85"/>
      <c r="XF322" s="85"/>
      <c r="XG322" s="85"/>
      <c r="XH322" s="85"/>
      <c r="XI322" s="85"/>
      <c r="XJ322" s="85"/>
      <c r="XK322" s="85"/>
      <c r="XL322" s="85"/>
      <c r="XM322" s="85"/>
      <c r="XN322" s="85"/>
      <c r="XO322" s="85"/>
      <c r="XP322" s="85"/>
      <c r="XQ322" s="85"/>
      <c r="XR322" s="85"/>
      <c r="XS322" s="85"/>
      <c r="XT322" s="85"/>
      <c r="XU322" s="85"/>
      <c r="XV322" s="85"/>
      <c r="XW322" s="85"/>
      <c r="XX322" s="85"/>
      <c r="XY322" s="85"/>
      <c r="XZ322" s="85"/>
      <c r="YA322" s="85"/>
      <c r="YB322" s="85"/>
      <c r="YC322" s="85"/>
      <c r="YD322" s="85"/>
      <c r="YE322" s="85"/>
      <c r="YF322" s="85"/>
      <c r="YG322" s="85"/>
      <c r="YH322" s="85"/>
      <c r="YI322" s="85"/>
      <c r="YJ322" s="85"/>
      <c r="YK322" s="85"/>
      <c r="YL322" s="85"/>
      <c r="YM322" s="85"/>
      <c r="YN322" s="85"/>
      <c r="YO322" s="85"/>
      <c r="YP322" s="85"/>
      <c r="YQ322" s="85"/>
      <c r="YR322" s="85"/>
      <c r="YS322" s="85"/>
      <c r="YT322" s="85"/>
      <c r="YU322" s="85"/>
      <c r="YV322" s="85"/>
      <c r="YW322" s="85"/>
      <c r="YX322" s="85"/>
      <c r="YY322" s="85"/>
      <c r="YZ322" s="85"/>
      <c r="ZA322" s="85"/>
      <c r="ZB322" s="85"/>
      <c r="ZC322" s="85"/>
      <c r="ZD322" s="85"/>
      <c r="ZE322" s="85"/>
      <c r="ZF322" s="85"/>
      <c r="ZG322" s="85"/>
      <c r="ZH322" s="85"/>
      <c r="ZI322" s="85"/>
      <c r="ZJ322" s="85"/>
      <c r="ZK322" s="85"/>
      <c r="ZL322" s="85"/>
      <c r="ZM322" s="85"/>
      <c r="ZN322" s="85"/>
      <c r="ZO322" s="85"/>
      <c r="ZP322" s="85"/>
      <c r="ZQ322" s="85"/>
      <c r="ZR322" s="85"/>
      <c r="ZS322" s="85"/>
      <c r="ZT322" s="85"/>
      <c r="ZU322" s="85"/>
      <c r="ZV322" s="85"/>
      <c r="ZW322" s="85"/>
      <c r="ZX322" s="85"/>
      <c r="ZY322" s="85"/>
      <c r="ZZ322" s="85"/>
      <c r="AAA322" s="85"/>
      <c r="AAB322" s="85"/>
      <c r="AAC322" s="85"/>
      <c r="AAD322" s="85"/>
      <c r="AAE322" s="85"/>
      <c r="AAF322" s="85"/>
      <c r="AAG322" s="85"/>
      <c r="AAH322" s="85"/>
      <c r="AAI322" s="85"/>
      <c r="AAJ322" s="85"/>
      <c r="AAK322" s="85"/>
      <c r="AAL322" s="85"/>
      <c r="AAM322" s="85"/>
      <c r="AAN322" s="85"/>
      <c r="AAO322" s="85"/>
      <c r="AAP322" s="85"/>
      <c r="AAQ322" s="85"/>
      <c r="AAR322" s="85"/>
      <c r="AAS322" s="85"/>
      <c r="AAT322" s="85"/>
      <c r="AAU322" s="85"/>
      <c r="AAV322" s="85"/>
      <c r="AAW322" s="85"/>
      <c r="AAX322" s="85"/>
      <c r="AAY322" s="85"/>
      <c r="AAZ322" s="85"/>
      <c r="ABA322" s="85"/>
      <c r="ABB322" s="85"/>
      <c r="ABC322" s="85"/>
      <c r="ABD322" s="85"/>
      <c r="ABE322" s="85"/>
      <c r="ABF322" s="85"/>
      <c r="ABG322" s="85"/>
      <c r="ABH322" s="85"/>
      <c r="ABI322" s="85"/>
      <c r="ABJ322" s="85"/>
      <c r="ABK322" s="85"/>
      <c r="ABL322" s="85"/>
      <c r="ABM322" s="85"/>
      <c r="ABN322" s="85"/>
      <c r="ABO322" s="85"/>
      <c r="ABP322" s="85"/>
      <c r="ABQ322" s="85"/>
      <c r="ABR322" s="85"/>
      <c r="ABS322" s="85"/>
      <c r="ABT322" s="85"/>
      <c r="ABU322" s="85"/>
      <c r="ABV322" s="85"/>
      <c r="ABW322" s="85"/>
      <c r="ABX322" s="85"/>
      <c r="ABY322" s="85"/>
      <c r="ABZ322" s="85"/>
      <c r="ACA322" s="85"/>
      <c r="ACB322" s="85"/>
      <c r="ACC322" s="85"/>
      <c r="ACD322" s="85"/>
      <c r="ACE322" s="85"/>
      <c r="ACF322" s="85"/>
      <c r="ACG322" s="85"/>
      <c r="ACH322" s="85"/>
      <c r="ACI322" s="85"/>
      <c r="ACJ322" s="85"/>
      <c r="ACK322" s="85"/>
      <c r="ACL322" s="85"/>
      <c r="ACM322" s="85"/>
      <c r="ACN322" s="85"/>
      <c r="ACO322" s="85"/>
      <c r="ACP322" s="85"/>
      <c r="ACQ322" s="85"/>
      <c r="ACR322" s="85"/>
      <c r="ACS322" s="85"/>
      <c r="ACT322" s="85"/>
      <c r="ACU322" s="85"/>
      <c r="ACV322" s="85"/>
      <c r="ACW322" s="85"/>
      <c r="ACX322" s="85"/>
      <c r="ACY322" s="85"/>
      <c r="ACZ322" s="85"/>
      <c r="ADA322" s="85"/>
      <c r="ADB322" s="85"/>
      <c r="ADC322" s="85"/>
      <c r="ADD322" s="85"/>
      <c r="ADE322" s="85"/>
      <c r="ADF322" s="85"/>
      <c r="ADG322" s="85"/>
      <c r="ADH322" s="85"/>
      <c r="ADI322" s="85"/>
      <c r="ADJ322" s="85"/>
      <c r="ADK322" s="85"/>
      <c r="ADL322" s="85"/>
      <c r="ADM322" s="85"/>
      <c r="ADN322" s="85"/>
      <c r="ADO322" s="85"/>
      <c r="ADP322" s="85"/>
      <c r="ADQ322" s="85"/>
      <c r="ADR322" s="85"/>
      <c r="ADS322" s="85"/>
      <c r="ADT322" s="85"/>
      <c r="ADU322" s="85"/>
      <c r="ADV322" s="85"/>
      <c r="ADW322" s="85"/>
      <c r="ADX322" s="85"/>
      <c r="ADY322" s="85"/>
      <c r="ADZ322" s="85"/>
      <c r="AEA322" s="85"/>
      <c r="AEB322" s="85"/>
      <c r="AEC322" s="85"/>
      <c r="AED322" s="85"/>
      <c r="AEE322" s="85"/>
      <c r="AEF322" s="85"/>
      <c r="AEG322" s="85"/>
      <c r="AEH322" s="85"/>
      <c r="AEI322" s="85"/>
      <c r="AEJ322" s="85"/>
      <c r="AEK322" s="85"/>
      <c r="AEL322" s="85"/>
      <c r="AEM322" s="85"/>
      <c r="AEN322" s="85"/>
      <c r="AEO322" s="85"/>
      <c r="AEP322" s="85"/>
      <c r="AEQ322" s="85"/>
      <c r="AER322" s="85"/>
      <c r="AES322" s="85"/>
      <c r="AET322" s="85"/>
      <c r="AEU322" s="85"/>
      <c r="AEV322" s="85"/>
      <c r="AEW322" s="85"/>
      <c r="AEX322" s="85"/>
      <c r="AEY322" s="85"/>
      <c r="AEZ322" s="85"/>
      <c r="AFA322" s="85"/>
      <c r="AFB322" s="85"/>
      <c r="AFC322" s="85"/>
      <c r="AFD322" s="85"/>
      <c r="AFE322" s="85"/>
      <c r="AFF322" s="85"/>
      <c r="AFG322" s="85"/>
      <c r="AFH322" s="85"/>
      <c r="AFI322" s="85"/>
      <c r="AFJ322" s="85"/>
      <c r="AFK322" s="85"/>
      <c r="AFL322" s="85"/>
      <c r="AFM322" s="85"/>
      <c r="AFN322" s="85"/>
      <c r="AFO322" s="85"/>
      <c r="AFP322" s="85"/>
      <c r="AFQ322" s="85"/>
      <c r="AFR322" s="85"/>
      <c r="AFS322" s="85"/>
      <c r="AFT322" s="85"/>
      <c r="AFU322" s="85"/>
      <c r="AFV322" s="85"/>
      <c r="AFW322" s="85"/>
      <c r="AFX322" s="85"/>
      <c r="AFY322" s="85"/>
      <c r="AFZ322" s="85"/>
      <c r="AGA322" s="85"/>
      <c r="AGB322" s="85"/>
      <c r="AGC322" s="85"/>
      <c r="AGD322" s="85"/>
      <c r="AGE322" s="85"/>
      <c r="AGF322" s="85"/>
      <c r="AGG322" s="85"/>
      <c r="AGH322" s="85"/>
      <c r="AGI322" s="85"/>
      <c r="AGJ322" s="85"/>
      <c r="AGK322" s="85"/>
      <c r="AGL322" s="85"/>
      <c r="AGM322" s="85"/>
      <c r="AGN322" s="85"/>
      <c r="AGO322" s="85"/>
      <c r="AGP322" s="85"/>
      <c r="AGQ322" s="85"/>
      <c r="AGR322" s="85"/>
      <c r="AGS322" s="85"/>
      <c r="AGT322" s="85"/>
      <c r="AGU322" s="85"/>
      <c r="AGV322" s="85"/>
      <c r="AGW322" s="85"/>
      <c r="AGX322" s="85"/>
      <c r="AGY322" s="85"/>
      <c r="AGZ322" s="85"/>
      <c r="AHA322" s="85"/>
      <c r="AHB322" s="85"/>
      <c r="AHC322" s="85"/>
      <c r="AHD322" s="85"/>
      <c r="AHE322" s="85"/>
      <c r="AHF322" s="85"/>
      <c r="AHG322" s="85"/>
      <c r="AHH322" s="85"/>
      <c r="AHI322" s="85"/>
      <c r="AHJ322" s="85"/>
      <c r="AHK322" s="85"/>
      <c r="AHL322" s="85"/>
      <c r="AHM322" s="85"/>
      <c r="AHN322" s="85"/>
      <c r="AHO322" s="85"/>
      <c r="AHP322" s="85"/>
      <c r="AHQ322" s="85"/>
      <c r="AHR322" s="85"/>
      <c r="AHS322" s="85"/>
      <c r="AHT322" s="85"/>
      <c r="AHU322" s="85"/>
      <c r="AHV322" s="85"/>
      <c r="AHW322" s="85"/>
      <c r="AHX322" s="85"/>
      <c r="AHY322" s="85"/>
      <c r="AHZ322" s="85"/>
      <c r="AIA322" s="85"/>
      <c r="AIB322" s="85"/>
      <c r="AIC322" s="85"/>
      <c r="AID322" s="85"/>
      <c r="AIE322" s="85"/>
      <c r="AIF322" s="85"/>
      <c r="AIG322" s="85"/>
      <c r="AIH322" s="85"/>
      <c r="AII322" s="85"/>
      <c r="AIJ322" s="85"/>
      <c r="AIK322" s="85"/>
      <c r="AIL322" s="85"/>
      <c r="AIM322" s="85"/>
      <c r="AIN322" s="85"/>
      <c r="AIO322" s="85"/>
      <c r="AIP322" s="85"/>
      <c r="AIQ322" s="85"/>
      <c r="AIR322" s="85"/>
      <c r="AIS322" s="85"/>
      <c r="AIT322" s="85"/>
      <c r="AIU322" s="85"/>
      <c r="AIV322" s="85"/>
      <c r="AIW322" s="85"/>
      <c r="AIX322" s="85"/>
      <c r="AIY322" s="85"/>
      <c r="AIZ322" s="85"/>
      <c r="AJA322" s="85"/>
      <c r="AJB322" s="85"/>
      <c r="AJC322" s="85"/>
      <c r="AJD322" s="85"/>
      <c r="AJE322" s="85"/>
      <c r="AJF322" s="85"/>
      <c r="AJG322" s="85"/>
      <c r="AJH322" s="85"/>
      <c r="AJI322" s="85"/>
      <c r="AJJ322" s="85"/>
      <c r="AJK322" s="85"/>
      <c r="AJL322" s="85"/>
      <c r="AJM322" s="85"/>
      <c r="AJN322" s="85"/>
      <c r="AJO322" s="85"/>
      <c r="AJP322" s="85"/>
      <c r="AJQ322" s="85"/>
      <c r="AJR322" s="85"/>
      <c r="AJS322" s="85"/>
      <c r="AJT322" s="85"/>
      <c r="AJU322" s="85"/>
      <c r="AJV322" s="85"/>
      <c r="AJW322" s="85"/>
      <c r="AJX322" s="85"/>
      <c r="AJY322" s="85"/>
      <c r="AJZ322" s="85"/>
      <c r="AKA322" s="85"/>
      <c r="AKB322" s="85"/>
      <c r="AKC322" s="85"/>
      <c r="AKD322" s="85"/>
      <c r="AKE322" s="85"/>
      <c r="AKF322" s="85"/>
      <c r="AKG322" s="85"/>
      <c r="AKH322" s="85"/>
      <c r="AKI322" s="85"/>
      <c r="AKJ322" s="85"/>
      <c r="AKK322" s="85"/>
      <c r="AKL322" s="85"/>
      <c r="AKM322" s="85"/>
      <c r="AKN322" s="85"/>
      <c r="AKO322" s="85"/>
      <c r="AKP322" s="85"/>
      <c r="AKQ322" s="85"/>
      <c r="AKR322" s="85"/>
      <c r="AKS322" s="85"/>
      <c r="AKT322" s="85"/>
      <c r="AKU322" s="85"/>
      <c r="AKV322" s="85"/>
      <c r="AKW322" s="85"/>
      <c r="AKX322" s="85"/>
      <c r="AKY322" s="85"/>
      <c r="AKZ322" s="85"/>
      <c r="ALA322" s="85"/>
      <c r="ALB322" s="85"/>
      <c r="ALC322" s="85"/>
      <c r="ALD322" s="85"/>
      <c r="ALE322" s="85"/>
      <c r="ALF322" s="85"/>
      <c r="ALG322" s="85"/>
      <c r="ALH322" s="85"/>
      <c r="ALI322" s="85"/>
      <c r="ALJ322" s="85"/>
      <c r="ALK322" s="85"/>
      <c r="ALL322" s="85"/>
      <c r="ALM322" s="85"/>
      <c r="ALN322" s="85"/>
      <c r="ALO322" s="85"/>
      <c r="ALP322" s="85"/>
      <c r="ALQ322" s="85"/>
      <c r="ALR322" s="85"/>
      <c r="ALS322" s="85"/>
      <c r="ALT322" s="85"/>
      <c r="ALU322" s="85"/>
      <c r="ALV322" s="85"/>
      <c r="ALW322" s="85"/>
      <c r="ALX322" s="85"/>
      <c r="ALY322" s="85"/>
      <c r="ALZ322" s="85"/>
      <c r="AMA322" s="85"/>
      <c r="AMB322" s="85"/>
      <c r="AMC322" s="85"/>
      <c r="AMD322" s="85"/>
      <c r="AME322" s="85"/>
      <c r="AMF322" s="85"/>
      <c r="AMG322" s="85"/>
      <c r="AMH322" s="85"/>
      <c r="AMI322" s="85"/>
    </row>
    <row r="323" spans="1:1023" s="88" customFormat="1" x14ac:dyDescent="0.2">
      <c r="A323" s="110"/>
      <c r="B323" s="177"/>
      <c r="C323" s="110"/>
      <c r="D323" s="119"/>
      <c r="E323" s="112"/>
      <c r="F323" s="112"/>
      <c r="G323" s="85"/>
      <c r="H323" s="85"/>
      <c r="I323" s="85"/>
      <c r="J323" s="85"/>
      <c r="K323" s="85"/>
      <c r="L323" s="85"/>
      <c r="M323" s="85"/>
      <c r="N323" s="85"/>
      <c r="O323" s="85"/>
      <c r="P323" s="85"/>
      <c r="Q323" s="85"/>
      <c r="R323" s="85"/>
      <c r="S323" s="85"/>
      <c r="T323" s="85"/>
      <c r="U323" s="85"/>
      <c r="V323" s="85"/>
      <c r="W323" s="85"/>
      <c r="X323" s="85"/>
      <c r="Y323" s="85"/>
      <c r="Z323" s="85"/>
      <c r="AA323" s="85"/>
      <c r="AB323" s="85"/>
      <c r="AC323" s="85"/>
      <c r="AD323" s="85"/>
      <c r="AE323" s="85"/>
      <c r="AF323" s="85"/>
      <c r="AG323" s="85"/>
      <c r="AH323" s="85"/>
      <c r="AI323" s="85"/>
      <c r="AJ323" s="85"/>
      <c r="AK323" s="85"/>
      <c r="AL323" s="85"/>
      <c r="AM323" s="85"/>
      <c r="AN323" s="85"/>
      <c r="AO323" s="85"/>
      <c r="AP323" s="85"/>
      <c r="AQ323" s="85"/>
      <c r="AR323" s="85"/>
      <c r="AS323" s="85"/>
      <c r="AT323" s="85"/>
      <c r="AU323" s="85"/>
      <c r="AV323" s="85"/>
      <c r="AW323" s="85"/>
      <c r="AX323" s="85"/>
      <c r="AY323" s="85"/>
      <c r="AZ323" s="85"/>
      <c r="BA323" s="85"/>
      <c r="BB323" s="85"/>
      <c r="BC323" s="85"/>
      <c r="BD323" s="85"/>
      <c r="BE323" s="85"/>
      <c r="BF323" s="85"/>
      <c r="BG323" s="85"/>
      <c r="BH323" s="85"/>
      <c r="BI323" s="85"/>
      <c r="BJ323" s="85"/>
      <c r="BK323" s="85"/>
      <c r="BL323" s="85"/>
      <c r="BM323" s="85"/>
      <c r="BN323" s="85"/>
      <c r="BO323" s="85"/>
      <c r="BP323" s="85"/>
      <c r="BQ323" s="85"/>
      <c r="BR323" s="85"/>
      <c r="BS323" s="85"/>
      <c r="BT323" s="85"/>
      <c r="BU323" s="85"/>
      <c r="BV323" s="85"/>
      <c r="BW323" s="85"/>
      <c r="BX323" s="85"/>
      <c r="BY323" s="85"/>
      <c r="BZ323" s="85"/>
      <c r="CA323" s="85"/>
      <c r="CB323" s="85"/>
      <c r="CC323" s="85"/>
      <c r="CD323" s="85"/>
      <c r="CE323" s="85"/>
      <c r="CF323" s="85"/>
      <c r="CG323" s="85"/>
      <c r="CH323" s="85"/>
      <c r="CI323" s="85"/>
      <c r="CJ323" s="85"/>
      <c r="CK323" s="85"/>
      <c r="CL323" s="85"/>
      <c r="CM323" s="85"/>
      <c r="CN323" s="85"/>
      <c r="CO323" s="85"/>
      <c r="CP323" s="85"/>
      <c r="CQ323" s="85"/>
      <c r="CR323" s="85"/>
      <c r="CS323" s="85"/>
      <c r="CT323" s="85"/>
      <c r="CU323" s="85"/>
      <c r="CV323" s="85"/>
      <c r="CW323" s="85"/>
      <c r="CX323" s="85"/>
      <c r="CY323" s="85"/>
      <c r="CZ323" s="85"/>
      <c r="DA323" s="85"/>
      <c r="DB323" s="85"/>
      <c r="DC323" s="85"/>
      <c r="DD323" s="85"/>
      <c r="DE323" s="85"/>
      <c r="DF323" s="85"/>
      <c r="DG323" s="85"/>
      <c r="DH323" s="85"/>
      <c r="DI323" s="85"/>
      <c r="DJ323" s="85"/>
      <c r="DK323" s="85"/>
      <c r="DL323" s="85"/>
      <c r="DM323" s="85"/>
      <c r="DN323" s="85"/>
      <c r="DO323" s="85"/>
      <c r="DP323" s="85"/>
      <c r="DQ323" s="85"/>
      <c r="DR323" s="85"/>
      <c r="DS323" s="85"/>
      <c r="DT323" s="85"/>
      <c r="DU323" s="85"/>
      <c r="DV323" s="85"/>
      <c r="DW323" s="85"/>
      <c r="DX323" s="85"/>
      <c r="DY323" s="85"/>
      <c r="DZ323" s="85"/>
      <c r="EA323" s="85"/>
      <c r="EB323" s="85"/>
      <c r="EC323" s="85"/>
      <c r="ED323" s="85"/>
      <c r="EE323" s="85"/>
      <c r="EF323" s="85"/>
      <c r="EG323" s="85"/>
      <c r="EH323" s="85"/>
      <c r="EI323" s="85"/>
      <c r="EJ323" s="85"/>
      <c r="EK323" s="85"/>
      <c r="EL323" s="85"/>
      <c r="EM323" s="85"/>
      <c r="EN323" s="85"/>
      <c r="EO323" s="85"/>
      <c r="EP323" s="85"/>
      <c r="EQ323" s="85"/>
      <c r="ER323" s="85"/>
      <c r="ES323" s="85"/>
      <c r="ET323" s="85"/>
      <c r="EU323" s="85"/>
      <c r="EV323" s="85"/>
      <c r="EW323" s="85"/>
      <c r="EX323" s="85"/>
      <c r="EY323" s="85"/>
      <c r="EZ323" s="85"/>
      <c r="FA323" s="85"/>
      <c r="FB323" s="85"/>
      <c r="FC323" s="85"/>
      <c r="FD323" s="85"/>
      <c r="FE323" s="85"/>
      <c r="FF323" s="85"/>
      <c r="FG323" s="85"/>
      <c r="FH323" s="85"/>
      <c r="FI323" s="85"/>
      <c r="FJ323" s="85"/>
      <c r="FK323" s="85"/>
      <c r="FL323" s="85"/>
      <c r="FM323" s="85"/>
      <c r="FN323" s="85"/>
      <c r="FO323" s="85"/>
      <c r="FP323" s="85"/>
      <c r="FQ323" s="85"/>
      <c r="FR323" s="85"/>
      <c r="FS323" s="85"/>
      <c r="FT323" s="85"/>
      <c r="FU323" s="85"/>
      <c r="FV323" s="85"/>
      <c r="FW323" s="85"/>
      <c r="FX323" s="85"/>
      <c r="FY323" s="85"/>
      <c r="FZ323" s="85"/>
      <c r="GA323" s="85"/>
      <c r="GB323" s="85"/>
      <c r="GC323" s="85"/>
      <c r="GD323" s="85"/>
      <c r="GE323" s="85"/>
      <c r="GF323" s="85"/>
      <c r="GG323" s="85"/>
      <c r="GH323" s="85"/>
      <c r="GI323" s="85"/>
      <c r="GJ323" s="85"/>
      <c r="GK323" s="85"/>
      <c r="GL323" s="85"/>
      <c r="GM323" s="85"/>
      <c r="GN323" s="85"/>
      <c r="GO323" s="85"/>
      <c r="GP323" s="85"/>
      <c r="GQ323" s="85"/>
      <c r="GR323" s="85"/>
      <c r="GS323" s="85"/>
      <c r="GT323" s="85"/>
      <c r="GU323" s="85"/>
      <c r="GV323" s="85"/>
      <c r="GW323" s="85"/>
      <c r="GX323" s="85"/>
      <c r="GY323" s="85"/>
      <c r="GZ323" s="85"/>
      <c r="HA323" s="85"/>
      <c r="HB323" s="85"/>
      <c r="HC323" s="85"/>
      <c r="HD323" s="85"/>
      <c r="HE323" s="85"/>
      <c r="HF323" s="85"/>
      <c r="HG323" s="85"/>
      <c r="HH323" s="85"/>
      <c r="HI323" s="85"/>
      <c r="HJ323" s="85"/>
      <c r="HK323" s="85"/>
      <c r="HL323" s="85"/>
      <c r="HM323" s="85"/>
      <c r="HN323" s="85"/>
      <c r="HO323" s="85"/>
      <c r="HP323" s="85"/>
      <c r="HQ323" s="85"/>
      <c r="HR323" s="85"/>
      <c r="HS323" s="85"/>
      <c r="HT323" s="85"/>
      <c r="HU323" s="85"/>
      <c r="HV323" s="85"/>
      <c r="HW323" s="85"/>
      <c r="HX323" s="85"/>
      <c r="HY323" s="85"/>
      <c r="HZ323" s="85"/>
      <c r="IA323" s="85"/>
      <c r="IB323" s="85"/>
      <c r="IC323" s="85"/>
      <c r="ID323" s="85"/>
      <c r="IE323" s="85"/>
      <c r="IF323" s="85"/>
      <c r="IG323" s="85"/>
      <c r="IH323" s="85"/>
      <c r="II323" s="85"/>
      <c r="IJ323" s="85"/>
      <c r="IK323" s="85"/>
      <c r="IL323" s="85"/>
      <c r="IM323" s="85"/>
      <c r="IN323" s="85"/>
      <c r="IO323" s="85"/>
      <c r="IP323" s="85"/>
      <c r="IQ323" s="85"/>
      <c r="IR323" s="85"/>
      <c r="IS323" s="85"/>
      <c r="IT323" s="85"/>
      <c r="IU323" s="85"/>
      <c r="IV323" s="85"/>
      <c r="IW323" s="85"/>
      <c r="IX323" s="85"/>
      <c r="IY323" s="85"/>
      <c r="IZ323" s="85"/>
      <c r="JA323" s="85"/>
      <c r="JB323" s="85"/>
      <c r="JC323" s="85"/>
      <c r="JD323" s="85"/>
      <c r="JE323" s="85"/>
      <c r="JF323" s="85"/>
      <c r="JG323" s="85"/>
      <c r="JH323" s="85"/>
      <c r="JI323" s="85"/>
      <c r="JJ323" s="85"/>
      <c r="JK323" s="85"/>
      <c r="JL323" s="85"/>
      <c r="JM323" s="85"/>
      <c r="JN323" s="85"/>
      <c r="JO323" s="85"/>
      <c r="JP323" s="85"/>
      <c r="JQ323" s="85"/>
      <c r="JR323" s="85"/>
      <c r="JS323" s="85"/>
      <c r="JT323" s="85"/>
      <c r="JU323" s="85"/>
      <c r="JV323" s="85"/>
      <c r="JW323" s="85"/>
      <c r="JX323" s="85"/>
      <c r="JY323" s="85"/>
      <c r="JZ323" s="85"/>
      <c r="KA323" s="85"/>
      <c r="KB323" s="85"/>
      <c r="KC323" s="85"/>
      <c r="KD323" s="85"/>
      <c r="KE323" s="85"/>
      <c r="KF323" s="85"/>
      <c r="KG323" s="85"/>
      <c r="KH323" s="85"/>
      <c r="KI323" s="85"/>
      <c r="KJ323" s="85"/>
      <c r="KK323" s="85"/>
      <c r="KL323" s="85"/>
      <c r="KM323" s="85"/>
      <c r="KN323" s="85"/>
      <c r="KO323" s="85"/>
      <c r="KP323" s="85"/>
      <c r="KQ323" s="85"/>
      <c r="KR323" s="85"/>
      <c r="KS323" s="85"/>
      <c r="KT323" s="85"/>
      <c r="KU323" s="85"/>
      <c r="KV323" s="85"/>
      <c r="KW323" s="85"/>
      <c r="KX323" s="85"/>
      <c r="KY323" s="85"/>
      <c r="KZ323" s="85"/>
      <c r="LA323" s="85"/>
      <c r="LB323" s="85"/>
      <c r="LC323" s="85"/>
      <c r="LD323" s="85"/>
      <c r="LE323" s="85"/>
      <c r="LF323" s="85"/>
      <c r="LG323" s="85"/>
      <c r="LH323" s="85"/>
      <c r="LI323" s="85"/>
      <c r="LJ323" s="85"/>
      <c r="LK323" s="85"/>
      <c r="LL323" s="85"/>
      <c r="LM323" s="85"/>
      <c r="LN323" s="85"/>
      <c r="LO323" s="85"/>
      <c r="LP323" s="85"/>
      <c r="LQ323" s="85"/>
      <c r="LR323" s="85"/>
      <c r="LS323" s="85"/>
      <c r="LT323" s="85"/>
      <c r="LU323" s="85"/>
      <c r="LV323" s="85"/>
      <c r="LW323" s="85"/>
      <c r="LX323" s="85"/>
      <c r="LY323" s="85"/>
      <c r="LZ323" s="85"/>
      <c r="MA323" s="85"/>
      <c r="MB323" s="85"/>
      <c r="MC323" s="85"/>
      <c r="MD323" s="85"/>
      <c r="ME323" s="85"/>
      <c r="MF323" s="85"/>
      <c r="MG323" s="85"/>
      <c r="MH323" s="85"/>
      <c r="MI323" s="85"/>
      <c r="MJ323" s="85"/>
      <c r="MK323" s="85"/>
      <c r="ML323" s="85"/>
      <c r="MM323" s="85"/>
      <c r="MN323" s="85"/>
      <c r="MO323" s="85"/>
      <c r="MP323" s="85"/>
      <c r="MQ323" s="85"/>
      <c r="MR323" s="85"/>
      <c r="MS323" s="85"/>
      <c r="MT323" s="85"/>
      <c r="MU323" s="85"/>
      <c r="MV323" s="85"/>
      <c r="MW323" s="85"/>
      <c r="MX323" s="85"/>
      <c r="MY323" s="85"/>
      <c r="MZ323" s="85"/>
      <c r="NA323" s="85"/>
      <c r="NB323" s="85"/>
      <c r="NC323" s="85"/>
      <c r="ND323" s="85"/>
      <c r="NE323" s="85"/>
      <c r="NF323" s="85"/>
      <c r="NG323" s="85"/>
      <c r="NH323" s="85"/>
      <c r="NI323" s="85"/>
      <c r="NJ323" s="85"/>
      <c r="NK323" s="85"/>
      <c r="NL323" s="85"/>
      <c r="NM323" s="85"/>
      <c r="NN323" s="85"/>
      <c r="NO323" s="85"/>
      <c r="NP323" s="85"/>
      <c r="NQ323" s="85"/>
      <c r="NR323" s="85"/>
      <c r="NS323" s="85"/>
      <c r="NT323" s="85"/>
      <c r="NU323" s="85"/>
      <c r="NV323" s="85"/>
      <c r="NW323" s="85"/>
      <c r="NX323" s="85"/>
      <c r="NY323" s="85"/>
      <c r="NZ323" s="85"/>
      <c r="OA323" s="85"/>
      <c r="OB323" s="85"/>
      <c r="OC323" s="85"/>
      <c r="OD323" s="85"/>
      <c r="OE323" s="85"/>
      <c r="OF323" s="85"/>
      <c r="OG323" s="85"/>
      <c r="OH323" s="85"/>
      <c r="OI323" s="85"/>
      <c r="OJ323" s="85"/>
      <c r="OK323" s="85"/>
      <c r="OL323" s="85"/>
      <c r="OM323" s="85"/>
      <c r="ON323" s="85"/>
      <c r="OO323" s="85"/>
      <c r="OP323" s="85"/>
      <c r="OQ323" s="85"/>
      <c r="OR323" s="85"/>
      <c r="OS323" s="85"/>
      <c r="OT323" s="85"/>
      <c r="OU323" s="85"/>
      <c r="OV323" s="85"/>
      <c r="OW323" s="85"/>
      <c r="OX323" s="85"/>
      <c r="OY323" s="85"/>
      <c r="OZ323" s="85"/>
      <c r="PA323" s="85"/>
      <c r="PB323" s="85"/>
      <c r="PC323" s="85"/>
      <c r="PD323" s="85"/>
      <c r="PE323" s="85"/>
      <c r="PF323" s="85"/>
      <c r="PG323" s="85"/>
      <c r="PH323" s="85"/>
      <c r="PI323" s="85"/>
      <c r="PJ323" s="85"/>
      <c r="PK323" s="85"/>
      <c r="PL323" s="85"/>
      <c r="PM323" s="85"/>
      <c r="PN323" s="85"/>
      <c r="PO323" s="85"/>
      <c r="PP323" s="85"/>
      <c r="PQ323" s="85"/>
      <c r="PR323" s="85"/>
      <c r="PS323" s="85"/>
      <c r="PT323" s="85"/>
      <c r="PU323" s="85"/>
      <c r="PV323" s="85"/>
      <c r="PW323" s="85"/>
      <c r="PX323" s="85"/>
      <c r="PY323" s="85"/>
      <c r="PZ323" s="85"/>
      <c r="QA323" s="85"/>
      <c r="QB323" s="85"/>
      <c r="QC323" s="85"/>
      <c r="QD323" s="85"/>
      <c r="QE323" s="85"/>
      <c r="QF323" s="85"/>
      <c r="QG323" s="85"/>
      <c r="QH323" s="85"/>
      <c r="QI323" s="85"/>
      <c r="QJ323" s="85"/>
      <c r="QK323" s="85"/>
      <c r="QL323" s="85"/>
      <c r="QM323" s="85"/>
      <c r="QN323" s="85"/>
      <c r="QO323" s="85"/>
      <c r="QP323" s="85"/>
      <c r="QQ323" s="85"/>
      <c r="QR323" s="85"/>
      <c r="QS323" s="85"/>
      <c r="QT323" s="85"/>
      <c r="QU323" s="85"/>
      <c r="QV323" s="85"/>
      <c r="QW323" s="85"/>
      <c r="QX323" s="85"/>
      <c r="QY323" s="85"/>
      <c r="QZ323" s="85"/>
      <c r="RA323" s="85"/>
      <c r="RB323" s="85"/>
      <c r="RC323" s="85"/>
      <c r="RD323" s="85"/>
      <c r="RE323" s="85"/>
      <c r="RF323" s="85"/>
      <c r="RG323" s="85"/>
      <c r="RH323" s="85"/>
      <c r="RI323" s="85"/>
      <c r="RJ323" s="85"/>
      <c r="RK323" s="85"/>
      <c r="RL323" s="85"/>
      <c r="RM323" s="85"/>
      <c r="RN323" s="85"/>
      <c r="RO323" s="85"/>
      <c r="RP323" s="85"/>
      <c r="RQ323" s="85"/>
      <c r="RR323" s="85"/>
      <c r="RS323" s="85"/>
      <c r="RT323" s="85"/>
      <c r="RU323" s="85"/>
      <c r="RV323" s="85"/>
      <c r="RW323" s="85"/>
      <c r="RX323" s="85"/>
      <c r="RY323" s="85"/>
      <c r="RZ323" s="85"/>
      <c r="SA323" s="85"/>
      <c r="SB323" s="85"/>
      <c r="SC323" s="85"/>
      <c r="SD323" s="85"/>
      <c r="SE323" s="85"/>
      <c r="SF323" s="85"/>
      <c r="SG323" s="85"/>
      <c r="SH323" s="85"/>
      <c r="SI323" s="85"/>
      <c r="SJ323" s="85"/>
      <c r="SK323" s="85"/>
      <c r="SL323" s="85"/>
      <c r="SM323" s="85"/>
      <c r="SN323" s="85"/>
      <c r="SO323" s="85"/>
      <c r="SP323" s="85"/>
      <c r="SQ323" s="85"/>
      <c r="SR323" s="85"/>
      <c r="SS323" s="85"/>
      <c r="ST323" s="85"/>
      <c r="SU323" s="85"/>
      <c r="SV323" s="85"/>
      <c r="SW323" s="85"/>
      <c r="SX323" s="85"/>
      <c r="SY323" s="85"/>
      <c r="SZ323" s="85"/>
      <c r="TA323" s="85"/>
      <c r="TB323" s="85"/>
      <c r="TC323" s="85"/>
      <c r="TD323" s="85"/>
      <c r="TE323" s="85"/>
      <c r="TF323" s="85"/>
      <c r="TG323" s="85"/>
      <c r="TH323" s="85"/>
      <c r="TI323" s="85"/>
      <c r="TJ323" s="85"/>
      <c r="TK323" s="85"/>
      <c r="TL323" s="85"/>
      <c r="TM323" s="85"/>
      <c r="TN323" s="85"/>
      <c r="TO323" s="85"/>
      <c r="TP323" s="85"/>
      <c r="TQ323" s="85"/>
      <c r="TR323" s="85"/>
      <c r="TS323" s="85"/>
      <c r="TT323" s="85"/>
      <c r="TU323" s="85"/>
      <c r="TV323" s="85"/>
      <c r="TW323" s="85"/>
      <c r="TX323" s="85"/>
      <c r="TY323" s="85"/>
      <c r="TZ323" s="85"/>
      <c r="UA323" s="85"/>
      <c r="UB323" s="85"/>
      <c r="UC323" s="85"/>
      <c r="UD323" s="85"/>
      <c r="UE323" s="85"/>
      <c r="UF323" s="85"/>
      <c r="UG323" s="85"/>
      <c r="UH323" s="85"/>
      <c r="UI323" s="85"/>
      <c r="UJ323" s="85"/>
      <c r="UK323" s="85"/>
      <c r="UL323" s="85"/>
      <c r="UM323" s="85"/>
      <c r="UN323" s="85"/>
      <c r="UO323" s="85"/>
      <c r="UP323" s="85"/>
      <c r="UQ323" s="85"/>
      <c r="UR323" s="85"/>
      <c r="US323" s="85"/>
      <c r="UT323" s="85"/>
      <c r="UU323" s="85"/>
      <c r="UV323" s="85"/>
      <c r="UW323" s="85"/>
      <c r="UX323" s="85"/>
      <c r="UY323" s="85"/>
      <c r="UZ323" s="85"/>
      <c r="VA323" s="85"/>
      <c r="VB323" s="85"/>
      <c r="VC323" s="85"/>
      <c r="VD323" s="85"/>
      <c r="VE323" s="85"/>
      <c r="VF323" s="85"/>
      <c r="VG323" s="85"/>
      <c r="VH323" s="85"/>
      <c r="VI323" s="85"/>
      <c r="VJ323" s="85"/>
      <c r="VK323" s="85"/>
      <c r="VL323" s="85"/>
      <c r="VM323" s="85"/>
      <c r="VN323" s="85"/>
      <c r="VO323" s="85"/>
      <c r="VP323" s="85"/>
      <c r="VQ323" s="85"/>
      <c r="VR323" s="85"/>
      <c r="VS323" s="85"/>
      <c r="VT323" s="85"/>
      <c r="VU323" s="85"/>
      <c r="VV323" s="85"/>
      <c r="VW323" s="85"/>
      <c r="VX323" s="85"/>
      <c r="VY323" s="85"/>
      <c r="VZ323" s="85"/>
      <c r="WA323" s="85"/>
      <c r="WB323" s="85"/>
      <c r="WC323" s="85"/>
      <c r="WD323" s="85"/>
      <c r="WE323" s="85"/>
      <c r="WF323" s="85"/>
      <c r="WG323" s="85"/>
      <c r="WH323" s="85"/>
      <c r="WI323" s="85"/>
      <c r="WJ323" s="85"/>
      <c r="WK323" s="85"/>
      <c r="WL323" s="85"/>
      <c r="WM323" s="85"/>
      <c r="WN323" s="85"/>
      <c r="WO323" s="85"/>
      <c r="WP323" s="85"/>
      <c r="WQ323" s="85"/>
      <c r="WR323" s="85"/>
      <c r="WS323" s="85"/>
      <c r="WT323" s="85"/>
      <c r="WU323" s="85"/>
      <c r="WV323" s="85"/>
      <c r="WW323" s="85"/>
      <c r="WX323" s="85"/>
      <c r="WY323" s="85"/>
      <c r="WZ323" s="85"/>
      <c r="XA323" s="85"/>
      <c r="XB323" s="85"/>
      <c r="XC323" s="85"/>
      <c r="XD323" s="85"/>
      <c r="XE323" s="85"/>
      <c r="XF323" s="85"/>
      <c r="XG323" s="85"/>
      <c r="XH323" s="85"/>
      <c r="XI323" s="85"/>
      <c r="XJ323" s="85"/>
      <c r="XK323" s="85"/>
      <c r="XL323" s="85"/>
      <c r="XM323" s="85"/>
      <c r="XN323" s="85"/>
      <c r="XO323" s="85"/>
      <c r="XP323" s="85"/>
      <c r="XQ323" s="85"/>
      <c r="XR323" s="85"/>
      <c r="XS323" s="85"/>
      <c r="XT323" s="85"/>
      <c r="XU323" s="85"/>
      <c r="XV323" s="85"/>
      <c r="XW323" s="85"/>
      <c r="XX323" s="85"/>
      <c r="XY323" s="85"/>
      <c r="XZ323" s="85"/>
      <c r="YA323" s="85"/>
      <c r="YB323" s="85"/>
      <c r="YC323" s="85"/>
      <c r="YD323" s="85"/>
      <c r="YE323" s="85"/>
      <c r="YF323" s="85"/>
      <c r="YG323" s="85"/>
      <c r="YH323" s="85"/>
      <c r="YI323" s="85"/>
      <c r="YJ323" s="85"/>
      <c r="YK323" s="85"/>
      <c r="YL323" s="85"/>
      <c r="YM323" s="85"/>
      <c r="YN323" s="85"/>
      <c r="YO323" s="85"/>
      <c r="YP323" s="85"/>
      <c r="YQ323" s="85"/>
      <c r="YR323" s="85"/>
      <c r="YS323" s="85"/>
      <c r="YT323" s="85"/>
      <c r="YU323" s="85"/>
      <c r="YV323" s="85"/>
      <c r="YW323" s="85"/>
      <c r="YX323" s="85"/>
      <c r="YY323" s="85"/>
      <c r="YZ323" s="85"/>
      <c r="ZA323" s="85"/>
      <c r="ZB323" s="85"/>
      <c r="ZC323" s="85"/>
      <c r="ZD323" s="85"/>
      <c r="ZE323" s="85"/>
      <c r="ZF323" s="85"/>
      <c r="ZG323" s="85"/>
      <c r="ZH323" s="85"/>
      <c r="ZI323" s="85"/>
      <c r="ZJ323" s="85"/>
      <c r="ZK323" s="85"/>
      <c r="ZL323" s="85"/>
      <c r="ZM323" s="85"/>
      <c r="ZN323" s="85"/>
      <c r="ZO323" s="85"/>
      <c r="ZP323" s="85"/>
      <c r="ZQ323" s="85"/>
      <c r="ZR323" s="85"/>
      <c r="ZS323" s="85"/>
      <c r="ZT323" s="85"/>
      <c r="ZU323" s="85"/>
      <c r="ZV323" s="85"/>
      <c r="ZW323" s="85"/>
      <c r="ZX323" s="85"/>
      <c r="ZY323" s="85"/>
      <c r="ZZ323" s="85"/>
      <c r="AAA323" s="85"/>
      <c r="AAB323" s="85"/>
      <c r="AAC323" s="85"/>
      <c r="AAD323" s="85"/>
      <c r="AAE323" s="85"/>
      <c r="AAF323" s="85"/>
      <c r="AAG323" s="85"/>
      <c r="AAH323" s="85"/>
      <c r="AAI323" s="85"/>
      <c r="AAJ323" s="85"/>
      <c r="AAK323" s="85"/>
      <c r="AAL323" s="85"/>
      <c r="AAM323" s="85"/>
      <c r="AAN323" s="85"/>
      <c r="AAO323" s="85"/>
      <c r="AAP323" s="85"/>
      <c r="AAQ323" s="85"/>
      <c r="AAR323" s="85"/>
      <c r="AAS323" s="85"/>
      <c r="AAT323" s="85"/>
      <c r="AAU323" s="85"/>
      <c r="AAV323" s="85"/>
      <c r="AAW323" s="85"/>
      <c r="AAX323" s="85"/>
      <c r="AAY323" s="85"/>
      <c r="AAZ323" s="85"/>
      <c r="ABA323" s="85"/>
      <c r="ABB323" s="85"/>
      <c r="ABC323" s="85"/>
      <c r="ABD323" s="85"/>
      <c r="ABE323" s="85"/>
      <c r="ABF323" s="85"/>
      <c r="ABG323" s="85"/>
      <c r="ABH323" s="85"/>
      <c r="ABI323" s="85"/>
      <c r="ABJ323" s="85"/>
      <c r="ABK323" s="85"/>
      <c r="ABL323" s="85"/>
      <c r="ABM323" s="85"/>
      <c r="ABN323" s="85"/>
      <c r="ABO323" s="85"/>
      <c r="ABP323" s="85"/>
      <c r="ABQ323" s="85"/>
      <c r="ABR323" s="85"/>
      <c r="ABS323" s="85"/>
      <c r="ABT323" s="85"/>
      <c r="ABU323" s="85"/>
      <c r="ABV323" s="85"/>
      <c r="ABW323" s="85"/>
      <c r="ABX323" s="85"/>
      <c r="ABY323" s="85"/>
      <c r="ABZ323" s="85"/>
      <c r="ACA323" s="85"/>
      <c r="ACB323" s="85"/>
      <c r="ACC323" s="85"/>
      <c r="ACD323" s="85"/>
      <c r="ACE323" s="85"/>
      <c r="ACF323" s="85"/>
      <c r="ACG323" s="85"/>
      <c r="ACH323" s="85"/>
      <c r="ACI323" s="85"/>
      <c r="ACJ323" s="85"/>
      <c r="ACK323" s="85"/>
      <c r="ACL323" s="85"/>
      <c r="ACM323" s="85"/>
      <c r="ACN323" s="85"/>
      <c r="ACO323" s="85"/>
      <c r="ACP323" s="85"/>
      <c r="ACQ323" s="85"/>
      <c r="ACR323" s="85"/>
      <c r="ACS323" s="85"/>
      <c r="ACT323" s="85"/>
      <c r="ACU323" s="85"/>
      <c r="ACV323" s="85"/>
      <c r="ACW323" s="85"/>
      <c r="ACX323" s="85"/>
      <c r="ACY323" s="85"/>
      <c r="ACZ323" s="85"/>
      <c r="ADA323" s="85"/>
      <c r="ADB323" s="85"/>
      <c r="ADC323" s="85"/>
      <c r="ADD323" s="85"/>
      <c r="ADE323" s="85"/>
      <c r="ADF323" s="85"/>
      <c r="ADG323" s="85"/>
      <c r="ADH323" s="85"/>
      <c r="ADI323" s="85"/>
      <c r="ADJ323" s="85"/>
      <c r="ADK323" s="85"/>
      <c r="ADL323" s="85"/>
      <c r="ADM323" s="85"/>
      <c r="ADN323" s="85"/>
      <c r="ADO323" s="85"/>
      <c r="ADP323" s="85"/>
      <c r="ADQ323" s="85"/>
      <c r="ADR323" s="85"/>
      <c r="ADS323" s="85"/>
      <c r="ADT323" s="85"/>
      <c r="ADU323" s="85"/>
      <c r="ADV323" s="85"/>
      <c r="ADW323" s="85"/>
      <c r="ADX323" s="85"/>
      <c r="ADY323" s="85"/>
      <c r="ADZ323" s="85"/>
      <c r="AEA323" s="85"/>
      <c r="AEB323" s="85"/>
      <c r="AEC323" s="85"/>
      <c r="AED323" s="85"/>
      <c r="AEE323" s="85"/>
      <c r="AEF323" s="85"/>
      <c r="AEG323" s="85"/>
      <c r="AEH323" s="85"/>
      <c r="AEI323" s="85"/>
      <c r="AEJ323" s="85"/>
      <c r="AEK323" s="85"/>
      <c r="AEL323" s="85"/>
      <c r="AEM323" s="85"/>
      <c r="AEN323" s="85"/>
      <c r="AEO323" s="85"/>
      <c r="AEP323" s="85"/>
      <c r="AEQ323" s="85"/>
      <c r="AER323" s="85"/>
      <c r="AES323" s="85"/>
      <c r="AET323" s="85"/>
      <c r="AEU323" s="85"/>
      <c r="AEV323" s="85"/>
      <c r="AEW323" s="85"/>
      <c r="AEX323" s="85"/>
      <c r="AEY323" s="85"/>
      <c r="AEZ323" s="85"/>
      <c r="AFA323" s="85"/>
      <c r="AFB323" s="85"/>
      <c r="AFC323" s="85"/>
      <c r="AFD323" s="85"/>
      <c r="AFE323" s="85"/>
      <c r="AFF323" s="85"/>
      <c r="AFG323" s="85"/>
      <c r="AFH323" s="85"/>
      <c r="AFI323" s="85"/>
      <c r="AFJ323" s="85"/>
      <c r="AFK323" s="85"/>
      <c r="AFL323" s="85"/>
      <c r="AFM323" s="85"/>
      <c r="AFN323" s="85"/>
      <c r="AFO323" s="85"/>
      <c r="AFP323" s="85"/>
      <c r="AFQ323" s="85"/>
      <c r="AFR323" s="85"/>
      <c r="AFS323" s="85"/>
      <c r="AFT323" s="85"/>
      <c r="AFU323" s="85"/>
      <c r="AFV323" s="85"/>
      <c r="AFW323" s="85"/>
      <c r="AFX323" s="85"/>
      <c r="AFY323" s="85"/>
      <c r="AFZ323" s="85"/>
      <c r="AGA323" s="85"/>
      <c r="AGB323" s="85"/>
      <c r="AGC323" s="85"/>
      <c r="AGD323" s="85"/>
      <c r="AGE323" s="85"/>
      <c r="AGF323" s="85"/>
      <c r="AGG323" s="85"/>
      <c r="AGH323" s="85"/>
      <c r="AGI323" s="85"/>
      <c r="AGJ323" s="85"/>
      <c r="AGK323" s="85"/>
      <c r="AGL323" s="85"/>
      <c r="AGM323" s="85"/>
      <c r="AGN323" s="85"/>
      <c r="AGO323" s="85"/>
      <c r="AGP323" s="85"/>
      <c r="AGQ323" s="85"/>
      <c r="AGR323" s="85"/>
      <c r="AGS323" s="85"/>
      <c r="AGT323" s="85"/>
      <c r="AGU323" s="85"/>
      <c r="AGV323" s="85"/>
      <c r="AGW323" s="85"/>
      <c r="AGX323" s="85"/>
      <c r="AGY323" s="85"/>
      <c r="AGZ323" s="85"/>
      <c r="AHA323" s="85"/>
      <c r="AHB323" s="85"/>
      <c r="AHC323" s="85"/>
      <c r="AHD323" s="85"/>
      <c r="AHE323" s="85"/>
      <c r="AHF323" s="85"/>
      <c r="AHG323" s="85"/>
      <c r="AHH323" s="85"/>
      <c r="AHI323" s="85"/>
      <c r="AHJ323" s="85"/>
      <c r="AHK323" s="85"/>
      <c r="AHL323" s="85"/>
      <c r="AHM323" s="85"/>
      <c r="AHN323" s="85"/>
      <c r="AHO323" s="85"/>
      <c r="AHP323" s="85"/>
      <c r="AHQ323" s="85"/>
      <c r="AHR323" s="85"/>
      <c r="AHS323" s="85"/>
      <c r="AHT323" s="85"/>
      <c r="AHU323" s="85"/>
      <c r="AHV323" s="85"/>
      <c r="AHW323" s="85"/>
      <c r="AHX323" s="85"/>
      <c r="AHY323" s="85"/>
      <c r="AHZ323" s="85"/>
      <c r="AIA323" s="85"/>
      <c r="AIB323" s="85"/>
      <c r="AIC323" s="85"/>
      <c r="AID323" s="85"/>
      <c r="AIE323" s="85"/>
      <c r="AIF323" s="85"/>
      <c r="AIG323" s="85"/>
      <c r="AIH323" s="85"/>
      <c r="AII323" s="85"/>
      <c r="AIJ323" s="85"/>
      <c r="AIK323" s="85"/>
      <c r="AIL323" s="85"/>
      <c r="AIM323" s="85"/>
      <c r="AIN323" s="85"/>
      <c r="AIO323" s="85"/>
      <c r="AIP323" s="85"/>
      <c r="AIQ323" s="85"/>
      <c r="AIR323" s="85"/>
      <c r="AIS323" s="85"/>
      <c r="AIT323" s="85"/>
      <c r="AIU323" s="85"/>
      <c r="AIV323" s="85"/>
      <c r="AIW323" s="85"/>
      <c r="AIX323" s="85"/>
      <c r="AIY323" s="85"/>
      <c r="AIZ323" s="85"/>
      <c r="AJA323" s="85"/>
      <c r="AJB323" s="85"/>
      <c r="AJC323" s="85"/>
      <c r="AJD323" s="85"/>
      <c r="AJE323" s="85"/>
      <c r="AJF323" s="85"/>
      <c r="AJG323" s="85"/>
      <c r="AJH323" s="85"/>
      <c r="AJI323" s="85"/>
      <c r="AJJ323" s="85"/>
      <c r="AJK323" s="85"/>
      <c r="AJL323" s="85"/>
      <c r="AJM323" s="85"/>
      <c r="AJN323" s="85"/>
      <c r="AJO323" s="85"/>
      <c r="AJP323" s="85"/>
      <c r="AJQ323" s="85"/>
      <c r="AJR323" s="85"/>
      <c r="AJS323" s="85"/>
      <c r="AJT323" s="85"/>
      <c r="AJU323" s="85"/>
      <c r="AJV323" s="85"/>
      <c r="AJW323" s="85"/>
      <c r="AJX323" s="85"/>
      <c r="AJY323" s="85"/>
      <c r="AJZ323" s="85"/>
      <c r="AKA323" s="85"/>
      <c r="AKB323" s="85"/>
      <c r="AKC323" s="85"/>
      <c r="AKD323" s="85"/>
      <c r="AKE323" s="85"/>
      <c r="AKF323" s="85"/>
      <c r="AKG323" s="85"/>
      <c r="AKH323" s="85"/>
      <c r="AKI323" s="85"/>
      <c r="AKJ323" s="85"/>
      <c r="AKK323" s="85"/>
      <c r="AKL323" s="85"/>
      <c r="AKM323" s="85"/>
      <c r="AKN323" s="85"/>
      <c r="AKO323" s="85"/>
      <c r="AKP323" s="85"/>
      <c r="AKQ323" s="85"/>
      <c r="AKR323" s="85"/>
      <c r="AKS323" s="85"/>
      <c r="AKT323" s="85"/>
      <c r="AKU323" s="85"/>
      <c r="AKV323" s="85"/>
      <c r="AKW323" s="85"/>
      <c r="AKX323" s="85"/>
      <c r="AKY323" s="85"/>
      <c r="AKZ323" s="85"/>
      <c r="ALA323" s="85"/>
      <c r="ALB323" s="85"/>
      <c r="ALC323" s="85"/>
      <c r="ALD323" s="85"/>
      <c r="ALE323" s="85"/>
      <c r="ALF323" s="85"/>
      <c r="ALG323" s="85"/>
      <c r="ALH323" s="85"/>
      <c r="ALI323" s="85"/>
      <c r="ALJ323" s="85"/>
      <c r="ALK323" s="85"/>
      <c r="ALL323" s="85"/>
      <c r="ALM323" s="85"/>
      <c r="ALN323" s="85"/>
      <c r="ALO323" s="85"/>
      <c r="ALP323" s="85"/>
      <c r="ALQ323" s="85"/>
      <c r="ALR323" s="85"/>
      <c r="ALS323" s="85"/>
      <c r="ALT323" s="85"/>
      <c r="ALU323" s="85"/>
      <c r="ALV323" s="85"/>
      <c r="ALW323" s="85"/>
      <c r="ALX323" s="85"/>
      <c r="ALY323" s="85"/>
      <c r="ALZ323" s="85"/>
      <c r="AMA323" s="85"/>
      <c r="AMB323" s="85"/>
      <c r="AMC323" s="85"/>
      <c r="AMD323" s="85"/>
      <c r="AME323" s="85"/>
      <c r="AMF323" s="85"/>
      <c r="AMG323" s="85"/>
      <c r="AMH323" s="85"/>
      <c r="AMI323" s="85"/>
    </row>
    <row r="324" spans="1:1023" x14ac:dyDescent="0.2">
      <c r="A324" s="209" t="s">
        <v>221</v>
      </c>
      <c r="B324" s="161"/>
      <c r="C324" s="110"/>
      <c r="D324" s="119"/>
      <c r="E324" s="112"/>
      <c r="F324" s="112"/>
    </row>
    <row r="325" spans="1:1023" x14ac:dyDescent="0.2">
      <c r="A325" s="210" t="s">
        <v>222</v>
      </c>
      <c r="B325" s="161"/>
      <c r="C325" s="110"/>
      <c r="D325" s="119"/>
      <c r="E325" s="112"/>
      <c r="F325" s="112"/>
    </row>
    <row r="326" spans="1:1023" x14ac:dyDescent="0.2">
      <c r="A326" s="110" t="s">
        <v>223</v>
      </c>
      <c r="B326" s="156"/>
      <c r="C326" s="110"/>
      <c r="D326" s="119"/>
      <c r="E326" s="112"/>
      <c r="F326" s="112"/>
    </row>
    <row r="327" spans="1:1023" x14ac:dyDescent="0.2">
      <c r="A327" s="110"/>
      <c r="B327" s="156"/>
      <c r="C327" s="110"/>
      <c r="D327" s="119"/>
      <c r="E327" s="112"/>
      <c r="F327" s="112"/>
    </row>
    <row r="328" spans="1:1023" x14ac:dyDescent="0.2">
      <c r="A328" s="211" t="s">
        <v>224</v>
      </c>
      <c r="B328" s="156"/>
      <c r="C328" s="110"/>
      <c r="D328" s="119"/>
      <c r="E328" s="112"/>
      <c r="F328" s="112"/>
    </row>
    <row r="329" spans="1:1023" x14ac:dyDescent="0.2">
      <c r="A329" s="110"/>
      <c r="B329" s="177"/>
      <c r="C329" s="110"/>
      <c r="D329" s="119"/>
      <c r="E329" s="112"/>
      <c r="F329" s="112"/>
    </row>
    <row r="330" spans="1:1023" x14ac:dyDescent="0.2">
      <c r="A330" s="110" t="s">
        <v>136</v>
      </c>
      <c r="B330" s="156" t="s">
        <v>225</v>
      </c>
      <c r="C330" s="110"/>
      <c r="D330" s="119"/>
      <c r="E330" s="112"/>
      <c r="F330" s="112"/>
    </row>
    <row r="331" spans="1:1023" x14ac:dyDescent="0.2">
      <c r="A331" s="110"/>
      <c r="B331" s="156"/>
      <c r="C331" s="110"/>
      <c r="D331" s="119"/>
      <c r="E331" s="112"/>
      <c r="F331" s="112"/>
    </row>
    <row r="332" spans="1:1023" x14ac:dyDescent="0.2">
      <c r="A332" s="110" t="s">
        <v>137</v>
      </c>
      <c r="B332" s="156" t="s">
        <v>226</v>
      </c>
      <c r="C332" s="110"/>
      <c r="D332" s="119"/>
      <c r="E332" s="112"/>
      <c r="F332" s="112"/>
    </row>
    <row r="333" spans="1:1023" x14ac:dyDescent="0.2">
      <c r="A333" s="110"/>
      <c r="B333" s="156" t="s">
        <v>227</v>
      </c>
      <c r="C333" s="110"/>
      <c r="D333" s="119"/>
      <c r="E333" s="112"/>
      <c r="F333" s="112"/>
    </row>
    <row r="334" spans="1:1023" x14ac:dyDescent="0.2">
      <c r="A334" s="110"/>
      <c r="B334" s="156"/>
      <c r="C334" s="110"/>
      <c r="D334" s="119"/>
      <c r="E334" s="112"/>
      <c r="F334" s="112"/>
    </row>
    <row r="335" spans="1:1023" x14ac:dyDescent="0.2">
      <c r="A335" s="110" t="s">
        <v>228</v>
      </c>
      <c r="B335" s="156" t="s">
        <v>229</v>
      </c>
      <c r="C335" s="110"/>
      <c r="D335" s="119"/>
      <c r="E335" s="112"/>
      <c r="F335" s="112"/>
    </row>
    <row r="336" spans="1:1023" x14ac:dyDescent="0.2">
      <c r="A336" s="110"/>
      <c r="B336" s="156" t="s">
        <v>230</v>
      </c>
      <c r="C336" s="110"/>
      <c r="D336" s="119"/>
      <c r="E336" s="112"/>
      <c r="F336" s="112"/>
    </row>
    <row r="337" spans="1:1024" x14ac:dyDescent="0.2">
      <c r="A337" s="110"/>
      <c r="B337" s="156"/>
      <c r="C337" s="110"/>
      <c r="D337" s="119"/>
      <c r="E337" s="112"/>
      <c r="F337" s="112"/>
    </row>
    <row r="338" spans="1:1024" x14ac:dyDescent="0.2">
      <c r="A338" s="110" t="s">
        <v>231</v>
      </c>
      <c r="B338" s="156" t="s">
        <v>232</v>
      </c>
      <c r="C338" s="110"/>
      <c r="D338" s="119"/>
      <c r="E338" s="112"/>
      <c r="F338" s="112"/>
    </row>
    <row r="339" spans="1:1024" x14ac:dyDescent="0.2">
      <c r="A339" s="110"/>
      <c r="B339" s="201" t="s">
        <v>233</v>
      </c>
      <c r="C339" s="110"/>
      <c r="D339" s="119"/>
      <c r="E339" s="112"/>
      <c r="F339" s="112"/>
    </row>
    <row r="340" spans="1:1024" x14ac:dyDescent="0.2">
      <c r="A340" s="110"/>
      <c r="B340" s="201"/>
      <c r="C340" s="110"/>
      <c r="D340" s="119"/>
      <c r="E340" s="112"/>
      <c r="F340" s="112"/>
    </row>
    <row r="341" spans="1:1024" x14ac:dyDescent="0.2">
      <c r="A341" s="110"/>
      <c r="B341" s="109"/>
      <c r="C341" s="110"/>
      <c r="D341" s="119"/>
      <c r="E341" s="112"/>
      <c r="F341" s="112"/>
    </row>
    <row r="342" spans="1:1024" x14ac:dyDescent="0.2">
      <c r="A342" s="110"/>
      <c r="B342" s="178" t="s">
        <v>234</v>
      </c>
      <c r="C342" s="110"/>
      <c r="D342" s="119"/>
      <c r="E342" s="112"/>
      <c r="F342" s="112"/>
    </row>
    <row r="343" spans="1:1024" x14ac:dyDescent="0.2">
      <c r="A343" s="110"/>
      <c r="B343" s="178"/>
      <c r="C343" s="110"/>
      <c r="D343" s="119"/>
      <c r="E343" s="112"/>
      <c r="F343" s="112"/>
    </row>
    <row r="344" spans="1:1024" s="94" customFormat="1" ht="153" x14ac:dyDescent="0.2">
      <c r="A344" s="202"/>
      <c r="B344" s="138" t="s">
        <v>235</v>
      </c>
      <c r="C344" s="202" t="s">
        <v>236</v>
      </c>
      <c r="D344" s="203">
        <v>10</v>
      </c>
      <c r="E344" s="204"/>
      <c r="F344" s="204">
        <f>D344/100*(F52+F57+F62)</f>
        <v>0</v>
      </c>
      <c r="AMJ344" s="95"/>
    </row>
    <row r="345" spans="1:1024" x14ac:dyDescent="0.2">
      <c r="A345" s="110"/>
      <c r="B345" s="109"/>
      <c r="C345" s="110"/>
      <c r="D345" s="119"/>
      <c r="E345" s="112"/>
      <c r="F345" s="112"/>
    </row>
    <row r="346" spans="1:1024" x14ac:dyDescent="0.2">
      <c r="A346" s="110"/>
      <c r="B346" s="178" t="s">
        <v>237</v>
      </c>
      <c r="C346" s="110"/>
      <c r="D346" s="119"/>
      <c r="E346" s="112"/>
      <c r="F346" s="143">
        <f>F344</f>
        <v>0</v>
      </c>
    </row>
    <row r="347" spans="1:1024" x14ac:dyDescent="0.2">
      <c r="A347" s="106"/>
      <c r="B347" s="161"/>
      <c r="C347" s="106"/>
      <c r="D347" s="162"/>
      <c r="E347" s="163"/>
      <c r="F347" s="163"/>
    </row>
    <row r="348" spans="1:1024" x14ac:dyDescent="0.2">
      <c r="A348" s="106"/>
      <c r="B348" s="161"/>
      <c r="C348" s="106"/>
      <c r="D348" s="162"/>
      <c r="E348" s="163"/>
      <c r="F348" s="163"/>
    </row>
    <row r="349" spans="1:1024" x14ac:dyDescent="0.2">
      <c r="A349" s="106"/>
      <c r="B349" s="161"/>
      <c r="C349" s="106"/>
      <c r="D349" s="162"/>
      <c r="E349" s="163"/>
      <c r="F349" s="163"/>
    </row>
    <row r="350" spans="1:1024" x14ac:dyDescent="0.2">
      <c r="B350" s="161"/>
      <c r="C350" s="106"/>
      <c r="D350" s="162"/>
      <c r="E350" s="163"/>
      <c r="F350" s="163"/>
    </row>
    <row r="351" spans="1:1024" x14ac:dyDescent="0.2">
      <c r="B351" s="161"/>
      <c r="C351" s="106"/>
      <c r="D351" s="162"/>
      <c r="E351" s="163"/>
      <c r="F351" s="163"/>
    </row>
  </sheetData>
  <pageMargins left="0.98402777777777795" right="0.39374999999999999" top="0.98402777777777795" bottom="0.51249999999999996" header="0.51180555555555496" footer="0.31527777777777799"/>
  <pageSetup paperSize="9" firstPageNumber="0" orientation="portrait" r:id="rId1"/>
  <headerFooter>
    <oddHeader>&amp;C&amp;8Prenova fasade poslovne stavbe v Hrušici, Pot do šole 2a&amp;R&amp;8april 2014</oddHeader>
    <oddFooter>&amp;L&amp;8&amp;A&amp;R&amp;8&amp;P/&amp;N</oddFooter>
  </headerFooter>
  <rowBreaks count="2" manualBreakCount="2">
    <brk id="46" max="16383" man="1"/>
    <brk id="34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02"/>
  <sheetViews>
    <sheetView topLeftCell="A100" zoomScaleNormal="100" workbookViewId="0">
      <selection activeCell="B51" sqref="B51"/>
    </sheetView>
  </sheetViews>
  <sheetFormatPr defaultRowHeight="12.75" x14ac:dyDescent="0.2"/>
  <cols>
    <col min="1" max="1" width="4.140625" style="22"/>
    <col min="2" max="2" width="35.5703125" style="49"/>
    <col min="3" max="3" width="7.28515625" style="22"/>
    <col min="4" max="4" width="8.140625" style="120"/>
    <col min="5" max="5" width="15.85546875" style="50"/>
    <col min="6" max="6" width="15.85546875" style="22"/>
    <col min="7" max="1025" width="9.140625" style="22"/>
  </cols>
  <sheetData>
    <row r="1" spans="1:9" x14ac:dyDescent="0.2">
      <c r="A1" s="4"/>
      <c r="B1" s="155" t="s">
        <v>16</v>
      </c>
      <c r="C1" s="110"/>
      <c r="D1" s="119"/>
      <c r="E1" s="112"/>
      <c r="F1" s="110"/>
    </row>
    <row r="2" spans="1:9" x14ac:dyDescent="0.2">
      <c r="A2" s="4"/>
      <c r="B2" s="154"/>
      <c r="C2" s="110"/>
      <c r="D2" s="119"/>
      <c r="E2" s="112"/>
      <c r="F2" s="112"/>
    </row>
    <row r="3" spans="1:9" x14ac:dyDescent="0.2">
      <c r="A3" s="4"/>
      <c r="B3" s="155" t="s">
        <v>60</v>
      </c>
      <c r="C3" s="110"/>
      <c r="D3" s="119"/>
      <c r="E3" s="112"/>
      <c r="F3" s="148" t="s">
        <v>238</v>
      </c>
    </row>
    <row r="4" spans="1:9" x14ac:dyDescent="0.2">
      <c r="A4" s="69"/>
      <c r="B4" s="164"/>
      <c r="C4" s="132"/>
      <c r="D4" s="133"/>
      <c r="E4" s="135"/>
      <c r="F4" s="135"/>
    </row>
    <row r="5" spans="1:9" x14ac:dyDescent="0.2">
      <c r="A5" s="69"/>
      <c r="B5" s="165" t="s">
        <v>239</v>
      </c>
      <c r="C5" s="132"/>
      <c r="D5" s="133"/>
      <c r="E5" s="135"/>
      <c r="F5" s="166"/>
    </row>
    <row r="6" spans="1:9" x14ac:dyDescent="0.2">
      <c r="A6" s="69"/>
      <c r="B6" s="144" t="s">
        <v>240</v>
      </c>
      <c r="C6" s="145"/>
      <c r="D6" s="146"/>
      <c r="E6" s="148"/>
      <c r="F6" s="166"/>
    </row>
    <row r="7" spans="1:9" x14ac:dyDescent="0.2">
      <c r="A7" s="69"/>
      <c r="B7" s="149" t="s">
        <v>241</v>
      </c>
      <c r="C7" s="150"/>
      <c r="D7" s="151"/>
      <c r="E7" s="153"/>
      <c r="F7" s="166"/>
    </row>
    <row r="8" spans="1:9" x14ac:dyDescent="0.2">
      <c r="A8" s="69"/>
      <c r="B8" s="149" t="s">
        <v>242</v>
      </c>
      <c r="C8" s="150"/>
      <c r="D8" s="151"/>
      <c r="E8" s="153"/>
      <c r="F8" s="166"/>
    </row>
    <row r="9" spans="1:9" s="85" customFormat="1" x14ac:dyDescent="0.2">
      <c r="A9" s="86"/>
      <c r="B9" s="149"/>
      <c r="C9" s="150"/>
      <c r="D9" s="151"/>
      <c r="E9" s="152"/>
      <c r="F9" s="166"/>
    </row>
    <row r="10" spans="1:9" x14ac:dyDescent="0.2">
      <c r="A10" s="69"/>
      <c r="B10" s="165" t="s">
        <v>243</v>
      </c>
      <c r="C10" s="132"/>
      <c r="D10" s="133"/>
      <c r="E10" s="135"/>
      <c r="F10" s="166"/>
    </row>
    <row r="11" spans="1:9" x14ac:dyDescent="0.2">
      <c r="A11" s="69"/>
      <c r="B11" s="144" t="s">
        <v>244</v>
      </c>
      <c r="C11" s="145"/>
      <c r="D11" s="146"/>
      <c r="E11" s="148"/>
      <c r="F11" s="166"/>
    </row>
    <row r="12" spans="1:9" x14ac:dyDescent="0.2">
      <c r="A12" s="69"/>
      <c r="B12" s="149" t="s">
        <v>245</v>
      </c>
      <c r="C12" s="150"/>
      <c r="D12" s="151"/>
      <c r="E12" s="153"/>
      <c r="F12" s="166"/>
    </row>
    <row r="13" spans="1:9" x14ac:dyDescent="0.2">
      <c r="A13" s="69"/>
      <c r="B13" s="149" t="s">
        <v>246</v>
      </c>
      <c r="C13" s="150"/>
      <c r="D13" s="151"/>
      <c r="E13" s="153"/>
      <c r="F13" s="166"/>
    </row>
    <row r="14" spans="1:9" x14ac:dyDescent="0.2">
      <c r="A14" s="69"/>
      <c r="B14" s="165"/>
      <c r="C14" s="132"/>
      <c r="D14" s="133"/>
      <c r="E14" s="135"/>
      <c r="F14" s="166"/>
    </row>
    <row r="15" spans="1:9" x14ac:dyDescent="0.2">
      <c r="A15" s="69"/>
      <c r="B15" s="165" t="s">
        <v>247</v>
      </c>
      <c r="C15" s="132"/>
      <c r="D15" s="133"/>
      <c r="E15" s="135"/>
      <c r="F15" s="166"/>
    </row>
    <row r="16" spans="1:9" x14ac:dyDescent="0.2">
      <c r="A16" s="69"/>
      <c r="B16" s="144" t="s">
        <v>248</v>
      </c>
      <c r="C16" s="145"/>
      <c r="D16" s="146"/>
      <c r="E16" s="148"/>
      <c r="F16" s="166"/>
      <c r="H16" s="50"/>
      <c r="I16" s="50"/>
    </row>
    <row r="17" spans="1:6" x14ac:dyDescent="0.2">
      <c r="A17" s="69"/>
      <c r="B17" s="149" t="s">
        <v>249</v>
      </c>
      <c r="C17" s="150"/>
      <c r="D17" s="151"/>
      <c r="E17" s="153"/>
      <c r="F17" s="166"/>
    </row>
    <row r="18" spans="1:6" x14ac:dyDescent="0.2">
      <c r="A18" s="69"/>
      <c r="B18" s="149" t="s">
        <v>250</v>
      </c>
      <c r="C18" s="150"/>
      <c r="D18" s="151"/>
      <c r="E18" s="153"/>
      <c r="F18" s="166"/>
    </row>
    <row r="19" spans="1:6" x14ac:dyDescent="0.2">
      <c r="A19" s="69"/>
      <c r="B19" s="165"/>
      <c r="C19" s="132"/>
      <c r="D19" s="133"/>
      <c r="E19" s="135"/>
      <c r="F19" s="166"/>
    </row>
    <row r="20" spans="1:6" x14ac:dyDescent="0.2">
      <c r="A20" s="69"/>
      <c r="B20" s="165" t="s">
        <v>251</v>
      </c>
      <c r="C20" s="132"/>
      <c r="D20" s="133"/>
      <c r="E20" s="135"/>
      <c r="F20" s="166"/>
    </row>
    <row r="21" spans="1:6" x14ac:dyDescent="0.2">
      <c r="A21" s="69"/>
      <c r="B21" s="144" t="s">
        <v>252</v>
      </c>
      <c r="C21" s="145"/>
      <c r="D21" s="146"/>
      <c r="E21" s="148"/>
      <c r="F21" s="166"/>
    </row>
    <row r="22" spans="1:6" x14ac:dyDescent="0.2">
      <c r="A22" s="69"/>
      <c r="B22" s="149" t="s">
        <v>253</v>
      </c>
      <c r="C22" s="150"/>
      <c r="D22" s="151"/>
      <c r="E22" s="153"/>
      <c r="F22" s="166"/>
    </row>
    <row r="23" spans="1:6" x14ac:dyDescent="0.2">
      <c r="A23" s="69"/>
      <c r="B23" s="149" t="s">
        <v>254</v>
      </c>
      <c r="C23" s="150"/>
      <c r="D23" s="151"/>
      <c r="E23" s="153"/>
      <c r="F23" s="166"/>
    </row>
    <row r="24" spans="1:6" x14ac:dyDescent="0.2">
      <c r="A24" s="69"/>
      <c r="B24" s="165"/>
      <c r="C24" s="132"/>
      <c r="D24" s="133"/>
      <c r="E24" s="135"/>
      <c r="F24" s="166"/>
    </row>
    <row r="25" spans="1:6" x14ac:dyDescent="0.2">
      <c r="A25" s="69"/>
      <c r="B25" s="165" t="s">
        <v>255</v>
      </c>
      <c r="C25" s="132"/>
      <c r="D25" s="133"/>
      <c r="E25" s="135"/>
      <c r="F25" s="166"/>
    </row>
    <row r="26" spans="1:6" x14ac:dyDescent="0.2">
      <c r="A26" s="69"/>
      <c r="B26" s="144" t="s">
        <v>256</v>
      </c>
      <c r="C26" s="145"/>
      <c r="D26" s="146"/>
      <c r="E26" s="148"/>
      <c r="F26" s="166"/>
    </row>
    <row r="27" spans="1:6" x14ac:dyDescent="0.2">
      <c r="A27" s="69"/>
      <c r="B27" s="149" t="s">
        <v>257</v>
      </c>
      <c r="C27" s="150"/>
      <c r="D27" s="151"/>
      <c r="E27" s="153"/>
      <c r="F27" s="166"/>
    </row>
    <row r="28" spans="1:6" x14ac:dyDescent="0.2">
      <c r="A28" s="69"/>
      <c r="B28" s="149" t="s">
        <v>258</v>
      </c>
      <c r="C28" s="150"/>
      <c r="D28" s="151"/>
      <c r="E28" s="153"/>
      <c r="F28" s="166"/>
    </row>
    <row r="29" spans="1:6" x14ac:dyDescent="0.2">
      <c r="A29" s="69"/>
      <c r="B29" s="165"/>
      <c r="C29" s="132"/>
      <c r="D29" s="133"/>
      <c r="E29" s="135"/>
      <c r="F29" s="166"/>
    </row>
    <row r="30" spans="1:6" x14ac:dyDescent="0.2">
      <c r="A30" s="69"/>
      <c r="B30" s="165"/>
      <c r="C30" s="132"/>
      <c r="D30" s="133"/>
      <c r="E30" s="135"/>
      <c r="F30" s="166"/>
    </row>
    <row r="31" spans="1:6" x14ac:dyDescent="0.2">
      <c r="A31" s="69"/>
      <c r="B31" s="165" t="s">
        <v>259</v>
      </c>
      <c r="C31" s="135"/>
      <c r="D31" s="133"/>
      <c r="E31" s="135"/>
      <c r="F31" s="166">
        <f>F188</f>
        <v>0</v>
      </c>
    </row>
    <row r="32" spans="1:6" x14ac:dyDescent="0.2">
      <c r="A32" s="69"/>
      <c r="B32" s="144" t="s">
        <v>75</v>
      </c>
      <c r="C32" s="145"/>
      <c r="D32" s="146"/>
      <c r="E32" s="148">
        <f>F188</f>
        <v>0</v>
      </c>
      <c r="F32" s="135"/>
    </row>
    <row r="33" spans="1:8" x14ac:dyDescent="0.2">
      <c r="A33" s="44"/>
      <c r="B33" s="167"/>
      <c r="C33" s="168"/>
      <c r="D33" s="140"/>
      <c r="E33" s="141"/>
      <c r="F33" s="141"/>
    </row>
    <row r="34" spans="1:8" x14ac:dyDescent="0.2">
      <c r="A34" s="69"/>
      <c r="B34" s="169"/>
      <c r="C34" s="132"/>
      <c r="D34" s="133"/>
      <c r="E34" s="135"/>
      <c r="F34" s="135"/>
    </row>
    <row r="35" spans="1:8" x14ac:dyDescent="0.2">
      <c r="A35" s="1"/>
      <c r="B35" s="170" t="s">
        <v>260</v>
      </c>
      <c r="C35" s="110"/>
      <c r="D35" s="119"/>
      <c r="E35" s="112"/>
      <c r="F35" s="143">
        <f>SUM(F5:F31)</f>
        <v>0</v>
      </c>
      <c r="H35" s="50"/>
    </row>
    <row r="36" spans="1:8" x14ac:dyDescent="0.2">
      <c r="A36" s="1"/>
      <c r="B36" s="144" t="s">
        <v>261</v>
      </c>
      <c r="C36" s="145"/>
      <c r="D36" s="146"/>
      <c r="E36" s="148">
        <f>E6+E11+E16+E21+E26+E32</f>
        <v>0</v>
      </c>
      <c r="F36" s="143"/>
    </row>
    <row r="37" spans="1:8" x14ac:dyDescent="0.2">
      <c r="A37" s="1"/>
      <c r="B37" s="149" t="s">
        <v>262</v>
      </c>
      <c r="C37" s="150"/>
      <c r="D37" s="151"/>
      <c r="E37" s="153">
        <f>E7+E12+E17+E22+E27</f>
        <v>0</v>
      </c>
      <c r="F37" s="143"/>
    </row>
    <row r="38" spans="1:8" x14ac:dyDescent="0.2">
      <c r="A38" s="1"/>
      <c r="B38" s="149" t="s">
        <v>263</v>
      </c>
      <c r="C38" s="150"/>
      <c r="D38" s="151"/>
      <c r="E38" s="153">
        <f>E8+E13+E18+E23+E28</f>
        <v>0</v>
      </c>
      <c r="F38" s="143"/>
    </row>
    <row r="39" spans="1:8" x14ac:dyDescent="0.2">
      <c r="A39" s="1"/>
      <c r="B39" s="170"/>
      <c r="C39" s="110"/>
      <c r="D39" s="119"/>
      <c r="E39" s="112"/>
      <c r="F39" s="143"/>
    </row>
    <row r="40" spans="1:8" x14ac:dyDescent="0.2">
      <c r="A40" s="1"/>
      <c r="B40" s="170"/>
      <c r="C40" s="110"/>
      <c r="D40" s="119"/>
      <c r="E40" s="112"/>
      <c r="F40" s="143"/>
    </row>
    <row r="41" spans="1:8" x14ac:dyDescent="0.2">
      <c r="A41" s="69"/>
      <c r="B41" s="169"/>
      <c r="C41" s="132"/>
      <c r="D41" s="133"/>
      <c r="E41" s="135"/>
      <c r="F41" s="135"/>
    </row>
    <row r="42" spans="1:8" x14ac:dyDescent="0.2">
      <c r="A42" s="69"/>
      <c r="B42" s="169"/>
      <c r="C42" s="132"/>
      <c r="D42" s="133"/>
      <c r="E42" s="135"/>
      <c r="F42" s="135"/>
    </row>
    <row r="43" spans="1:8" x14ac:dyDescent="0.2">
      <c r="A43" s="4" t="s">
        <v>80</v>
      </c>
      <c r="B43" s="161"/>
      <c r="C43" s="106" t="s">
        <v>30</v>
      </c>
      <c r="D43" s="119"/>
      <c r="E43" s="111" t="s">
        <v>31</v>
      </c>
      <c r="F43" s="112" t="s">
        <v>32</v>
      </c>
      <c r="H43" s="4"/>
    </row>
    <row r="44" spans="1:8" x14ac:dyDescent="0.2">
      <c r="A44" s="4"/>
      <c r="B44" s="154"/>
      <c r="C44" s="110"/>
      <c r="D44" s="119"/>
      <c r="E44" s="112"/>
      <c r="F44" s="112"/>
    </row>
    <row r="45" spans="1:8" x14ac:dyDescent="0.2">
      <c r="A45" s="4"/>
      <c r="B45" s="154"/>
      <c r="C45" s="110"/>
      <c r="D45" s="119"/>
      <c r="E45" s="112"/>
      <c r="F45" s="112"/>
    </row>
    <row r="46" spans="1:8" x14ac:dyDescent="0.2">
      <c r="A46" s="4"/>
      <c r="B46" s="155" t="s">
        <v>16</v>
      </c>
      <c r="C46" s="110"/>
      <c r="D46" s="119"/>
      <c r="E46" s="112"/>
      <c r="F46" s="112"/>
    </row>
    <row r="47" spans="1:8" x14ac:dyDescent="0.2">
      <c r="A47" s="4"/>
      <c r="B47" s="155"/>
      <c r="C47" s="110"/>
      <c r="D47" s="119"/>
      <c r="E47" s="112"/>
      <c r="F47" s="112"/>
    </row>
    <row r="48" spans="1:8" x14ac:dyDescent="0.2">
      <c r="A48" s="4"/>
      <c r="B48" s="155"/>
      <c r="C48" s="110"/>
      <c r="D48" s="119"/>
      <c r="E48" s="112"/>
      <c r="F48" s="112"/>
    </row>
    <row r="49" spans="1:9" x14ac:dyDescent="0.2">
      <c r="A49" s="4"/>
      <c r="B49" s="155" t="s">
        <v>239</v>
      </c>
      <c r="C49" s="110"/>
      <c r="D49" s="119"/>
      <c r="E49" s="112"/>
      <c r="F49" s="112"/>
    </row>
    <row r="50" spans="1:9" x14ac:dyDescent="0.2">
      <c r="A50" s="4"/>
      <c r="B50" s="154"/>
      <c r="C50" s="110"/>
      <c r="D50" s="119"/>
      <c r="E50" s="112"/>
      <c r="F50" s="112"/>
    </row>
    <row r="51" spans="1:9" ht="25.5" x14ac:dyDescent="0.2">
      <c r="A51" s="4"/>
      <c r="B51" s="154"/>
      <c r="C51" s="171" t="s">
        <v>82</v>
      </c>
      <c r="D51" s="172" t="s">
        <v>83</v>
      </c>
      <c r="E51" s="173" t="s">
        <v>84</v>
      </c>
      <c r="F51" s="153" t="s">
        <v>85</v>
      </c>
    </row>
    <row r="52" spans="1:9" x14ac:dyDescent="0.2">
      <c r="A52" s="4"/>
      <c r="B52" s="154"/>
      <c r="C52" s="171"/>
      <c r="D52" s="172"/>
      <c r="E52" s="173"/>
      <c r="F52" s="153"/>
    </row>
    <row r="53" spans="1:9" ht="102" x14ac:dyDescent="0.2">
      <c r="A53" s="129" t="s">
        <v>40</v>
      </c>
      <c r="B53" s="109" t="s">
        <v>264</v>
      </c>
      <c r="C53" s="110" t="s">
        <v>87</v>
      </c>
      <c r="D53" s="119">
        <v>55</v>
      </c>
      <c r="E53" s="111"/>
      <c r="F53" s="112">
        <f>D53*E53</f>
        <v>0</v>
      </c>
    </row>
    <row r="54" spans="1:9" x14ac:dyDescent="0.2">
      <c r="A54" s="129"/>
      <c r="B54" s="109"/>
      <c r="C54" s="110"/>
      <c r="D54" s="119"/>
      <c r="E54" s="111"/>
      <c r="F54" s="112"/>
    </row>
    <row r="55" spans="1:9" ht="63.75" x14ac:dyDescent="0.2">
      <c r="A55" s="129" t="s">
        <v>42</v>
      </c>
      <c r="B55" s="109" t="s">
        <v>395</v>
      </c>
      <c r="C55" s="110" t="s">
        <v>94</v>
      </c>
      <c r="D55" s="119">
        <v>2</v>
      </c>
      <c r="E55" s="111"/>
      <c r="F55" s="112">
        <f>D55*E55</f>
        <v>0</v>
      </c>
      <c r="H55" s="42"/>
    </row>
    <row r="56" spans="1:9" x14ac:dyDescent="0.2">
      <c r="A56" s="129"/>
      <c r="B56" s="109"/>
      <c r="C56" s="110"/>
      <c r="D56" s="119"/>
      <c r="E56" s="111"/>
      <c r="F56" s="112"/>
    </row>
    <row r="57" spans="1:9" ht="51" x14ac:dyDescent="0.2">
      <c r="A57" s="129" t="s">
        <v>89</v>
      </c>
      <c r="B57" s="109" t="s">
        <v>265</v>
      </c>
      <c r="C57" s="110" t="s">
        <v>94</v>
      </c>
      <c r="D57" s="119">
        <v>4</v>
      </c>
      <c r="E57" s="111"/>
      <c r="F57" s="112">
        <f>D57*E57</f>
        <v>0</v>
      </c>
      <c r="H57" s="42"/>
    </row>
    <row r="58" spans="1:9" x14ac:dyDescent="0.2">
      <c r="A58" s="130"/>
      <c r="B58" s="109"/>
      <c r="C58" s="110"/>
      <c r="D58" s="119"/>
      <c r="E58" s="111"/>
      <c r="F58" s="112"/>
    </row>
    <row r="59" spans="1:9" ht="76.5" x14ac:dyDescent="0.2">
      <c r="A59" s="131" t="s">
        <v>48</v>
      </c>
      <c r="B59" s="174" t="s">
        <v>413</v>
      </c>
      <c r="C59" s="132" t="s">
        <v>87</v>
      </c>
      <c r="D59" s="133">
        <v>7</v>
      </c>
      <c r="E59" s="134"/>
      <c r="F59" s="135">
        <f>D59*E59</f>
        <v>0</v>
      </c>
      <c r="H59" s="42"/>
    </row>
    <row r="60" spans="1:9" s="85" customFormat="1" x14ac:dyDescent="0.2">
      <c r="A60" s="131"/>
      <c r="B60" s="174"/>
      <c r="C60" s="132"/>
      <c r="D60" s="133"/>
      <c r="E60" s="134"/>
      <c r="F60" s="135"/>
      <c r="G60" s="22"/>
      <c r="H60" s="89"/>
    </row>
    <row r="61" spans="1:9" ht="63.75" x14ac:dyDescent="0.2">
      <c r="A61" s="131" t="s">
        <v>50</v>
      </c>
      <c r="B61" s="174" t="s">
        <v>266</v>
      </c>
      <c r="C61" s="132" t="s">
        <v>87</v>
      </c>
      <c r="D61" s="133">
        <v>25</v>
      </c>
      <c r="E61" s="134"/>
      <c r="F61" s="135">
        <f>D61*E61</f>
        <v>0</v>
      </c>
      <c r="H61" s="42"/>
    </row>
    <row r="62" spans="1:9" x14ac:dyDescent="0.2">
      <c r="A62" s="129"/>
      <c r="B62" s="109"/>
      <c r="C62" s="110"/>
      <c r="D62" s="119"/>
      <c r="E62" s="111"/>
      <c r="F62" s="112"/>
    </row>
    <row r="63" spans="1:9" ht="63.75" x14ac:dyDescent="0.2">
      <c r="A63" s="131" t="s">
        <v>52</v>
      </c>
      <c r="B63" s="174" t="s">
        <v>267</v>
      </c>
      <c r="C63" s="132" t="s">
        <v>87</v>
      </c>
      <c r="D63" s="133">
        <v>40</v>
      </c>
      <c r="E63" s="134"/>
      <c r="F63" s="135">
        <f>D63*E63</f>
        <v>0</v>
      </c>
      <c r="H63" s="106"/>
      <c r="I63" s="106"/>
    </row>
    <row r="64" spans="1:9" x14ac:dyDescent="0.2">
      <c r="A64" s="129"/>
      <c r="B64" s="109"/>
      <c r="C64" s="110"/>
      <c r="D64" s="119"/>
      <c r="E64" s="111"/>
      <c r="F64" s="112"/>
      <c r="H64" s="106"/>
      <c r="I64" s="106"/>
    </row>
    <row r="65" spans="1:9" s="93" customFormat="1" ht="76.5" x14ac:dyDescent="0.2">
      <c r="A65" s="131" t="s">
        <v>54</v>
      </c>
      <c r="B65" s="174" t="s">
        <v>268</v>
      </c>
      <c r="C65" s="132" t="s">
        <v>87</v>
      </c>
      <c r="D65" s="133">
        <f>10.5+9.5</f>
        <v>20</v>
      </c>
      <c r="E65" s="134"/>
      <c r="F65" s="135">
        <f>D65*E65</f>
        <v>0</v>
      </c>
      <c r="G65" s="22"/>
      <c r="H65" s="125"/>
      <c r="I65" s="125"/>
    </row>
    <row r="66" spans="1:9" x14ac:dyDescent="0.2">
      <c r="A66" s="90"/>
      <c r="B66" s="157"/>
      <c r="C66" s="139"/>
      <c r="D66" s="140"/>
      <c r="E66" s="175"/>
      <c r="F66" s="141"/>
      <c r="H66" s="106"/>
      <c r="I66" s="106"/>
    </row>
    <row r="67" spans="1:9" x14ac:dyDescent="0.2">
      <c r="A67" s="62"/>
      <c r="B67" s="176" t="s">
        <v>269</v>
      </c>
      <c r="C67" s="110"/>
      <c r="D67" s="119"/>
      <c r="E67" s="111"/>
      <c r="F67" s="143">
        <f>SUM(F53:F66)</f>
        <v>0</v>
      </c>
      <c r="H67" s="106"/>
      <c r="I67" s="106"/>
    </row>
    <row r="68" spans="1:9" x14ac:dyDescent="0.2">
      <c r="A68" s="62"/>
      <c r="B68" s="144" t="s">
        <v>240</v>
      </c>
      <c r="C68" s="145"/>
      <c r="D68" s="146"/>
      <c r="E68" s="147"/>
      <c r="F68" s="148">
        <f>F53+F57+F59+F61+F63+F65</f>
        <v>0</v>
      </c>
      <c r="H68" s="50"/>
    </row>
    <row r="69" spans="1:9" x14ac:dyDescent="0.2">
      <c r="A69" s="62"/>
      <c r="B69" s="149" t="s">
        <v>241</v>
      </c>
      <c r="C69" s="150"/>
      <c r="D69" s="151"/>
      <c r="E69" s="152"/>
      <c r="F69" s="153">
        <v>0</v>
      </c>
      <c r="H69" s="50"/>
    </row>
    <row r="70" spans="1:9" x14ac:dyDescent="0.2">
      <c r="A70" s="62"/>
      <c r="B70" s="149" t="s">
        <v>242</v>
      </c>
      <c r="C70" s="150"/>
      <c r="D70" s="151"/>
      <c r="E70" s="152"/>
      <c r="F70" s="153">
        <f>F55</f>
        <v>0</v>
      </c>
    </row>
    <row r="71" spans="1:9" x14ac:dyDescent="0.2">
      <c r="A71" s="62"/>
      <c r="B71" s="176"/>
      <c r="C71" s="110"/>
      <c r="D71" s="119"/>
      <c r="E71" s="111"/>
      <c r="F71" s="143"/>
    </row>
    <row r="72" spans="1:9" x14ac:dyDescent="0.2">
      <c r="A72" s="62"/>
      <c r="B72" s="177"/>
      <c r="C72" s="110"/>
      <c r="D72" s="119"/>
      <c r="E72" s="111"/>
      <c r="F72" s="112"/>
    </row>
    <row r="73" spans="1:9" x14ac:dyDescent="0.2">
      <c r="A73" s="62"/>
      <c r="B73" s="178" t="s">
        <v>243</v>
      </c>
      <c r="C73" s="110"/>
      <c r="D73" s="119"/>
      <c r="E73" s="111"/>
      <c r="F73" s="112"/>
    </row>
    <row r="74" spans="1:9" x14ac:dyDescent="0.2">
      <c r="A74" s="62"/>
      <c r="B74" s="109"/>
      <c r="C74" s="110"/>
      <c r="D74" s="119"/>
      <c r="E74" s="111"/>
      <c r="F74" s="112"/>
    </row>
    <row r="75" spans="1:9" ht="204" x14ac:dyDescent="0.2">
      <c r="A75" s="129" t="s">
        <v>270</v>
      </c>
      <c r="B75" s="179" t="s">
        <v>271</v>
      </c>
      <c r="C75" s="110"/>
      <c r="D75" s="119"/>
      <c r="E75" s="111"/>
      <c r="F75" s="112"/>
    </row>
    <row r="76" spans="1:9" ht="51" x14ac:dyDescent="0.2">
      <c r="A76" s="130" t="s">
        <v>185</v>
      </c>
      <c r="B76" s="109" t="s">
        <v>272</v>
      </c>
      <c r="C76" s="110" t="s">
        <v>94</v>
      </c>
      <c r="D76" s="119">
        <v>7</v>
      </c>
      <c r="E76" s="111"/>
      <c r="F76" s="112">
        <f t="shared" ref="F76:F81" si="0">D76*E76</f>
        <v>0</v>
      </c>
    </row>
    <row r="77" spans="1:9" ht="25.5" x14ac:dyDescent="0.2">
      <c r="A77" s="130" t="s">
        <v>185</v>
      </c>
      <c r="B77" s="109" t="s">
        <v>273</v>
      </c>
      <c r="C77" s="110" t="s">
        <v>94</v>
      </c>
      <c r="D77" s="119">
        <v>4</v>
      </c>
      <c r="E77" s="111"/>
      <c r="F77" s="112">
        <f t="shared" si="0"/>
        <v>0</v>
      </c>
    </row>
    <row r="78" spans="1:9" ht="51" x14ac:dyDescent="0.2">
      <c r="A78" s="130" t="s">
        <v>185</v>
      </c>
      <c r="B78" s="109" t="s">
        <v>274</v>
      </c>
      <c r="C78" s="110" t="s">
        <v>94</v>
      </c>
      <c r="D78" s="119">
        <v>2</v>
      </c>
      <c r="E78" s="111"/>
      <c r="F78" s="112">
        <f t="shared" si="0"/>
        <v>0</v>
      </c>
    </row>
    <row r="79" spans="1:9" ht="25.5" x14ac:dyDescent="0.2">
      <c r="A79" s="130" t="s">
        <v>185</v>
      </c>
      <c r="B79" s="109" t="s">
        <v>275</v>
      </c>
      <c r="C79" s="110" t="s">
        <v>94</v>
      </c>
      <c r="D79" s="119">
        <v>2</v>
      </c>
      <c r="E79" s="111"/>
      <c r="F79" s="112">
        <f t="shared" si="0"/>
        <v>0</v>
      </c>
    </row>
    <row r="80" spans="1:9" ht="25.5" x14ac:dyDescent="0.2">
      <c r="A80" s="130" t="s">
        <v>185</v>
      </c>
      <c r="B80" s="109" t="s">
        <v>276</v>
      </c>
      <c r="C80" s="110" t="s">
        <v>94</v>
      </c>
      <c r="D80" s="119">
        <v>2</v>
      </c>
      <c r="E80" s="111"/>
      <c r="F80" s="112">
        <f t="shared" si="0"/>
        <v>0</v>
      </c>
    </row>
    <row r="81" spans="1:1025" s="88" customFormat="1" ht="51" x14ac:dyDescent="0.2">
      <c r="A81" s="130" t="s">
        <v>185</v>
      </c>
      <c r="B81" s="179" t="s">
        <v>398</v>
      </c>
      <c r="C81" s="110" t="s">
        <v>94</v>
      </c>
      <c r="D81" s="119">
        <v>1</v>
      </c>
      <c r="E81" s="111"/>
      <c r="F81" s="112">
        <f t="shared" si="0"/>
        <v>0</v>
      </c>
      <c r="G81" s="85"/>
      <c r="H81" s="85"/>
      <c r="I81" s="85"/>
      <c r="J81" s="85"/>
      <c r="K81" s="85"/>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c r="AL81" s="85"/>
      <c r="AM81" s="85"/>
      <c r="AN81" s="85"/>
      <c r="AO81" s="85"/>
      <c r="AP81" s="85"/>
      <c r="AQ81" s="85"/>
      <c r="AR81" s="85"/>
      <c r="AS81" s="85"/>
      <c r="AT81" s="85"/>
      <c r="AU81" s="85"/>
      <c r="AV81" s="85"/>
      <c r="AW81" s="85"/>
      <c r="AX81" s="85"/>
      <c r="AY81" s="85"/>
      <c r="AZ81" s="85"/>
      <c r="BA81" s="85"/>
      <c r="BB81" s="85"/>
      <c r="BC81" s="85"/>
      <c r="BD81" s="85"/>
      <c r="BE81" s="85"/>
      <c r="BF81" s="85"/>
      <c r="BG81" s="85"/>
      <c r="BH81" s="85"/>
      <c r="BI81" s="85"/>
      <c r="BJ81" s="85"/>
      <c r="BK81" s="85"/>
      <c r="BL81" s="85"/>
      <c r="BM81" s="85"/>
      <c r="BN81" s="85"/>
      <c r="BO81" s="85"/>
      <c r="BP81" s="85"/>
      <c r="BQ81" s="85"/>
      <c r="BR81" s="85"/>
      <c r="BS81" s="85"/>
      <c r="BT81" s="85"/>
      <c r="BU81" s="85"/>
      <c r="BV81" s="85"/>
      <c r="BW81" s="85"/>
      <c r="BX81" s="85"/>
      <c r="BY81" s="85"/>
      <c r="BZ81" s="85"/>
      <c r="CA81" s="85"/>
      <c r="CB81" s="85"/>
      <c r="CC81" s="85"/>
      <c r="CD81" s="85"/>
      <c r="CE81" s="85"/>
      <c r="CF81" s="85"/>
      <c r="CG81" s="85"/>
      <c r="CH81" s="85"/>
      <c r="CI81" s="85"/>
      <c r="CJ81" s="85"/>
      <c r="CK81" s="85"/>
      <c r="CL81" s="85"/>
      <c r="CM81" s="85"/>
      <c r="CN81" s="85"/>
      <c r="CO81" s="85"/>
      <c r="CP81" s="85"/>
      <c r="CQ81" s="85"/>
      <c r="CR81" s="85"/>
      <c r="CS81" s="85"/>
      <c r="CT81" s="85"/>
      <c r="CU81" s="85"/>
      <c r="CV81" s="85"/>
      <c r="CW81" s="85"/>
      <c r="CX81" s="85"/>
      <c r="CY81" s="85"/>
      <c r="CZ81" s="85"/>
      <c r="DA81" s="85"/>
      <c r="DB81" s="85"/>
      <c r="DC81" s="85"/>
      <c r="DD81" s="85"/>
      <c r="DE81" s="85"/>
      <c r="DF81" s="85"/>
      <c r="DG81" s="85"/>
      <c r="DH81" s="85"/>
      <c r="DI81" s="85"/>
      <c r="DJ81" s="85"/>
      <c r="DK81" s="85"/>
      <c r="DL81" s="85"/>
      <c r="DM81" s="85"/>
      <c r="DN81" s="85"/>
      <c r="DO81" s="85"/>
      <c r="DP81" s="85"/>
      <c r="DQ81" s="85"/>
      <c r="DR81" s="85"/>
      <c r="DS81" s="85"/>
      <c r="DT81" s="85"/>
      <c r="DU81" s="85"/>
      <c r="DV81" s="85"/>
      <c r="DW81" s="85"/>
      <c r="DX81" s="85"/>
      <c r="DY81" s="85"/>
      <c r="DZ81" s="85"/>
      <c r="EA81" s="85"/>
      <c r="EB81" s="85"/>
      <c r="EC81" s="85"/>
      <c r="ED81" s="85"/>
      <c r="EE81" s="85"/>
      <c r="EF81" s="85"/>
      <c r="EG81" s="85"/>
      <c r="EH81" s="85"/>
      <c r="EI81" s="85"/>
      <c r="EJ81" s="85"/>
      <c r="EK81" s="85"/>
      <c r="EL81" s="85"/>
      <c r="EM81" s="85"/>
      <c r="EN81" s="85"/>
      <c r="EO81" s="85"/>
      <c r="EP81" s="85"/>
      <c r="EQ81" s="85"/>
      <c r="ER81" s="85"/>
      <c r="ES81" s="85"/>
      <c r="ET81" s="85"/>
      <c r="EU81" s="85"/>
      <c r="EV81" s="85"/>
      <c r="EW81" s="85"/>
      <c r="EX81" s="85"/>
      <c r="EY81" s="85"/>
      <c r="EZ81" s="85"/>
      <c r="FA81" s="85"/>
      <c r="FB81" s="85"/>
      <c r="FC81" s="85"/>
      <c r="FD81" s="85"/>
      <c r="FE81" s="85"/>
      <c r="FF81" s="85"/>
      <c r="FG81" s="85"/>
      <c r="FH81" s="85"/>
      <c r="FI81" s="85"/>
      <c r="FJ81" s="85"/>
      <c r="FK81" s="85"/>
      <c r="FL81" s="85"/>
      <c r="FM81" s="85"/>
      <c r="FN81" s="85"/>
      <c r="FO81" s="85"/>
      <c r="FP81" s="85"/>
      <c r="FQ81" s="85"/>
      <c r="FR81" s="85"/>
      <c r="FS81" s="85"/>
      <c r="FT81" s="85"/>
      <c r="FU81" s="85"/>
      <c r="FV81" s="85"/>
      <c r="FW81" s="85"/>
      <c r="FX81" s="85"/>
      <c r="FY81" s="85"/>
      <c r="FZ81" s="85"/>
      <c r="GA81" s="85"/>
      <c r="GB81" s="85"/>
      <c r="GC81" s="85"/>
      <c r="GD81" s="85"/>
      <c r="GE81" s="85"/>
      <c r="GF81" s="85"/>
      <c r="GG81" s="85"/>
      <c r="GH81" s="85"/>
      <c r="GI81" s="85"/>
      <c r="GJ81" s="85"/>
      <c r="GK81" s="85"/>
      <c r="GL81" s="85"/>
      <c r="GM81" s="85"/>
      <c r="GN81" s="85"/>
      <c r="GO81" s="85"/>
      <c r="GP81" s="85"/>
      <c r="GQ81" s="85"/>
      <c r="GR81" s="85"/>
      <c r="GS81" s="85"/>
      <c r="GT81" s="85"/>
      <c r="GU81" s="85"/>
      <c r="GV81" s="85"/>
      <c r="GW81" s="85"/>
      <c r="GX81" s="85"/>
      <c r="GY81" s="85"/>
      <c r="GZ81" s="85"/>
      <c r="HA81" s="85"/>
      <c r="HB81" s="85"/>
      <c r="HC81" s="85"/>
      <c r="HD81" s="85"/>
      <c r="HE81" s="85"/>
      <c r="HF81" s="85"/>
      <c r="HG81" s="85"/>
      <c r="HH81" s="85"/>
      <c r="HI81" s="85"/>
      <c r="HJ81" s="85"/>
      <c r="HK81" s="85"/>
      <c r="HL81" s="85"/>
      <c r="HM81" s="85"/>
      <c r="HN81" s="85"/>
      <c r="HO81" s="85"/>
      <c r="HP81" s="85"/>
      <c r="HQ81" s="85"/>
      <c r="HR81" s="85"/>
      <c r="HS81" s="85"/>
      <c r="HT81" s="85"/>
      <c r="HU81" s="85"/>
      <c r="HV81" s="85"/>
      <c r="HW81" s="85"/>
      <c r="HX81" s="85"/>
      <c r="HY81" s="85"/>
      <c r="HZ81" s="85"/>
      <c r="IA81" s="85"/>
      <c r="IB81" s="85"/>
      <c r="IC81" s="85"/>
      <c r="ID81" s="85"/>
      <c r="IE81" s="85"/>
      <c r="IF81" s="85"/>
      <c r="IG81" s="85"/>
      <c r="IH81" s="85"/>
      <c r="II81" s="85"/>
      <c r="IJ81" s="85"/>
      <c r="IK81" s="85"/>
      <c r="IL81" s="85"/>
      <c r="IM81" s="85"/>
      <c r="IN81" s="85"/>
      <c r="IO81" s="85"/>
      <c r="IP81" s="85"/>
      <c r="IQ81" s="85"/>
      <c r="IR81" s="85"/>
      <c r="IS81" s="85"/>
      <c r="IT81" s="85"/>
      <c r="IU81" s="85"/>
      <c r="IV81" s="85"/>
      <c r="IW81" s="85"/>
      <c r="IX81" s="85"/>
      <c r="IY81" s="85"/>
      <c r="IZ81" s="85"/>
      <c r="JA81" s="85"/>
      <c r="JB81" s="85"/>
      <c r="JC81" s="85"/>
      <c r="JD81" s="85"/>
      <c r="JE81" s="85"/>
      <c r="JF81" s="85"/>
      <c r="JG81" s="85"/>
      <c r="JH81" s="85"/>
      <c r="JI81" s="85"/>
      <c r="JJ81" s="85"/>
      <c r="JK81" s="85"/>
      <c r="JL81" s="85"/>
      <c r="JM81" s="85"/>
      <c r="JN81" s="85"/>
      <c r="JO81" s="85"/>
      <c r="JP81" s="85"/>
      <c r="JQ81" s="85"/>
      <c r="JR81" s="85"/>
      <c r="JS81" s="85"/>
      <c r="JT81" s="85"/>
      <c r="JU81" s="85"/>
      <c r="JV81" s="85"/>
      <c r="JW81" s="85"/>
      <c r="JX81" s="85"/>
      <c r="JY81" s="85"/>
      <c r="JZ81" s="85"/>
      <c r="KA81" s="85"/>
      <c r="KB81" s="85"/>
      <c r="KC81" s="85"/>
      <c r="KD81" s="85"/>
      <c r="KE81" s="85"/>
      <c r="KF81" s="85"/>
      <c r="KG81" s="85"/>
      <c r="KH81" s="85"/>
      <c r="KI81" s="85"/>
      <c r="KJ81" s="85"/>
      <c r="KK81" s="85"/>
      <c r="KL81" s="85"/>
      <c r="KM81" s="85"/>
      <c r="KN81" s="85"/>
      <c r="KO81" s="85"/>
      <c r="KP81" s="85"/>
      <c r="KQ81" s="85"/>
      <c r="KR81" s="85"/>
      <c r="KS81" s="85"/>
      <c r="KT81" s="85"/>
      <c r="KU81" s="85"/>
      <c r="KV81" s="85"/>
      <c r="KW81" s="85"/>
      <c r="KX81" s="85"/>
      <c r="KY81" s="85"/>
      <c r="KZ81" s="85"/>
      <c r="LA81" s="85"/>
      <c r="LB81" s="85"/>
      <c r="LC81" s="85"/>
      <c r="LD81" s="85"/>
      <c r="LE81" s="85"/>
      <c r="LF81" s="85"/>
      <c r="LG81" s="85"/>
      <c r="LH81" s="85"/>
      <c r="LI81" s="85"/>
      <c r="LJ81" s="85"/>
      <c r="LK81" s="85"/>
      <c r="LL81" s="85"/>
      <c r="LM81" s="85"/>
      <c r="LN81" s="85"/>
      <c r="LO81" s="85"/>
      <c r="LP81" s="85"/>
      <c r="LQ81" s="85"/>
      <c r="LR81" s="85"/>
      <c r="LS81" s="85"/>
      <c r="LT81" s="85"/>
      <c r="LU81" s="85"/>
      <c r="LV81" s="85"/>
      <c r="LW81" s="85"/>
      <c r="LX81" s="85"/>
      <c r="LY81" s="85"/>
      <c r="LZ81" s="85"/>
      <c r="MA81" s="85"/>
      <c r="MB81" s="85"/>
      <c r="MC81" s="85"/>
      <c r="MD81" s="85"/>
      <c r="ME81" s="85"/>
      <c r="MF81" s="85"/>
      <c r="MG81" s="85"/>
      <c r="MH81" s="85"/>
      <c r="MI81" s="85"/>
      <c r="MJ81" s="85"/>
      <c r="MK81" s="85"/>
      <c r="ML81" s="85"/>
      <c r="MM81" s="85"/>
      <c r="MN81" s="85"/>
      <c r="MO81" s="85"/>
      <c r="MP81" s="85"/>
      <c r="MQ81" s="85"/>
      <c r="MR81" s="85"/>
      <c r="MS81" s="85"/>
      <c r="MT81" s="85"/>
      <c r="MU81" s="85"/>
      <c r="MV81" s="85"/>
      <c r="MW81" s="85"/>
      <c r="MX81" s="85"/>
      <c r="MY81" s="85"/>
      <c r="MZ81" s="85"/>
      <c r="NA81" s="85"/>
      <c r="NB81" s="85"/>
      <c r="NC81" s="85"/>
      <c r="ND81" s="85"/>
      <c r="NE81" s="85"/>
      <c r="NF81" s="85"/>
      <c r="NG81" s="85"/>
      <c r="NH81" s="85"/>
      <c r="NI81" s="85"/>
      <c r="NJ81" s="85"/>
      <c r="NK81" s="85"/>
      <c r="NL81" s="85"/>
      <c r="NM81" s="85"/>
      <c r="NN81" s="85"/>
      <c r="NO81" s="85"/>
      <c r="NP81" s="85"/>
      <c r="NQ81" s="85"/>
      <c r="NR81" s="85"/>
      <c r="NS81" s="85"/>
      <c r="NT81" s="85"/>
      <c r="NU81" s="85"/>
      <c r="NV81" s="85"/>
      <c r="NW81" s="85"/>
      <c r="NX81" s="85"/>
      <c r="NY81" s="85"/>
      <c r="NZ81" s="85"/>
      <c r="OA81" s="85"/>
      <c r="OB81" s="85"/>
      <c r="OC81" s="85"/>
      <c r="OD81" s="85"/>
      <c r="OE81" s="85"/>
      <c r="OF81" s="85"/>
      <c r="OG81" s="85"/>
      <c r="OH81" s="85"/>
      <c r="OI81" s="85"/>
      <c r="OJ81" s="85"/>
      <c r="OK81" s="85"/>
      <c r="OL81" s="85"/>
      <c r="OM81" s="85"/>
      <c r="ON81" s="85"/>
      <c r="OO81" s="85"/>
      <c r="OP81" s="85"/>
      <c r="OQ81" s="85"/>
      <c r="OR81" s="85"/>
      <c r="OS81" s="85"/>
      <c r="OT81" s="85"/>
      <c r="OU81" s="85"/>
      <c r="OV81" s="85"/>
      <c r="OW81" s="85"/>
      <c r="OX81" s="85"/>
      <c r="OY81" s="85"/>
      <c r="OZ81" s="85"/>
      <c r="PA81" s="85"/>
      <c r="PB81" s="85"/>
      <c r="PC81" s="85"/>
      <c r="PD81" s="85"/>
      <c r="PE81" s="85"/>
      <c r="PF81" s="85"/>
      <c r="PG81" s="85"/>
      <c r="PH81" s="85"/>
      <c r="PI81" s="85"/>
      <c r="PJ81" s="85"/>
      <c r="PK81" s="85"/>
      <c r="PL81" s="85"/>
      <c r="PM81" s="85"/>
      <c r="PN81" s="85"/>
      <c r="PO81" s="85"/>
      <c r="PP81" s="85"/>
      <c r="PQ81" s="85"/>
      <c r="PR81" s="85"/>
      <c r="PS81" s="85"/>
      <c r="PT81" s="85"/>
      <c r="PU81" s="85"/>
      <c r="PV81" s="85"/>
      <c r="PW81" s="85"/>
      <c r="PX81" s="85"/>
      <c r="PY81" s="85"/>
      <c r="PZ81" s="85"/>
      <c r="QA81" s="85"/>
      <c r="QB81" s="85"/>
      <c r="QC81" s="85"/>
      <c r="QD81" s="85"/>
      <c r="QE81" s="85"/>
      <c r="QF81" s="85"/>
      <c r="QG81" s="85"/>
      <c r="QH81" s="85"/>
      <c r="QI81" s="85"/>
      <c r="QJ81" s="85"/>
      <c r="QK81" s="85"/>
      <c r="QL81" s="85"/>
      <c r="QM81" s="85"/>
      <c r="QN81" s="85"/>
      <c r="QO81" s="85"/>
      <c r="QP81" s="85"/>
      <c r="QQ81" s="85"/>
      <c r="QR81" s="85"/>
      <c r="QS81" s="85"/>
      <c r="QT81" s="85"/>
      <c r="QU81" s="85"/>
      <c r="QV81" s="85"/>
      <c r="QW81" s="85"/>
      <c r="QX81" s="85"/>
      <c r="QY81" s="85"/>
      <c r="QZ81" s="85"/>
      <c r="RA81" s="85"/>
      <c r="RB81" s="85"/>
      <c r="RC81" s="85"/>
      <c r="RD81" s="85"/>
      <c r="RE81" s="85"/>
      <c r="RF81" s="85"/>
      <c r="RG81" s="85"/>
      <c r="RH81" s="85"/>
      <c r="RI81" s="85"/>
      <c r="RJ81" s="85"/>
      <c r="RK81" s="85"/>
      <c r="RL81" s="85"/>
      <c r="RM81" s="85"/>
      <c r="RN81" s="85"/>
      <c r="RO81" s="85"/>
      <c r="RP81" s="85"/>
      <c r="RQ81" s="85"/>
      <c r="RR81" s="85"/>
      <c r="RS81" s="85"/>
      <c r="RT81" s="85"/>
      <c r="RU81" s="85"/>
      <c r="RV81" s="85"/>
      <c r="RW81" s="85"/>
      <c r="RX81" s="85"/>
      <c r="RY81" s="85"/>
      <c r="RZ81" s="85"/>
      <c r="SA81" s="85"/>
      <c r="SB81" s="85"/>
      <c r="SC81" s="85"/>
      <c r="SD81" s="85"/>
      <c r="SE81" s="85"/>
      <c r="SF81" s="85"/>
      <c r="SG81" s="85"/>
      <c r="SH81" s="85"/>
      <c r="SI81" s="85"/>
      <c r="SJ81" s="85"/>
      <c r="SK81" s="85"/>
      <c r="SL81" s="85"/>
      <c r="SM81" s="85"/>
      <c r="SN81" s="85"/>
      <c r="SO81" s="85"/>
      <c r="SP81" s="85"/>
      <c r="SQ81" s="85"/>
      <c r="SR81" s="85"/>
      <c r="SS81" s="85"/>
      <c r="ST81" s="85"/>
      <c r="SU81" s="85"/>
      <c r="SV81" s="85"/>
      <c r="SW81" s="85"/>
      <c r="SX81" s="85"/>
      <c r="SY81" s="85"/>
      <c r="SZ81" s="85"/>
      <c r="TA81" s="85"/>
      <c r="TB81" s="85"/>
      <c r="TC81" s="85"/>
      <c r="TD81" s="85"/>
      <c r="TE81" s="85"/>
      <c r="TF81" s="85"/>
      <c r="TG81" s="85"/>
      <c r="TH81" s="85"/>
      <c r="TI81" s="85"/>
      <c r="TJ81" s="85"/>
      <c r="TK81" s="85"/>
      <c r="TL81" s="85"/>
      <c r="TM81" s="85"/>
      <c r="TN81" s="85"/>
      <c r="TO81" s="85"/>
      <c r="TP81" s="85"/>
      <c r="TQ81" s="85"/>
      <c r="TR81" s="85"/>
      <c r="TS81" s="85"/>
      <c r="TT81" s="85"/>
      <c r="TU81" s="85"/>
      <c r="TV81" s="85"/>
      <c r="TW81" s="85"/>
      <c r="TX81" s="85"/>
      <c r="TY81" s="85"/>
      <c r="TZ81" s="85"/>
      <c r="UA81" s="85"/>
      <c r="UB81" s="85"/>
      <c r="UC81" s="85"/>
      <c r="UD81" s="85"/>
      <c r="UE81" s="85"/>
      <c r="UF81" s="85"/>
      <c r="UG81" s="85"/>
      <c r="UH81" s="85"/>
      <c r="UI81" s="85"/>
      <c r="UJ81" s="85"/>
      <c r="UK81" s="85"/>
      <c r="UL81" s="85"/>
      <c r="UM81" s="85"/>
      <c r="UN81" s="85"/>
      <c r="UO81" s="85"/>
      <c r="UP81" s="85"/>
      <c r="UQ81" s="85"/>
      <c r="UR81" s="85"/>
      <c r="US81" s="85"/>
      <c r="UT81" s="85"/>
      <c r="UU81" s="85"/>
      <c r="UV81" s="85"/>
      <c r="UW81" s="85"/>
      <c r="UX81" s="85"/>
      <c r="UY81" s="85"/>
      <c r="UZ81" s="85"/>
      <c r="VA81" s="85"/>
      <c r="VB81" s="85"/>
      <c r="VC81" s="85"/>
      <c r="VD81" s="85"/>
      <c r="VE81" s="85"/>
      <c r="VF81" s="85"/>
      <c r="VG81" s="85"/>
      <c r="VH81" s="85"/>
      <c r="VI81" s="85"/>
      <c r="VJ81" s="85"/>
      <c r="VK81" s="85"/>
      <c r="VL81" s="85"/>
      <c r="VM81" s="85"/>
      <c r="VN81" s="85"/>
      <c r="VO81" s="85"/>
      <c r="VP81" s="85"/>
      <c r="VQ81" s="85"/>
      <c r="VR81" s="85"/>
      <c r="VS81" s="85"/>
      <c r="VT81" s="85"/>
      <c r="VU81" s="85"/>
      <c r="VV81" s="85"/>
      <c r="VW81" s="85"/>
      <c r="VX81" s="85"/>
      <c r="VY81" s="85"/>
      <c r="VZ81" s="85"/>
      <c r="WA81" s="85"/>
      <c r="WB81" s="85"/>
      <c r="WC81" s="85"/>
      <c r="WD81" s="85"/>
      <c r="WE81" s="85"/>
      <c r="WF81" s="85"/>
      <c r="WG81" s="85"/>
      <c r="WH81" s="85"/>
      <c r="WI81" s="85"/>
      <c r="WJ81" s="85"/>
      <c r="WK81" s="85"/>
      <c r="WL81" s="85"/>
      <c r="WM81" s="85"/>
      <c r="WN81" s="85"/>
      <c r="WO81" s="85"/>
      <c r="WP81" s="85"/>
      <c r="WQ81" s="85"/>
      <c r="WR81" s="85"/>
      <c r="WS81" s="85"/>
      <c r="WT81" s="85"/>
      <c r="WU81" s="85"/>
      <c r="WV81" s="85"/>
      <c r="WW81" s="85"/>
      <c r="WX81" s="85"/>
      <c r="WY81" s="85"/>
      <c r="WZ81" s="85"/>
      <c r="XA81" s="85"/>
      <c r="XB81" s="85"/>
      <c r="XC81" s="85"/>
      <c r="XD81" s="85"/>
      <c r="XE81" s="85"/>
      <c r="XF81" s="85"/>
      <c r="XG81" s="85"/>
      <c r="XH81" s="85"/>
      <c r="XI81" s="85"/>
      <c r="XJ81" s="85"/>
      <c r="XK81" s="85"/>
      <c r="XL81" s="85"/>
      <c r="XM81" s="85"/>
      <c r="XN81" s="85"/>
      <c r="XO81" s="85"/>
      <c r="XP81" s="85"/>
      <c r="XQ81" s="85"/>
      <c r="XR81" s="85"/>
      <c r="XS81" s="85"/>
      <c r="XT81" s="85"/>
      <c r="XU81" s="85"/>
      <c r="XV81" s="85"/>
      <c r="XW81" s="85"/>
      <c r="XX81" s="85"/>
      <c r="XY81" s="85"/>
      <c r="XZ81" s="85"/>
      <c r="YA81" s="85"/>
      <c r="YB81" s="85"/>
      <c r="YC81" s="85"/>
      <c r="YD81" s="85"/>
      <c r="YE81" s="85"/>
      <c r="YF81" s="85"/>
      <c r="YG81" s="85"/>
      <c r="YH81" s="85"/>
      <c r="YI81" s="85"/>
      <c r="YJ81" s="85"/>
      <c r="YK81" s="85"/>
      <c r="YL81" s="85"/>
      <c r="YM81" s="85"/>
      <c r="YN81" s="85"/>
      <c r="YO81" s="85"/>
      <c r="YP81" s="85"/>
      <c r="YQ81" s="85"/>
      <c r="YR81" s="85"/>
      <c r="YS81" s="85"/>
      <c r="YT81" s="85"/>
      <c r="YU81" s="85"/>
      <c r="YV81" s="85"/>
      <c r="YW81" s="85"/>
      <c r="YX81" s="85"/>
      <c r="YY81" s="85"/>
      <c r="YZ81" s="85"/>
      <c r="ZA81" s="85"/>
      <c r="ZB81" s="85"/>
      <c r="ZC81" s="85"/>
      <c r="ZD81" s="85"/>
      <c r="ZE81" s="85"/>
      <c r="ZF81" s="85"/>
      <c r="ZG81" s="85"/>
      <c r="ZH81" s="85"/>
      <c r="ZI81" s="85"/>
      <c r="ZJ81" s="85"/>
      <c r="ZK81" s="85"/>
      <c r="ZL81" s="85"/>
      <c r="ZM81" s="85"/>
      <c r="ZN81" s="85"/>
      <c r="ZO81" s="85"/>
      <c r="ZP81" s="85"/>
      <c r="ZQ81" s="85"/>
      <c r="ZR81" s="85"/>
      <c r="ZS81" s="85"/>
      <c r="ZT81" s="85"/>
      <c r="ZU81" s="85"/>
      <c r="ZV81" s="85"/>
      <c r="ZW81" s="85"/>
      <c r="ZX81" s="85"/>
      <c r="ZY81" s="85"/>
      <c r="ZZ81" s="85"/>
      <c r="AAA81" s="85"/>
      <c r="AAB81" s="85"/>
      <c r="AAC81" s="85"/>
      <c r="AAD81" s="85"/>
      <c r="AAE81" s="85"/>
      <c r="AAF81" s="85"/>
      <c r="AAG81" s="85"/>
      <c r="AAH81" s="85"/>
      <c r="AAI81" s="85"/>
      <c r="AAJ81" s="85"/>
      <c r="AAK81" s="85"/>
      <c r="AAL81" s="85"/>
      <c r="AAM81" s="85"/>
      <c r="AAN81" s="85"/>
      <c r="AAO81" s="85"/>
      <c r="AAP81" s="85"/>
      <c r="AAQ81" s="85"/>
      <c r="AAR81" s="85"/>
      <c r="AAS81" s="85"/>
      <c r="AAT81" s="85"/>
      <c r="AAU81" s="85"/>
      <c r="AAV81" s="85"/>
      <c r="AAW81" s="85"/>
      <c r="AAX81" s="85"/>
      <c r="AAY81" s="85"/>
      <c r="AAZ81" s="85"/>
      <c r="ABA81" s="85"/>
      <c r="ABB81" s="85"/>
      <c r="ABC81" s="85"/>
      <c r="ABD81" s="85"/>
      <c r="ABE81" s="85"/>
      <c r="ABF81" s="85"/>
      <c r="ABG81" s="85"/>
      <c r="ABH81" s="85"/>
      <c r="ABI81" s="85"/>
      <c r="ABJ81" s="85"/>
      <c r="ABK81" s="85"/>
      <c r="ABL81" s="85"/>
      <c r="ABM81" s="85"/>
      <c r="ABN81" s="85"/>
      <c r="ABO81" s="85"/>
      <c r="ABP81" s="85"/>
      <c r="ABQ81" s="85"/>
      <c r="ABR81" s="85"/>
      <c r="ABS81" s="85"/>
      <c r="ABT81" s="85"/>
      <c r="ABU81" s="85"/>
      <c r="ABV81" s="85"/>
      <c r="ABW81" s="85"/>
      <c r="ABX81" s="85"/>
      <c r="ABY81" s="85"/>
      <c r="ABZ81" s="85"/>
      <c r="ACA81" s="85"/>
      <c r="ACB81" s="85"/>
      <c r="ACC81" s="85"/>
      <c r="ACD81" s="85"/>
      <c r="ACE81" s="85"/>
      <c r="ACF81" s="85"/>
      <c r="ACG81" s="85"/>
      <c r="ACH81" s="85"/>
      <c r="ACI81" s="85"/>
      <c r="ACJ81" s="85"/>
      <c r="ACK81" s="85"/>
      <c r="ACL81" s="85"/>
      <c r="ACM81" s="85"/>
      <c r="ACN81" s="85"/>
      <c r="ACO81" s="85"/>
      <c r="ACP81" s="85"/>
      <c r="ACQ81" s="85"/>
      <c r="ACR81" s="85"/>
      <c r="ACS81" s="85"/>
      <c r="ACT81" s="85"/>
      <c r="ACU81" s="85"/>
      <c r="ACV81" s="85"/>
      <c r="ACW81" s="85"/>
      <c r="ACX81" s="85"/>
      <c r="ACY81" s="85"/>
      <c r="ACZ81" s="85"/>
      <c r="ADA81" s="85"/>
      <c r="ADB81" s="85"/>
      <c r="ADC81" s="85"/>
      <c r="ADD81" s="85"/>
      <c r="ADE81" s="85"/>
      <c r="ADF81" s="85"/>
      <c r="ADG81" s="85"/>
      <c r="ADH81" s="85"/>
      <c r="ADI81" s="85"/>
      <c r="ADJ81" s="85"/>
      <c r="ADK81" s="85"/>
      <c r="ADL81" s="85"/>
      <c r="ADM81" s="85"/>
      <c r="ADN81" s="85"/>
      <c r="ADO81" s="85"/>
      <c r="ADP81" s="85"/>
      <c r="ADQ81" s="85"/>
      <c r="ADR81" s="85"/>
      <c r="ADS81" s="85"/>
      <c r="ADT81" s="85"/>
      <c r="ADU81" s="85"/>
      <c r="ADV81" s="85"/>
      <c r="ADW81" s="85"/>
      <c r="ADX81" s="85"/>
      <c r="ADY81" s="85"/>
      <c r="ADZ81" s="85"/>
      <c r="AEA81" s="85"/>
      <c r="AEB81" s="85"/>
      <c r="AEC81" s="85"/>
      <c r="AED81" s="85"/>
      <c r="AEE81" s="85"/>
      <c r="AEF81" s="85"/>
      <c r="AEG81" s="85"/>
      <c r="AEH81" s="85"/>
      <c r="AEI81" s="85"/>
      <c r="AEJ81" s="85"/>
      <c r="AEK81" s="85"/>
      <c r="AEL81" s="85"/>
      <c r="AEM81" s="85"/>
      <c r="AEN81" s="85"/>
      <c r="AEO81" s="85"/>
      <c r="AEP81" s="85"/>
      <c r="AEQ81" s="85"/>
      <c r="AER81" s="85"/>
      <c r="AES81" s="85"/>
      <c r="AET81" s="85"/>
      <c r="AEU81" s="85"/>
      <c r="AEV81" s="85"/>
      <c r="AEW81" s="85"/>
      <c r="AEX81" s="85"/>
      <c r="AEY81" s="85"/>
      <c r="AEZ81" s="85"/>
      <c r="AFA81" s="85"/>
      <c r="AFB81" s="85"/>
      <c r="AFC81" s="85"/>
      <c r="AFD81" s="85"/>
      <c r="AFE81" s="85"/>
      <c r="AFF81" s="85"/>
      <c r="AFG81" s="85"/>
      <c r="AFH81" s="85"/>
      <c r="AFI81" s="85"/>
      <c r="AFJ81" s="85"/>
      <c r="AFK81" s="85"/>
      <c r="AFL81" s="85"/>
      <c r="AFM81" s="85"/>
      <c r="AFN81" s="85"/>
      <c r="AFO81" s="85"/>
      <c r="AFP81" s="85"/>
      <c r="AFQ81" s="85"/>
      <c r="AFR81" s="85"/>
      <c r="AFS81" s="85"/>
      <c r="AFT81" s="85"/>
      <c r="AFU81" s="85"/>
      <c r="AFV81" s="85"/>
      <c r="AFW81" s="85"/>
      <c r="AFX81" s="85"/>
      <c r="AFY81" s="85"/>
      <c r="AFZ81" s="85"/>
      <c r="AGA81" s="85"/>
      <c r="AGB81" s="85"/>
      <c r="AGC81" s="85"/>
      <c r="AGD81" s="85"/>
      <c r="AGE81" s="85"/>
      <c r="AGF81" s="85"/>
      <c r="AGG81" s="85"/>
      <c r="AGH81" s="85"/>
      <c r="AGI81" s="85"/>
      <c r="AGJ81" s="85"/>
      <c r="AGK81" s="85"/>
      <c r="AGL81" s="85"/>
      <c r="AGM81" s="85"/>
      <c r="AGN81" s="85"/>
      <c r="AGO81" s="85"/>
      <c r="AGP81" s="85"/>
      <c r="AGQ81" s="85"/>
      <c r="AGR81" s="85"/>
      <c r="AGS81" s="85"/>
      <c r="AGT81" s="85"/>
      <c r="AGU81" s="85"/>
      <c r="AGV81" s="85"/>
      <c r="AGW81" s="85"/>
      <c r="AGX81" s="85"/>
      <c r="AGY81" s="85"/>
      <c r="AGZ81" s="85"/>
      <c r="AHA81" s="85"/>
      <c r="AHB81" s="85"/>
      <c r="AHC81" s="85"/>
      <c r="AHD81" s="85"/>
      <c r="AHE81" s="85"/>
      <c r="AHF81" s="85"/>
      <c r="AHG81" s="85"/>
      <c r="AHH81" s="85"/>
      <c r="AHI81" s="85"/>
      <c r="AHJ81" s="85"/>
      <c r="AHK81" s="85"/>
      <c r="AHL81" s="85"/>
      <c r="AHM81" s="85"/>
      <c r="AHN81" s="85"/>
      <c r="AHO81" s="85"/>
      <c r="AHP81" s="85"/>
      <c r="AHQ81" s="85"/>
      <c r="AHR81" s="85"/>
      <c r="AHS81" s="85"/>
      <c r="AHT81" s="85"/>
      <c r="AHU81" s="85"/>
      <c r="AHV81" s="85"/>
      <c r="AHW81" s="85"/>
      <c r="AHX81" s="85"/>
      <c r="AHY81" s="85"/>
      <c r="AHZ81" s="85"/>
      <c r="AIA81" s="85"/>
      <c r="AIB81" s="85"/>
      <c r="AIC81" s="85"/>
      <c r="AID81" s="85"/>
      <c r="AIE81" s="85"/>
      <c r="AIF81" s="85"/>
      <c r="AIG81" s="85"/>
      <c r="AIH81" s="85"/>
      <c r="AII81" s="85"/>
      <c r="AIJ81" s="85"/>
      <c r="AIK81" s="85"/>
      <c r="AIL81" s="85"/>
      <c r="AIM81" s="85"/>
      <c r="AIN81" s="85"/>
      <c r="AIO81" s="85"/>
      <c r="AIP81" s="85"/>
      <c r="AIQ81" s="85"/>
      <c r="AIR81" s="85"/>
      <c r="AIS81" s="85"/>
      <c r="AIT81" s="85"/>
      <c r="AIU81" s="85"/>
      <c r="AIV81" s="85"/>
      <c r="AIW81" s="85"/>
      <c r="AIX81" s="85"/>
      <c r="AIY81" s="85"/>
      <c r="AIZ81" s="85"/>
      <c r="AJA81" s="85"/>
      <c r="AJB81" s="85"/>
      <c r="AJC81" s="85"/>
      <c r="AJD81" s="85"/>
      <c r="AJE81" s="85"/>
      <c r="AJF81" s="85"/>
      <c r="AJG81" s="85"/>
      <c r="AJH81" s="85"/>
      <c r="AJI81" s="85"/>
      <c r="AJJ81" s="85"/>
      <c r="AJK81" s="85"/>
      <c r="AJL81" s="85"/>
      <c r="AJM81" s="85"/>
      <c r="AJN81" s="85"/>
      <c r="AJO81" s="85"/>
      <c r="AJP81" s="85"/>
      <c r="AJQ81" s="85"/>
      <c r="AJR81" s="85"/>
      <c r="AJS81" s="85"/>
      <c r="AJT81" s="85"/>
      <c r="AJU81" s="85"/>
      <c r="AJV81" s="85"/>
      <c r="AJW81" s="85"/>
      <c r="AJX81" s="85"/>
      <c r="AJY81" s="85"/>
      <c r="AJZ81" s="85"/>
      <c r="AKA81" s="85"/>
      <c r="AKB81" s="85"/>
      <c r="AKC81" s="85"/>
      <c r="AKD81" s="85"/>
      <c r="AKE81" s="85"/>
      <c r="AKF81" s="85"/>
      <c r="AKG81" s="85"/>
      <c r="AKH81" s="85"/>
      <c r="AKI81" s="85"/>
      <c r="AKJ81" s="85"/>
      <c r="AKK81" s="85"/>
      <c r="AKL81" s="85"/>
      <c r="AKM81" s="85"/>
      <c r="AKN81" s="85"/>
      <c r="AKO81" s="85"/>
      <c r="AKP81" s="85"/>
      <c r="AKQ81" s="85"/>
      <c r="AKR81" s="85"/>
      <c r="AKS81" s="85"/>
      <c r="AKT81" s="85"/>
      <c r="AKU81" s="85"/>
      <c r="AKV81" s="85"/>
      <c r="AKW81" s="85"/>
      <c r="AKX81" s="85"/>
      <c r="AKY81" s="85"/>
      <c r="AKZ81" s="85"/>
      <c r="ALA81" s="85"/>
      <c r="ALB81" s="85"/>
      <c r="ALC81" s="85"/>
      <c r="ALD81" s="85"/>
      <c r="ALE81" s="85"/>
      <c r="ALF81" s="85"/>
      <c r="ALG81" s="85"/>
      <c r="ALH81" s="85"/>
      <c r="ALI81" s="85"/>
      <c r="ALJ81" s="85"/>
      <c r="ALK81" s="85"/>
      <c r="ALL81" s="85"/>
      <c r="ALM81" s="85"/>
      <c r="ALN81" s="85"/>
      <c r="ALO81" s="85"/>
      <c r="ALP81" s="85"/>
      <c r="ALQ81" s="85"/>
      <c r="ALR81" s="85"/>
      <c r="ALS81" s="85"/>
      <c r="ALT81" s="85"/>
      <c r="ALU81" s="85"/>
      <c r="ALV81" s="85"/>
      <c r="ALW81" s="85"/>
      <c r="ALX81" s="85"/>
      <c r="ALY81" s="85"/>
      <c r="ALZ81" s="85"/>
      <c r="AMA81" s="85"/>
      <c r="AMB81" s="85"/>
      <c r="AMC81" s="85"/>
      <c r="AMD81" s="85"/>
      <c r="AME81" s="85"/>
      <c r="AMF81" s="85"/>
      <c r="AMG81" s="85"/>
      <c r="AMH81" s="85"/>
      <c r="AMI81" s="85"/>
      <c r="AMJ81" s="85"/>
      <c r="AMK81" s="85"/>
    </row>
    <row r="82" spans="1:1025" x14ac:dyDescent="0.2">
      <c r="A82" s="130"/>
      <c r="B82" s="109"/>
      <c r="C82" s="110"/>
      <c r="D82" s="119"/>
      <c r="E82" s="111"/>
      <c r="F82" s="112"/>
    </row>
    <row r="83" spans="1:1025" ht="204" x14ac:dyDescent="0.2">
      <c r="A83" s="129" t="s">
        <v>277</v>
      </c>
      <c r="B83" s="179" t="s">
        <v>278</v>
      </c>
      <c r="C83" s="110"/>
      <c r="D83" s="119"/>
      <c r="E83" s="111"/>
      <c r="F83" s="112"/>
    </row>
    <row r="84" spans="1:1025" ht="25.5" x14ac:dyDescent="0.2">
      <c r="A84" s="130" t="s">
        <v>185</v>
      </c>
      <c r="B84" s="109" t="s">
        <v>279</v>
      </c>
      <c r="C84" s="110" t="s">
        <v>94</v>
      </c>
      <c r="D84" s="119">
        <v>2</v>
      </c>
      <c r="E84" s="111"/>
      <c r="F84" s="112">
        <f>D84*E84</f>
        <v>0</v>
      </c>
    </row>
    <row r="85" spans="1:1025" ht="38.25" x14ac:dyDescent="0.2">
      <c r="A85" s="130" t="s">
        <v>185</v>
      </c>
      <c r="B85" s="109" t="s">
        <v>280</v>
      </c>
      <c r="C85" s="110" t="s">
        <v>94</v>
      </c>
      <c r="D85" s="119">
        <v>1</v>
      </c>
      <c r="E85" s="111"/>
      <c r="F85" s="112">
        <f>D85*E85</f>
        <v>0</v>
      </c>
    </row>
    <row r="86" spans="1:1025" ht="25.5" x14ac:dyDescent="0.2">
      <c r="A86" s="130" t="s">
        <v>185</v>
      </c>
      <c r="B86" s="109" t="s">
        <v>281</v>
      </c>
      <c r="C86" s="110" t="s">
        <v>94</v>
      </c>
      <c r="D86" s="119">
        <v>1</v>
      </c>
      <c r="E86" s="111"/>
      <c r="F86" s="112">
        <f>D86*E86</f>
        <v>0</v>
      </c>
    </row>
    <row r="87" spans="1:1025" s="88" customFormat="1" ht="63.75" x14ac:dyDescent="0.2">
      <c r="A87" s="130" t="s">
        <v>185</v>
      </c>
      <c r="B87" s="179" t="s">
        <v>399</v>
      </c>
      <c r="C87" s="110" t="s">
        <v>94</v>
      </c>
      <c r="D87" s="119">
        <v>1</v>
      </c>
      <c r="E87" s="111"/>
      <c r="F87" s="112">
        <f>D87*E87</f>
        <v>0</v>
      </c>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85"/>
      <c r="AL87" s="85"/>
      <c r="AM87" s="85"/>
      <c r="AN87" s="85"/>
      <c r="AO87" s="85"/>
      <c r="AP87" s="85"/>
      <c r="AQ87" s="85"/>
      <c r="AR87" s="85"/>
      <c r="AS87" s="85"/>
      <c r="AT87" s="85"/>
      <c r="AU87" s="85"/>
      <c r="AV87" s="85"/>
      <c r="AW87" s="85"/>
      <c r="AX87" s="85"/>
      <c r="AY87" s="85"/>
      <c r="AZ87" s="85"/>
      <c r="BA87" s="85"/>
      <c r="BB87" s="85"/>
      <c r="BC87" s="85"/>
      <c r="BD87" s="85"/>
      <c r="BE87" s="85"/>
      <c r="BF87" s="85"/>
      <c r="BG87" s="85"/>
      <c r="BH87" s="85"/>
      <c r="BI87" s="85"/>
      <c r="BJ87" s="85"/>
      <c r="BK87" s="85"/>
      <c r="BL87" s="85"/>
      <c r="BM87" s="85"/>
      <c r="BN87" s="85"/>
      <c r="BO87" s="85"/>
      <c r="BP87" s="85"/>
      <c r="BQ87" s="85"/>
      <c r="BR87" s="85"/>
      <c r="BS87" s="85"/>
      <c r="BT87" s="85"/>
      <c r="BU87" s="85"/>
      <c r="BV87" s="85"/>
      <c r="BW87" s="85"/>
      <c r="BX87" s="85"/>
      <c r="BY87" s="85"/>
      <c r="BZ87" s="85"/>
      <c r="CA87" s="85"/>
      <c r="CB87" s="85"/>
      <c r="CC87" s="85"/>
      <c r="CD87" s="85"/>
      <c r="CE87" s="85"/>
      <c r="CF87" s="85"/>
      <c r="CG87" s="85"/>
      <c r="CH87" s="85"/>
      <c r="CI87" s="85"/>
      <c r="CJ87" s="85"/>
      <c r="CK87" s="85"/>
      <c r="CL87" s="85"/>
      <c r="CM87" s="85"/>
      <c r="CN87" s="85"/>
      <c r="CO87" s="85"/>
      <c r="CP87" s="85"/>
      <c r="CQ87" s="85"/>
      <c r="CR87" s="85"/>
      <c r="CS87" s="85"/>
      <c r="CT87" s="85"/>
      <c r="CU87" s="85"/>
      <c r="CV87" s="85"/>
      <c r="CW87" s="85"/>
      <c r="CX87" s="85"/>
      <c r="CY87" s="85"/>
      <c r="CZ87" s="85"/>
      <c r="DA87" s="85"/>
      <c r="DB87" s="85"/>
      <c r="DC87" s="85"/>
      <c r="DD87" s="85"/>
      <c r="DE87" s="85"/>
      <c r="DF87" s="85"/>
      <c r="DG87" s="85"/>
      <c r="DH87" s="85"/>
      <c r="DI87" s="85"/>
      <c r="DJ87" s="85"/>
      <c r="DK87" s="85"/>
      <c r="DL87" s="85"/>
      <c r="DM87" s="85"/>
      <c r="DN87" s="85"/>
      <c r="DO87" s="85"/>
      <c r="DP87" s="85"/>
      <c r="DQ87" s="85"/>
      <c r="DR87" s="85"/>
      <c r="DS87" s="85"/>
      <c r="DT87" s="85"/>
      <c r="DU87" s="85"/>
      <c r="DV87" s="85"/>
      <c r="DW87" s="85"/>
      <c r="DX87" s="85"/>
      <c r="DY87" s="85"/>
      <c r="DZ87" s="85"/>
      <c r="EA87" s="85"/>
      <c r="EB87" s="85"/>
      <c r="EC87" s="85"/>
      <c r="ED87" s="85"/>
      <c r="EE87" s="85"/>
      <c r="EF87" s="85"/>
      <c r="EG87" s="85"/>
      <c r="EH87" s="85"/>
      <c r="EI87" s="85"/>
      <c r="EJ87" s="85"/>
      <c r="EK87" s="85"/>
      <c r="EL87" s="85"/>
      <c r="EM87" s="85"/>
      <c r="EN87" s="85"/>
      <c r="EO87" s="85"/>
      <c r="EP87" s="85"/>
      <c r="EQ87" s="85"/>
      <c r="ER87" s="85"/>
      <c r="ES87" s="85"/>
      <c r="ET87" s="85"/>
      <c r="EU87" s="85"/>
      <c r="EV87" s="85"/>
      <c r="EW87" s="85"/>
      <c r="EX87" s="85"/>
      <c r="EY87" s="85"/>
      <c r="EZ87" s="85"/>
      <c r="FA87" s="85"/>
      <c r="FB87" s="85"/>
      <c r="FC87" s="85"/>
      <c r="FD87" s="85"/>
      <c r="FE87" s="85"/>
      <c r="FF87" s="85"/>
      <c r="FG87" s="85"/>
      <c r="FH87" s="85"/>
      <c r="FI87" s="85"/>
      <c r="FJ87" s="85"/>
      <c r="FK87" s="85"/>
      <c r="FL87" s="85"/>
      <c r="FM87" s="85"/>
      <c r="FN87" s="85"/>
      <c r="FO87" s="85"/>
      <c r="FP87" s="85"/>
      <c r="FQ87" s="85"/>
      <c r="FR87" s="85"/>
      <c r="FS87" s="85"/>
      <c r="FT87" s="85"/>
      <c r="FU87" s="85"/>
      <c r="FV87" s="85"/>
      <c r="FW87" s="85"/>
      <c r="FX87" s="85"/>
      <c r="FY87" s="85"/>
      <c r="FZ87" s="85"/>
      <c r="GA87" s="85"/>
      <c r="GB87" s="85"/>
      <c r="GC87" s="85"/>
      <c r="GD87" s="85"/>
      <c r="GE87" s="85"/>
      <c r="GF87" s="85"/>
      <c r="GG87" s="85"/>
      <c r="GH87" s="85"/>
      <c r="GI87" s="85"/>
      <c r="GJ87" s="85"/>
      <c r="GK87" s="85"/>
      <c r="GL87" s="85"/>
      <c r="GM87" s="85"/>
      <c r="GN87" s="85"/>
      <c r="GO87" s="85"/>
      <c r="GP87" s="85"/>
      <c r="GQ87" s="85"/>
      <c r="GR87" s="85"/>
      <c r="GS87" s="85"/>
      <c r="GT87" s="85"/>
      <c r="GU87" s="85"/>
      <c r="GV87" s="85"/>
      <c r="GW87" s="85"/>
      <c r="GX87" s="85"/>
      <c r="GY87" s="85"/>
      <c r="GZ87" s="85"/>
      <c r="HA87" s="85"/>
      <c r="HB87" s="85"/>
      <c r="HC87" s="85"/>
      <c r="HD87" s="85"/>
      <c r="HE87" s="85"/>
      <c r="HF87" s="85"/>
      <c r="HG87" s="85"/>
      <c r="HH87" s="85"/>
      <c r="HI87" s="85"/>
      <c r="HJ87" s="85"/>
      <c r="HK87" s="85"/>
      <c r="HL87" s="85"/>
      <c r="HM87" s="85"/>
      <c r="HN87" s="85"/>
      <c r="HO87" s="85"/>
      <c r="HP87" s="85"/>
      <c r="HQ87" s="85"/>
      <c r="HR87" s="85"/>
      <c r="HS87" s="85"/>
      <c r="HT87" s="85"/>
      <c r="HU87" s="85"/>
      <c r="HV87" s="85"/>
      <c r="HW87" s="85"/>
      <c r="HX87" s="85"/>
      <c r="HY87" s="85"/>
      <c r="HZ87" s="85"/>
      <c r="IA87" s="85"/>
      <c r="IB87" s="85"/>
      <c r="IC87" s="85"/>
      <c r="ID87" s="85"/>
      <c r="IE87" s="85"/>
      <c r="IF87" s="85"/>
      <c r="IG87" s="85"/>
      <c r="IH87" s="85"/>
      <c r="II87" s="85"/>
      <c r="IJ87" s="85"/>
      <c r="IK87" s="85"/>
      <c r="IL87" s="85"/>
      <c r="IM87" s="85"/>
      <c r="IN87" s="85"/>
      <c r="IO87" s="85"/>
      <c r="IP87" s="85"/>
      <c r="IQ87" s="85"/>
      <c r="IR87" s="85"/>
      <c r="IS87" s="85"/>
      <c r="IT87" s="85"/>
      <c r="IU87" s="85"/>
      <c r="IV87" s="85"/>
      <c r="IW87" s="85"/>
      <c r="IX87" s="85"/>
      <c r="IY87" s="85"/>
      <c r="IZ87" s="85"/>
      <c r="JA87" s="85"/>
      <c r="JB87" s="85"/>
      <c r="JC87" s="85"/>
      <c r="JD87" s="85"/>
      <c r="JE87" s="85"/>
      <c r="JF87" s="85"/>
      <c r="JG87" s="85"/>
      <c r="JH87" s="85"/>
      <c r="JI87" s="85"/>
      <c r="JJ87" s="85"/>
      <c r="JK87" s="85"/>
      <c r="JL87" s="85"/>
      <c r="JM87" s="85"/>
      <c r="JN87" s="85"/>
      <c r="JO87" s="85"/>
      <c r="JP87" s="85"/>
      <c r="JQ87" s="85"/>
      <c r="JR87" s="85"/>
      <c r="JS87" s="85"/>
      <c r="JT87" s="85"/>
      <c r="JU87" s="85"/>
      <c r="JV87" s="85"/>
      <c r="JW87" s="85"/>
      <c r="JX87" s="85"/>
      <c r="JY87" s="85"/>
      <c r="JZ87" s="85"/>
      <c r="KA87" s="85"/>
      <c r="KB87" s="85"/>
      <c r="KC87" s="85"/>
      <c r="KD87" s="85"/>
      <c r="KE87" s="85"/>
      <c r="KF87" s="85"/>
      <c r="KG87" s="85"/>
      <c r="KH87" s="85"/>
      <c r="KI87" s="85"/>
      <c r="KJ87" s="85"/>
      <c r="KK87" s="85"/>
      <c r="KL87" s="85"/>
      <c r="KM87" s="85"/>
      <c r="KN87" s="85"/>
      <c r="KO87" s="85"/>
      <c r="KP87" s="85"/>
      <c r="KQ87" s="85"/>
      <c r="KR87" s="85"/>
      <c r="KS87" s="85"/>
      <c r="KT87" s="85"/>
      <c r="KU87" s="85"/>
      <c r="KV87" s="85"/>
      <c r="KW87" s="85"/>
      <c r="KX87" s="85"/>
      <c r="KY87" s="85"/>
      <c r="KZ87" s="85"/>
      <c r="LA87" s="85"/>
      <c r="LB87" s="85"/>
      <c r="LC87" s="85"/>
      <c r="LD87" s="85"/>
      <c r="LE87" s="85"/>
      <c r="LF87" s="85"/>
      <c r="LG87" s="85"/>
      <c r="LH87" s="85"/>
      <c r="LI87" s="85"/>
      <c r="LJ87" s="85"/>
      <c r="LK87" s="85"/>
      <c r="LL87" s="85"/>
      <c r="LM87" s="85"/>
      <c r="LN87" s="85"/>
      <c r="LO87" s="85"/>
      <c r="LP87" s="85"/>
      <c r="LQ87" s="85"/>
      <c r="LR87" s="85"/>
      <c r="LS87" s="85"/>
      <c r="LT87" s="85"/>
      <c r="LU87" s="85"/>
      <c r="LV87" s="85"/>
      <c r="LW87" s="85"/>
      <c r="LX87" s="85"/>
      <c r="LY87" s="85"/>
      <c r="LZ87" s="85"/>
      <c r="MA87" s="85"/>
      <c r="MB87" s="85"/>
      <c r="MC87" s="85"/>
      <c r="MD87" s="85"/>
      <c r="ME87" s="85"/>
      <c r="MF87" s="85"/>
      <c r="MG87" s="85"/>
      <c r="MH87" s="85"/>
      <c r="MI87" s="85"/>
      <c r="MJ87" s="85"/>
      <c r="MK87" s="85"/>
      <c r="ML87" s="85"/>
      <c r="MM87" s="85"/>
      <c r="MN87" s="85"/>
      <c r="MO87" s="85"/>
      <c r="MP87" s="85"/>
      <c r="MQ87" s="85"/>
      <c r="MR87" s="85"/>
      <c r="MS87" s="85"/>
      <c r="MT87" s="85"/>
      <c r="MU87" s="85"/>
      <c r="MV87" s="85"/>
      <c r="MW87" s="85"/>
      <c r="MX87" s="85"/>
      <c r="MY87" s="85"/>
      <c r="MZ87" s="85"/>
      <c r="NA87" s="85"/>
      <c r="NB87" s="85"/>
      <c r="NC87" s="85"/>
      <c r="ND87" s="85"/>
      <c r="NE87" s="85"/>
      <c r="NF87" s="85"/>
      <c r="NG87" s="85"/>
      <c r="NH87" s="85"/>
      <c r="NI87" s="85"/>
      <c r="NJ87" s="85"/>
      <c r="NK87" s="85"/>
      <c r="NL87" s="85"/>
      <c r="NM87" s="85"/>
      <c r="NN87" s="85"/>
      <c r="NO87" s="85"/>
      <c r="NP87" s="85"/>
      <c r="NQ87" s="85"/>
      <c r="NR87" s="85"/>
      <c r="NS87" s="85"/>
      <c r="NT87" s="85"/>
      <c r="NU87" s="85"/>
      <c r="NV87" s="85"/>
      <c r="NW87" s="85"/>
      <c r="NX87" s="85"/>
      <c r="NY87" s="85"/>
      <c r="NZ87" s="85"/>
      <c r="OA87" s="85"/>
      <c r="OB87" s="85"/>
      <c r="OC87" s="85"/>
      <c r="OD87" s="85"/>
      <c r="OE87" s="85"/>
      <c r="OF87" s="85"/>
      <c r="OG87" s="85"/>
      <c r="OH87" s="85"/>
      <c r="OI87" s="85"/>
      <c r="OJ87" s="85"/>
      <c r="OK87" s="85"/>
      <c r="OL87" s="85"/>
      <c r="OM87" s="85"/>
      <c r="ON87" s="85"/>
      <c r="OO87" s="85"/>
      <c r="OP87" s="85"/>
      <c r="OQ87" s="85"/>
      <c r="OR87" s="85"/>
      <c r="OS87" s="85"/>
      <c r="OT87" s="85"/>
      <c r="OU87" s="85"/>
      <c r="OV87" s="85"/>
      <c r="OW87" s="85"/>
      <c r="OX87" s="85"/>
      <c r="OY87" s="85"/>
      <c r="OZ87" s="85"/>
      <c r="PA87" s="85"/>
      <c r="PB87" s="85"/>
      <c r="PC87" s="85"/>
      <c r="PD87" s="85"/>
      <c r="PE87" s="85"/>
      <c r="PF87" s="85"/>
      <c r="PG87" s="85"/>
      <c r="PH87" s="85"/>
      <c r="PI87" s="85"/>
      <c r="PJ87" s="85"/>
      <c r="PK87" s="85"/>
      <c r="PL87" s="85"/>
      <c r="PM87" s="85"/>
      <c r="PN87" s="85"/>
      <c r="PO87" s="85"/>
      <c r="PP87" s="85"/>
      <c r="PQ87" s="85"/>
      <c r="PR87" s="85"/>
      <c r="PS87" s="85"/>
      <c r="PT87" s="85"/>
      <c r="PU87" s="85"/>
      <c r="PV87" s="85"/>
      <c r="PW87" s="85"/>
      <c r="PX87" s="85"/>
      <c r="PY87" s="85"/>
      <c r="PZ87" s="85"/>
      <c r="QA87" s="85"/>
      <c r="QB87" s="85"/>
      <c r="QC87" s="85"/>
      <c r="QD87" s="85"/>
      <c r="QE87" s="85"/>
      <c r="QF87" s="85"/>
      <c r="QG87" s="85"/>
      <c r="QH87" s="85"/>
      <c r="QI87" s="85"/>
      <c r="QJ87" s="85"/>
      <c r="QK87" s="85"/>
      <c r="QL87" s="85"/>
      <c r="QM87" s="85"/>
      <c r="QN87" s="85"/>
      <c r="QO87" s="85"/>
      <c r="QP87" s="85"/>
      <c r="QQ87" s="85"/>
      <c r="QR87" s="85"/>
      <c r="QS87" s="85"/>
      <c r="QT87" s="85"/>
      <c r="QU87" s="85"/>
      <c r="QV87" s="85"/>
      <c r="QW87" s="85"/>
      <c r="QX87" s="85"/>
      <c r="QY87" s="85"/>
      <c r="QZ87" s="85"/>
      <c r="RA87" s="85"/>
      <c r="RB87" s="85"/>
      <c r="RC87" s="85"/>
      <c r="RD87" s="85"/>
      <c r="RE87" s="85"/>
      <c r="RF87" s="85"/>
      <c r="RG87" s="85"/>
      <c r="RH87" s="85"/>
      <c r="RI87" s="85"/>
      <c r="RJ87" s="85"/>
      <c r="RK87" s="85"/>
      <c r="RL87" s="85"/>
      <c r="RM87" s="85"/>
      <c r="RN87" s="85"/>
      <c r="RO87" s="85"/>
      <c r="RP87" s="85"/>
      <c r="RQ87" s="85"/>
      <c r="RR87" s="85"/>
      <c r="RS87" s="85"/>
      <c r="RT87" s="85"/>
      <c r="RU87" s="85"/>
      <c r="RV87" s="85"/>
      <c r="RW87" s="85"/>
      <c r="RX87" s="85"/>
      <c r="RY87" s="85"/>
      <c r="RZ87" s="85"/>
      <c r="SA87" s="85"/>
      <c r="SB87" s="85"/>
      <c r="SC87" s="85"/>
      <c r="SD87" s="85"/>
      <c r="SE87" s="85"/>
      <c r="SF87" s="85"/>
      <c r="SG87" s="85"/>
      <c r="SH87" s="85"/>
      <c r="SI87" s="85"/>
      <c r="SJ87" s="85"/>
      <c r="SK87" s="85"/>
      <c r="SL87" s="85"/>
      <c r="SM87" s="85"/>
      <c r="SN87" s="85"/>
      <c r="SO87" s="85"/>
      <c r="SP87" s="85"/>
      <c r="SQ87" s="85"/>
      <c r="SR87" s="85"/>
      <c r="SS87" s="85"/>
      <c r="ST87" s="85"/>
      <c r="SU87" s="85"/>
      <c r="SV87" s="85"/>
      <c r="SW87" s="85"/>
      <c r="SX87" s="85"/>
      <c r="SY87" s="85"/>
      <c r="SZ87" s="85"/>
      <c r="TA87" s="85"/>
      <c r="TB87" s="85"/>
      <c r="TC87" s="85"/>
      <c r="TD87" s="85"/>
      <c r="TE87" s="85"/>
      <c r="TF87" s="85"/>
      <c r="TG87" s="85"/>
      <c r="TH87" s="85"/>
      <c r="TI87" s="85"/>
      <c r="TJ87" s="85"/>
      <c r="TK87" s="85"/>
      <c r="TL87" s="85"/>
      <c r="TM87" s="85"/>
      <c r="TN87" s="85"/>
      <c r="TO87" s="85"/>
      <c r="TP87" s="85"/>
      <c r="TQ87" s="85"/>
      <c r="TR87" s="85"/>
      <c r="TS87" s="85"/>
      <c r="TT87" s="85"/>
      <c r="TU87" s="85"/>
      <c r="TV87" s="85"/>
      <c r="TW87" s="85"/>
      <c r="TX87" s="85"/>
      <c r="TY87" s="85"/>
      <c r="TZ87" s="85"/>
      <c r="UA87" s="85"/>
      <c r="UB87" s="85"/>
      <c r="UC87" s="85"/>
      <c r="UD87" s="85"/>
      <c r="UE87" s="85"/>
      <c r="UF87" s="85"/>
      <c r="UG87" s="85"/>
      <c r="UH87" s="85"/>
      <c r="UI87" s="85"/>
      <c r="UJ87" s="85"/>
      <c r="UK87" s="85"/>
      <c r="UL87" s="85"/>
      <c r="UM87" s="85"/>
      <c r="UN87" s="85"/>
      <c r="UO87" s="85"/>
      <c r="UP87" s="85"/>
      <c r="UQ87" s="85"/>
      <c r="UR87" s="85"/>
      <c r="US87" s="85"/>
      <c r="UT87" s="85"/>
      <c r="UU87" s="85"/>
      <c r="UV87" s="85"/>
      <c r="UW87" s="85"/>
      <c r="UX87" s="85"/>
      <c r="UY87" s="85"/>
      <c r="UZ87" s="85"/>
      <c r="VA87" s="85"/>
      <c r="VB87" s="85"/>
      <c r="VC87" s="85"/>
      <c r="VD87" s="85"/>
      <c r="VE87" s="85"/>
      <c r="VF87" s="85"/>
      <c r="VG87" s="85"/>
      <c r="VH87" s="85"/>
      <c r="VI87" s="85"/>
      <c r="VJ87" s="85"/>
      <c r="VK87" s="85"/>
      <c r="VL87" s="85"/>
      <c r="VM87" s="85"/>
      <c r="VN87" s="85"/>
      <c r="VO87" s="85"/>
      <c r="VP87" s="85"/>
      <c r="VQ87" s="85"/>
      <c r="VR87" s="85"/>
      <c r="VS87" s="85"/>
      <c r="VT87" s="85"/>
      <c r="VU87" s="85"/>
      <c r="VV87" s="85"/>
      <c r="VW87" s="85"/>
      <c r="VX87" s="85"/>
      <c r="VY87" s="85"/>
      <c r="VZ87" s="85"/>
      <c r="WA87" s="85"/>
      <c r="WB87" s="85"/>
      <c r="WC87" s="85"/>
      <c r="WD87" s="85"/>
      <c r="WE87" s="85"/>
      <c r="WF87" s="85"/>
      <c r="WG87" s="85"/>
      <c r="WH87" s="85"/>
      <c r="WI87" s="85"/>
      <c r="WJ87" s="85"/>
      <c r="WK87" s="85"/>
      <c r="WL87" s="85"/>
      <c r="WM87" s="85"/>
      <c r="WN87" s="85"/>
      <c r="WO87" s="85"/>
      <c r="WP87" s="85"/>
      <c r="WQ87" s="85"/>
      <c r="WR87" s="85"/>
      <c r="WS87" s="85"/>
      <c r="WT87" s="85"/>
      <c r="WU87" s="85"/>
      <c r="WV87" s="85"/>
      <c r="WW87" s="85"/>
      <c r="WX87" s="85"/>
      <c r="WY87" s="85"/>
      <c r="WZ87" s="85"/>
      <c r="XA87" s="85"/>
      <c r="XB87" s="85"/>
      <c r="XC87" s="85"/>
      <c r="XD87" s="85"/>
      <c r="XE87" s="85"/>
      <c r="XF87" s="85"/>
      <c r="XG87" s="85"/>
      <c r="XH87" s="85"/>
      <c r="XI87" s="85"/>
      <c r="XJ87" s="85"/>
      <c r="XK87" s="85"/>
      <c r="XL87" s="85"/>
      <c r="XM87" s="85"/>
      <c r="XN87" s="85"/>
      <c r="XO87" s="85"/>
      <c r="XP87" s="85"/>
      <c r="XQ87" s="85"/>
      <c r="XR87" s="85"/>
      <c r="XS87" s="85"/>
      <c r="XT87" s="85"/>
      <c r="XU87" s="85"/>
      <c r="XV87" s="85"/>
      <c r="XW87" s="85"/>
      <c r="XX87" s="85"/>
      <c r="XY87" s="85"/>
      <c r="XZ87" s="85"/>
      <c r="YA87" s="85"/>
      <c r="YB87" s="85"/>
      <c r="YC87" s="85"/>
      <c r="YD87" s="85"/>
      <c r="YE87" s="85"/>
      <c r="YF87" s="85"/>
      <c r="YG87" s="85"/>
      <c r="YH87" s="85"/>
      <c r="YI87" s="85"/>
      <c r="YJ87" s="85"/>
      <c r="YK87" s="85"/>
      <c r="YL87" s="85"/>
      <c r="YM87" s="85"/>
      <c r="YN87" s="85"/>
      <c r="YO87" s="85"/>
      <c r="YP87" s="85"/>
      <c r="YQ87" s="85"/>
      <c r="YR87" s="85"/>
      <c r="YS87" s="85"/>
      <c r="YT87" s="85"/>
      <c r="YU87" s="85"/>
      <c r="YV87" s="85"/>
      <c r="YW87" s="85"/>
      <c r="YX87" s="85"/>
      <c r="YY87" s="85"/>
      <c r="YZ87" s="85"/>
      <c r="ZA87" s="85"/>
      <c r="ZB87" s="85"/>
      <c r="ZC87" s="85"/>
      <c r="ZD87" s="85"/>
      <c r="ZE87" s="85"/>
      <c r="ZF87" s="85"/>
      <c r="ZG87" s="85"/>
      <c r="ZH87" s="85"/>
      <c r="ZI87" s="85"/>
      <c r="ZJ87" s="85"/>
      <c r="ZK87" s="85"/>
      <c r="ZL87" s="85"/>
      <c r="ZM87" s="85"/>
      <c r="ZN87" s="85"/>
      <c r="ZO87" s="85"/>
      <c r="ZP87" s="85"/>
      <c r="ZQ87" s="85"/>
      <c r="ZR87" s="85"/>
      <c r="ZS87" s="85"/>
      <c r="ZT87" s="85"/>
      <c r="ZU87" s="85"/>
      <c r="ZV87" s="85"/>
      <c r="ZW87" s="85"/>
      <c r="ZX87" s="85"/>
      <c r="ZY87" s="85"/>
      <c r="ZZ87" s="85"/>
      <c r="AAA87" s="85"/>
      <c r="AAB87" s="85"/>
      <c r="AAC87" s="85"/>
      <c r="AAD87" s="85"/>
      <c r="AAE87" s="85"/>
      <c r="AAF87" s="85"/>
      <c r="AAG87" s="85"/>
      <c r="AAH87" s="85"/>
      <c r="AAI87" s="85"/>
      <c r="AAJ87" s="85"/>
      <c r="AAK87" s="85"/>
      <c r="AAL87" s="85"/>
      <c r="AAM87" s="85"/>
      <c r="AAN87" s="85"/>
      <c r="AAO87" s="85"/>
      <c r="AAP87" s="85"/>
      <c r="AAQ87" s="85"/>
      <c r="AAR87" s="85"/>
      <c r="AAS87" s="85"/>
      <c r="AAT87" s="85"/>
      <c r="AAU87" s="85"/>
      <c r="AAV87" s="85"/>
      <c r="AAW87" s="85"/>
      <c r="AAX87" s="85"/>
      <c r="AAY87" s="85"/>
      <c r="AAZ87" s="85"/>
      <c r="ABA87" s="85"/>
      <c r="ABB87" s="85"/>
      <c r="ABC87" s="85"/>
      <c r="ABD87" s="85"/>
      <c r="ABE87" s="85"/>
      <c r="ABF87" s="85"/>
      <c r="ABG87" s="85"/>
      <c r="ABH87" s="85"/>
      <c r="ABI87" s="85"/>
      <c r="ABJ87" s="85"/>
      <c r="ABK87" s="85"/>
      <c r="ABL87" s="85"/>
      <c r="ABM87" s="85"/>
      <c r="ABN87" s="85"/>
      <c r="ABO87" s="85"/>
      <c r="ABP87" s="85"/>
      <c r="ABQ87" s="85"/>
      <c r="ABR87" s="85"/>
      <c r="ABS87" s="85"/>
      <c r="ABT87" s="85"/>
      <c r="ABU87" s="85"/>
      <c r="ABV87" s="85"/>
      <c r="ABW87" s="85"/>
      <c r="ABX87" s="85"/>
      <c r="ABY87" s="85"/>
      <c r="ABZ87" s="85"/>
      <c r="ACA87" s="85"/>
      <c r="ACB87" s="85"/>
      <c r="ACC87" s="85"/>
      <c r="ACD87" s="85"/>
      <c r="ACE87" s="85"/>
      <c r="ACF87" s="85"/>
      <c r="ACG87" s="85"/>
      <c r="ACH87" s="85"/>
      <c r="ACI87" s="85"/>
      <c r="ACJ87" s="85"/>
      <c r="ACK87" s="85"/>
      <c r="ACL87" s="85"/>
      <c r="ACM87" s="85"/>
      <c r="ACN87" s="85"/>
      <c r="ACO87" s="85"/>
      <c r="ACP87" s="85"/>
      <c r="ACQ87" s="85"/>
      <c r="ACR87" s="85"/>
      <c r="ACS87" s="85"/>
      <c r="ACT87" s="85"/>
      <c r="ACU87" s="85"/>
      <c r="ACV87" s="85"/>
      <c r="ACW87" s="85"/>
      <c r="ACX87" s="85"/>
      <c r="ACY87" s="85"/>
      <c r="ACZ87" s="85"/>
      <c r="ADA87" s="85"/>
      <c r="ADB87" s="85"/>
      <c r="ADC87" s="85"/>
      <c r="ADD87" s="85"/>
      <c r="ADE87" s="85"/>
      <c r="ADF87" s="85"/>
      <c r="ADG87" s="85"/>
      <c r="ADH87" s="85"/>
      <c r="ADI87" s="85"/>
      <c r="ADJ87" s="85"/>
      <c r="ADK87" s="85"/>
      <c r="ADL87" s="85"/>
      <c r="ADM87" s="85"/>
      <c r="ADN87" s="85"/>
      <c r="ADO87" s="85"/>
      <c r="ADP87" s="85"/>
      <c r="ADQ87" s="85"/>
      <c r="ADR87" s="85"/>
      <c r="ADS87" s="85"/>
      <c r="ADT87" s="85"/>
      <c r="ADU87" s="85"/>
      <c r="ADV87" s="85"/>
      <c r="ADW87" s="85"/>
      <c r="ADX87" s="85"/>
      <c r="ADY87" s="85"/>
      <c r="ADZ87" s="85"/>
      <c r="AEA87" s="85"/>
      <c r="AEB87" s="85"/>
      <c r="AEC87" s="85"/>
      <c r="AED87" s="85"/>
      <c r="AEE87" s="85"/>
      <c r="AEF87" s="85"/>
      <c r="AEG87" s="85"/>
      <c r="AEH87" s="85"/>
      <c r="AEI87" s="85"/>
      <c r="AEJ87" s="85"/>
      <c r="AEK87" s="85"/>
      <c r="AEL87" s="85"/>
      <c r="AEM87" s="85"/>
      <c r="AEN87" s="85"/>
      <c r="AEO87" s="85"/>
      <c r="AEP87" s="85"/>
      <c r="AEQ87" s="85"/>
      <c r="AER87" s="85"/>
      <c r="AES87" s="85"/>
      <c r="AET87" s="85"/>
      <c r="AEU87" s="85"/>
      <c r="AEV87" s="85"/>
      <c r="AEW87" s="85"/>
      <c r="AEX87" s="85"/>
      <c r="AEY87" s="85"/>
      <c r="AEZ87" s="85"/>
      <c r="AFA87" s="85"/>
      <c r="AFB87" s="85"/>
      <c r="AFC87" s="85"/>
      <c r="AFD87" s="85"/>
      <c r="AFE87" s="85"/>
      <c r="AFF87" s="85"/>
      <c r="AFG87" s="85"/>
      <c r="AFH87" s="85"/>
      <c r="AFI87" s="85"/>
      <c r="AFJ87" s="85"/>
      <c r="AFK87" s="85"/>
      <c r="AFL87" s="85"/>
      <c r="AFM87" s="85"/>
      <c r="AFN87" s="85"/>
      <c r="AFO87" s="85"/>
      <c r="AFP87" s="85"/>
      <c r="AFQ87" s="85"/>
      <c r="AFR87" s="85"/>
      <c r="AFS87" s="85"/>
      <c r="AFT87" s="85"/>
      <c r="AFU87" s="85"/>
      <c r="AFV87" s="85"/>
      <c r="AFW87" s="85"/>
      <c r="AFX87" s="85"/>
      <c r="AFY87" s="85"/>
      <c r="AFZ87" s="85"/>
      <c r="AGA87" s="85"/>
      <c r="AGB87" s="85"/>
      <c r="AGC87" s="85"/>
      <c r="AGD87" s="85"/>
      <c r="AGE87" s="85"/>
      <c r="AGF87" s="85"/>
      <c r="AGG87" s="85"/>
      <c r="AGH87" s="85"/>
      <c r="AGI87" s="85"/>
      <c r="AGJ87" s="85"/>
      <c r="AGK87" s="85"/>
      <c r="AGL87" s="85"/>
      <c r="AGM87" s="85"/>
      <c r="AGN87" s="85"/>
      <c r="AGO87" s="85"/>
      <c r="AGP87" s="85"/>
      <c r="AGQ87" s="85"/>
      <c r="AGR87" s="85"/>
      <c r="AGS87" s="85"/>
      <c r="AGT87" s="85"/>
      <c r="AGU87" s="85"/>
      <c r="AGV87" s="85"/>
      <c r="AGW87" s="85"/>
      <c r="AGX87" s="85"/>
      <c r="AGY87" s="85"/>
      <c r="AGZ87" s="85"/>
      <c r="AHA87" s="85"/>
      <c r="AHB87" s="85"/>
      <c r="AHC87" s="85"/>
      <c r="AHD87" s="85"/>
      <c r="AHE87" s="85"/>
      <c r="AHF87" s="85"/>
      <c r="AHG87" s="85"/>
      <c r="AHH87" s="85"/>
      <c r="AHI87" s="85"/>
      <c r="AHJ87" s="85"/>
      <c r="AHK87" s="85"/>
      <c r="AHL87" s="85"/>
      <c r="AHM87" s="85"/>
      <c r="AHN87" s="85"/>
      <c r="AHO87" s="85"/>
      <c r="AHP87" s="85"/>
      <c r="AHQ87" s="85"/>
      <c r="AHR87" s="85"/>
      <c r="AHS87" s="85"/>
      <c r="AHT87" s="85"/>
      <c r="AHU87" s="85"/>
      <c r="AHV87" s="85"/>
      <c r="AHW87" s="85"/>
      <c r="AHX87" s="85"/>
      <c r="AHY87" s="85"/>
      <c r="AHZ87" s="85"/>
      <c r="AIA87" s="85"/>
      <c r="AIB87" s="85"/>
      <c r="AIC87" s="85"/>
      <c r="AID87" s="85"/>
      <c r="AIE87" s="85"/>
      <c r="AIF87" s="85"/>
      <c r="AIG87" s="85"/>
      <c r="AIH87" s="85"/>
      <c r="AII87" s="85"/>
      <c r="AIJ87" s="85"/>
      <c r="AIK87" s="85"/>
      <c r="AIL87" s="85"/>
      <c r="AIM87" s="85"/>
      <c r="AIN87" s="85"/>
      <c r="AIO87" s="85"/>
      <c r="AIP87" s="85"/>
      <c r="AIQ87" s="85"/>
      <c r="AIR87" s="85"/>
      <c r="AIS87" s="85"/>
      <c r="AIT87" s="85"/>
      <c r="AIU87" s="85"/>
      <c r="AIV87" s="85"/>
      <c r="AIW87" s="85"/>
      <c r="AIX87" s="85"/>
      <c r="AIY87" s="85"/>
      <c r="AIZ87" s="85"/>
      <c r="AJA87" s="85"/>
      <c r="AJB87" s="85"/>
      <c r="AJC87" s="85"/>
      <c r="AJD87" s="85"/>
      <c r="AJE87" s="85"/>
      <c r="AJF87" s="85"/>
      <c r="AJG87" s="85"/>
      <c r="AJH87" s="85"/>
      <c r="AJI87" s="85"/>
      <c r="AJJ87" s="85"/>
      <c r="AJK87" s="85"/>
      <c r="AJL87" s="85"/>
      <c r="AJM87" s="85"/>
      <c r="AJN87" s="85"/>
      <c r="AJO87" s="85"/>
      <c r="AJP87" s="85"/>
      <c r="AJQ87" s="85"/>
      <c r="AJR87" s="85"/>
      <c r="AJS87" s="85"/>
      <c r="AJT87" s="85"/>
      <c r="AJU87" s="85"/>
      <c r="AJV87" s="85"/>
      <c r="AJW87" s="85"/>
      <c r="AJX87" s="85"/>
      <c r="AJY87" s="85"/>
      <c r="AJZ87" s="85"/>
      <c r="AKA87" s="85"/>
      <c r="AKB87" s="85"/>
      <c r="AKC87" s="85"/>
      <c r="AKD87" s="85"/>
      <c r="AKE87" s="85"/>
      <c r="AKF87" s="85"/>
      <c r="AKG87" s="85"/>
      <c r="AKH87" s="85"/>
      <c r="AKI87" s="85"/>
      <c r="AKJ87" s="85"/>
      <c r="AKK87" s="85"/>
      <c r="AKL87" s="85"/>
      <c r="AKM87" s="85"/>
      <c r="AKN87" s="85"/>
      <c r="AKO87" s="85"/>
      <c r="AKP87" s="85"/>
      <c r="AKQ87" s="85"/>
      <c r="AKR87" s="85"/>
      <c r="AKS87" s="85"/>
      <c r="AKT87" s="85"/>
      <c r="AKU87" s="85"/>
      <c r="AKV87" s="85"/>
      <c r="AKW87" s="85"/>
      <c r="AKX87" s="85"/>
      <c r="AKY87" s="85"/>
      <c r="AKZ87" s="85"/>
      <c r="ALA87" s="85"/>
      <c r="ALB87" s="85"/>
      <c r="ALC87" s="85"/>
      <c r="ALD87" s="85"/>
      <c r="ALE87" s="85"/>
      <c r="ALF87" s="85"/>
      <c r="ALG87" s="85"/>
      <c r="ALH87" s="85"/>
      <c r="ALI87" s="85"/>
      <c r="ALJ87" s="85"/>
      <c r="ALK87" s="85"/>
      <c r="ALL87" s="85"/>
      <c r="ALM87" s="85"/>
      <c r="ALN87" s="85"/>
      <c r="ALO87" s="85"/>
      <c r="ALP87" s="85"/>
      <c r="ALQ87" s="85"/>
      <c r="ALR87" s="85"/>
      <c r="ALS87" s="85"/>
      <c r="ALT87" s="85"/>
      <c r="ALU87" s="85"/>
      <c r="ALV87" s="85"/>
      <c r="ALW87" s="85"/>
      <c r="ALX87" s="85"/>
      <c r="ALY87" s="85"/>
      <c r="ALZ87" s="85"/>
      <c r="AMA87" s="85"/>
      <c r="AMB87" s="85"/>
      <c r="AMC87" s="85"/>
      <c r="AMD87" s="85"/>
      <c r="AME87" s="85"/>
      <c r="AMF87" s="85"/>
      <c r="AMG87" s="85"/>
      <c r="AMH87" s="85"/>
      <c r="AMI87" s="85"/>
      <c r="AMJ87" s="85"/>
      <c r="AMK87" s="85"/>
    </row>
    <row r="88" spans="1:1025" s="88" customFormat="1" x14ac:dyDescent="0.2">
      <c r="A88" s="130"/>
      <c r="B88" s="109"/>
      <c r="C88" s="110"/>
      <c r="D88" s="119"/>
      <c r="E88" s="111"/>
      <c r="F88" s="112"/>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85"/>
      <c r="AL88" s="85"/>
      <c r="AM88" s="85"/>
      <c r="AN88" s="85"/>
      <c r="AO88" s="85"/>
      <c r="AP88" s="85"/>
      <c r="AQ88" s="85"/>
      <c r="AR88" s="85"/>
      <c r="AS88" s="85"/>
      <c r="AT88" s="85"/>
      <c r="AU88" s="85"/>
      <c r="AV88" s="85"/>
      <c r="AW88" s="85"/>
      <c r="AX88" s="85"/>
      <c r="AY88" s="85"/>
      <c r="AZ88" s="85"/>
      <c r="BA88" s="85"/>
      <c r="BB88" s="85"/>
      <c r="BC88" s="85"/>
      <c r="BD88" s="85"/>
      <c r="BE88" s="85"/>
      <c r="BF88" s="85"/>
      <c r="BG88" s="85"/>
      <c r="BH88" s="85"/>
      <c r="BI88" s="85"/>
      <c r="BJ88" s="85"/>
      <c r="BK88" s="85"/>
      <c r="BL88" s="85"/>
      <c r="BM88" s="85"/>
      <c r="BN88" s="85"/>
      <c r="BO88" s="85"/>
      <c r="BP88" s="85"/>
      <c r="BQ88" s="85"/>
      <c r="BR88" s="85"/>
      <c r="BS88" s="85"/>
      <c r="BT88" s="85"/>
      <c r="BU88" s="85"/>
      <c r="BV88" s="85"/>
      <c r="BW88" s="85"/>
      <c r="BX88" s="85"/>
      <c r="BY88" s="85"/>
      <c r="BZ88" s="85"/>
      <c r="CA88" s="85"/>
      <c r="CB88" s="85"/>
      <c r="CC88" s="85"/>
      <c r="CD88" s="85"/>
      <c r="CE88" s="85"/>
      <c r="CF88" s="85"/>
      <c r="CG88" s="85"/>
      <c r="CH88" s="85"/>
      <c r="CI88" s="85"/>
      <c r="CJ88" s="85"/>
      <c r="CK88" s="85"/>
      <c r="CL88" s="85"/>
      <c r="CM88" s="85"/>
      <c r="CN88" s="85"/>
      <c r="CO88" s="85"/>
      <c r="CP88" s="85"/>
      <c r="CQ88" s="85"/>
      <c r="CR88" s="85"/>
      <c r="CS88" s="85"/>
      <c r="CT88" s="85"/>
      <c r="CU88" s="85"/>
      <c r="CV88" s="85"/>
      <c r="CW88" s="85"/>
      <c r="CX88" s="85"/>
      <c r="CY88" s="85"/>
      <c r="CZ88" s="85"/>
      <c r="DA88" s="85"/>
      <c r="DB88" s="85"/>
      <c r="DC88" s="85"/>
      <c r="DD88" s="85"/>
      <c r="DE88" s="85"/>
      <c r="DF88" s="85"/>
      <c r="DG88" s="85"/>
      <c r="DH88" s="85"/>
      <c r="DI88" s="85"/>
      <c r="DJ88" s="85"/>
      <c r="DK88" s="85"/>
      <c r="DL88" s="85"/>
      <c r="DM88" s="85"/>
      <c r="DN88" s="85"/>
      <c r="DO88" s="85"/>
      <c r="DP88" s="85"/>
      <c r="DQ88" s="85"/>
      <c r="DR88" s="85"/>
      <c r="DS88" s="85"/>
      <c r="DT88" s="85"/>
      <c r="DU88" s="85"/>
      <c r="DV88" s="85"/>
      <c r="DW88" s="85"/>
      <c r="DX88" s="85"/>
      <c r="DY88" s="85"/>
      <c r="DZ88" s="85"/>
      <c r="EA88" s="85"/>
      <c r="EB88" s="85"/>
      <c r="EC88" s="85"/>
      <c r="ED88" s="85"/>
      <c r="EE88" s="85"/>
      <c r="EF88" s="85"/>
      <c r="EG88" s="85"/>
      <c r="EH88" s="85"/>
      <c r="EI88" s="85"/>
      <c r="EJ88" s="85"/>
      <c r="EK88" s="85"/>
      <c r="EL88" s="85"/>
      <c r="EM88" s="85"/>
      <c r="EN88" s="85"/>
      <c r="EO88" s="85"/>
      <c r="EP88" s="85"/>
      <c r="EQ88" s="85"/>
      <c r="ER88" s="85"/>
      <c r="ES88" s="85"/>
      <c r="ET88" s="85"/>
      <c r="EU88" s="85"/>
      <c r="EV88" s="85"/>
      <c r="EW88" s="85"/>
      <c r="EX88" s="85"/>
      <c r="EY88" s="85"/>
      <c r="EZ88" s="85"/>
      <c r="FA88" s="85"/>
      <c r="FB88" s="85"/>
      <c r="FC88" s="85"/>
      <c r="FD88" s="85"/>
      <c r="FE88" s="85"/>
      <c r="FF88" s="85"/>
      <c r="FG88" s="85"/>
      <c r="FH88" s="85"/>
      <c r="FI88" s="85"/>
      <c r="FJ88" s="85"/>
      <c r="FK88" s="85"/>
      <c r="FL88" s="85"/>
      <c r="FM88" s="85"/>
      <c r="FN88" s="85"/>
      <c r="FO88" s="85"/>
      <c r="FP88" s="85"/>
      <c r="FQ88" s="85"/>
      <c r="FR88" s="85"/>
      <c r="FS88" s="85"/>
      <c r="FT88" s="85"/>
      <c r="FU88" s="85"/>
      <c r="FV88" s="85"/>
      <c r="FW88" s="85"/>
      <c r="FX88" s="85"/>
      <c r="FY88" s="85"/>
      <c r="FZ88" s="85"/>
      <c r="GA88" s="85"/>
      <c r="GB88" s="85"/>
      <c r="GC88" s="85"/>
      <c r="GD88" s="85"/>
      <c r="GE88" s="85"/>
      <c r="GF88" s="85"/>
      <c r="GG88" s="85"/>
      <c r="GH88" s="85"/>
      <c r="GI88" s="85"/>
      <c r="GJ88" s="85"/>
      <c r="GK88" s="85"/>
      <c r="GL88" s="85"/>
      <c r="GM88" s="85"/>
      <c r="GN88" s="85"/>
      <c r="GO88" s="85"/>
      <c r="GP88" s="85"/>
      <c r="GQ88" s="85"/>
      <c r="GR88" s="85"/>
      <c r="GS88" s="85"/>
      <c r="GT88" s="85"/>
      <c r="GU88" s="85"/>
      <c r="GV88" s="85"/>
      <c r="GW88" s="85"/>
      <c r="GX88" s="85"/>
      <c r="GY88" s="85"/>
      <c r="GZ88" s="85"/>
      <c r="HA88" s="85"/>
      <c r="HB88" s="85"/>
      <c r="HC88" s="85"/>
      <c r="HD88" s="85"/>
      <c r="HE88" s="85"/>
      <c r="HF88" s="85"/>
      <c r="HG88" s="85"/>
      <c r="HH88" s="85"/>
      <c r="HI88" s="85"/>
      <c r="HJ88" s="85"/>
      <c r="HK88" s="85"/>
      <c r="HL88" s="85"/>
      <c r="HM88" s="85"/>
      <c r="HN88" s="85"/>
      <c r="HO88" s="85"/>
      <c r="HP88" s="85"/>
      <c r="HQ88" s="85"/>
      <c r="HR88" s="85"/>
      <c r="HS88" s="85"/>
      <c r="HT88" s="85"/>
      <c r="HU88" s="85"/>
      <c r="HV88" s="85"/>
      <c r="HW88" s="85"/>
      <c r="HX88" s="85"/>
      <c r="HY88" s="85"/>
      <c r="HZ88" s="85"/>
      <c r="IA88" s="85"/>
      <c r="IB88" s="85"/>
      <c r="IC88" s="85"/>
      <c r="ID88" s="85"/>
      <c r="IE88" s="85"/>
      <c r="IF88" s="85"/>
      <c r="IG88" s="85"/>
      <c r="IH88" s="85"/>
      <c r="II88" s="85"/>
      <c r="IJ88" s="85"/>
      <c r="IK88" s="85"/>
      <c r="IL88" s="85"/>
      <c r="IM88" s="85"/>
      <c r="IN88" s="85"/>
      <c r="IO88" s="85"/>
      <c r="IP88" s="85"/>
      <c r="IQ88" s="85"/>
      <c r="IR88" s="85"/>
      <c r="IS88" s="85"/>
      <c r="IT88" s="85"/>
      <c r="IU88" s="85"/>
      <c r="IV88" s="85"/>
      <c r="IW88" s="85"/>
      <c r="IX88" s="85"/>
      <c r="IY88" s="85"/>
      <c r="IZ88" s="85"/>
      <c r="JA88" s="85"/>
      <c r="JB88" s="85"/>
      <c r="JC88" s="85"/>
      <c r="JD88" s="85"/>
      <c r="JE88" s="85"/>
      <c r="JF88" s="85"/>
      <c r="JG88" s="85"/>
      <c r="JH88" s="85"/>
      <c r="JI88" s="85"/>
      <c r="JJ88" s="85"/>
      <c r="JK88" s="85"/>
      <c r="JL88" s="85"/>
      <c r="JM88" s="85"/>
      <c r="JN88" s="85"/>
      <c r="JO88" s="85"/>
      <c r="JP88" s="85"/>
      <c r="JQ88" s="85"/>
      <c r="JR88" s="85"/>
      <c r="JS88" s="85"/>
      <c r="JT88" s="85"/>
      <c r="JU88" s="85"/>
      <c r="JV88" s="85"/>
      <c r="JW88" s="85"/>
      <c r="JX88" s="85"/>
      <c r="JY88" s="85"/>
      <c r="JZ88" s="85"/>
      <c r="KA88" s="85"/>
      <c r="KB88" s="85"/>
      <c r="KC88" s="85"/>
      <c r="KD88" s="85"/>
      <c r="KE88" s="85"/>
      <c r="KF88" s="85"/>
      <c r="KG88" s="85"/>
      <c r="KH88" s="85"/>
      <c r="KI88" s="85"/>
      <c r="KJ88" s="85"/>
      <c r="KK88" s="85"/>
      <c r="KL88" s="85"/>
      <c r="KM88" s="85"/>
      <c r="KN88" s="85"/>
      <c r="KO88" s="85"/>
      <c r="KP88" s="85"/>
      <c r="KQ88" s="85"/>
      <c r="KR88" s="85"/>
      <c r="KS88" s="85"/>
      <c r="KT88" s="85"/>
      <c r="KU88" s="85"/>
      <c r="KV88" s="85"/>
      <c r="KW88" s="85"/>
      <c r="KX88" s="85"/>
      <c r="KY88" s="85"/>
      <c r="KZ88" s="85"/>
      <c r="LA88" s="85"/>
      <c r="LB88" s="85"/>
      <c r="LC88" s="85"/>
      <c r="LD88" s="85"/>
      <c r="LE88" s="85"/>
      <c r="LF88" s="85"/>
      <c r="LG88" s="85"/>
      <c r="LH88" s="85"/>
      <c r="LI88" s="85"/>
      <c r="LJ88" s="85"/>
      <c r="LK88" s="85"/>
      <c r="LL88" s="85"/>
      <c r="LM88" s="85"/>
      <c r="LN88" s="85"/>
      <c r="LO88" s="85"/>
      <c r="LP88" s="85"/>
      <c r="LQ88" s="85"/>
      <c r="LR88" s="85"/>
      <c r="LS88" s="85"/>
      <c r="LT88" s="85"/>
      <c r="LU88" s="85"/>
      <c r="LV88" s="85"/>
      <c r="LW88" s="85"/>
      <c r="LX88" s="85"/>
      <c r="LY88" s="85"/>
      <c r="LZ88" s="85"/>
      <c r="MA88" s="85"/>
      <c r="MB88" s="85"/>
      <c r="MC88" s="85"/>
      <c r="MD88" s="85"/>
      <c r="ME88" s="85"/>
      <c r="MF88" s="85"/>
      <c r="MG88" s="85"/>
      <c r="MH88" s="85"/>
      <c r="MI88" s="85"/>
      <c r="MJ88" s="85"/>
      <c r="MK88" s="85"/>
      <c r="ML88" s="85"/>
      <c r="MM88" s="85"/>
      <c r="MN88" s="85"/>
      <c r="MO88" s="85"/>
      <c r="MP88" s="85"/>
      <c r="MQ88" s="85"/>
      <c r="MR88" s="85"/>
      <c r="MS88" s="85"/>
      <c r="MT88" s="85"/>
      <c r="MU88" s="85"/>
      <c r="MV88" s="85"/>
      <c r="MW88" s="85"/>
      <c r="MX88" s="85"/>
      <c r="MY88" s="85"/>
      <c r="MZ88" s="85"/>
      <c r="NA88" s="85"/>
      <c r="NB88" s="85"/>
      <c r="NC88" s="85"/>
      <c r="ND88" s="85"/>
      <c r="NE88" s="85"/>
      <c r="NF88" s="85"/>
      <c r="NG88" s="85"/>
      <c r="NH88" s="85"/>
      <c r="NI88" s="85"/>
      <c r="NJ88" s="85"/>
      <c r="NK88" s="85"/>
      <c r="NL88" s="85"/>
      <c r="NM88" s="85"/>
      <c r="NN88" s="85"/>
      <c r="NO88" s="85"/>
      <c r="NP88" s="85"/>
      <c r="NQ88" s="85"/>
      <c r="NR88" s="85"/>
      <c r="NS88" s="85"/>
      <c r="NT88" s="85"/>
      <c r="NU88" s="85"/>
      <c r="NV88" s="85"/>
      <c r="NW88" s="85"/>
      <c r="NX88" s="85"/>
      <c r="NY88" s="85"/>
      <c r="NZ88" s="85"/>
      <c r="OA88" s="85"/>
      <c r="OB88" s="85"/>
      <c r="OC88" s="85"/>
      <c r="OD88" s="85"/>
      <c r="OE88" s="85"/>
      <c r="OF88" s="85"/>
      <c r="OG88" s="85"/>
      <c r="OH88" s="85"/>
      <c r="OI88" s="85"/>
      <c r="OJ88" s="85"/>
      <c r="OK88" s="85"/>
      <c r="OL88" s="85"/>
      <c r="OM88" s="85"/>
      <c r="ON88" s="85"/>
      <c r="OO88" s="85"/>
      <c r="OP88" s="85"/>
      <c r="OQ88" s="85"/>
      <c r="OR88" s="85"/>
      <c r="OS88" s="85"/>
      <c r="OT88" s="85"/>
      <c r="OU88" s="85"/>
      <c r="OV88" s="85"/>
      <c r="OW88" s="85"/>
      <c r="OX88" s="85"/>
      <c r="OY88" s="85"/>
      <c r="OZ88" s="85"/>
      <c r="PA88" s="85"/>
      <c r="PB88" s="85"/>
      <c r="PC88" s="85"/>
      <c r="PD88" s="85"/>
      <c r="PE88" s="85"/>
      <c r="PF88" s="85"/>
      <c r="PG88" s="85"/>
      <c r="PH88" s="85"/>
      <c r="PI88" s="85"/>
      <c r="PJ88" s="85"/>
      <c r="PK88" s="85"/>
      <c r="PL88" s="85"/>
      <c r="PM88" s="85"/>
      <c r="PN88" s="85"/>
      <c r="PO88" s="85"/>
      <c r="PP88" s="85"/>
      <c r="PQ88" s="85"/>
      <c r="PR88" s="85"/>
      <c r="PS88" s="85"/>
      <c r="PT88" s="85"/>
      <c r="PU88" s="85"/>
      <c r="PV88" s="85"/>
      <c r="PW88" s="85"/>
      <c r="PX88" s="85"/>
      <c r="PY88" s="85"/>
      <c r="PZ88" s="85"/>
      <c r="QA88" s="85"/>
      <c r="QB88" s="85"/>
      <c r="QC88" s="85"/>
      <c r="QD88" s="85"/>
      <c r="QE88" s="85"/>
      <c r="QF88" s="85"/>
      <c r="QG88" s="85"/>
      <c r="QH88" s="85"/>
      <c r="QI88" s="85"/>
      <c r="QJ88" s="85"/>
      <c r="QK88" s="85"/>
      <c r="QL88" s="85"/>
      <c r="QM88" s="85"/>
      <c r="QN88" s="85"/>
      <c r="QO88" s="85"/>
      <c r="QP88" s="85"/>
      <c r="QQ88" s="85"/>
      <c r="QR88" s="85"/>
      <c r="QS88" s="85"/>
      <c r="QT88" s="85"/>
      <c r="QU88" s="85"/>
      <c r="QV88" s="85"/>
      <c r="QW88" s="85"/>
      <c r="QX88" s="85"/>
      <c r="QY88" s="85"/>
      <c r="QZ88" s="85"/>
      <c r="RA88" s="85"/>
      <c r="RB88" s="85"/>
      <c r="RC88" s="85"/>
      <c r="RD88" s="85"/>
      <c r="RE88" s="85"/>
      <c r="RF88" s="85"/>
      <c r="RG88" s="85"/>
      <c r="RH88" s="85"/>
      <c r="RI88" s="85"/>
      <c r="RJ88" s="85"/>
      <c r="RK88" s="85"/>
      <c r="RL88" s="85"/>
      <c r="RM88" s="85"/>
      <c r="RN88" s="85"/>
      <c r="RO88" s="85"/>
      <c r="RP88" s="85"/>
      <c r="RQ88" s="85"/>
      <c r="RR88" s="85"/>
      <c r="RS88" s="85"/>
      <c r="RT88" s="85"/>
      <c r="RU88" s="85"/>
      <c r="RV88" s="85"/>
      <c r="RW88" s="85"/>
      <c r="RX88" s="85"/>
      <c r="RY88" s="85"/>
      <c r="RZ88" s="85"/>
      <c r="SA88" s="85"/>
      <c r="SB88" s="85"/>
      <c r="SC88" s="85"/>
      <c r="SD88" s="85"/>
      <c r="SE88" s="85"/>
      <c r="SF88" s="85"/>
      <c r="SG88" s="85"/>
      <c r="SH88" s="85"/>
      <c r="SI88" s="85"/>
      <c r="SJ88" s="85"/>
      <c r="SK88" s="85"/>
      <c r="SL88" s="85"/>
      <c r="SM88" s="85"/>
      <c r="SN88" s="85"/>
      <c r="SO88" s="85"/>
      <c r="SP88" s="85"/>
      <c r="SQ88" s="85"/>
      <c r="SR88" s="85"/>
      <c r="SS88" s="85"/>
      <c r="ST88" s="85"/>
      <c r="SU88" s="85"/>
      <c r="SV88" s="85"/>
      <c r="SW88" s="85"/>
      <c r="SX88" s="85"/>
      <c r="SY88" s="85"/>
      <c r="SZ88" s="85"/>
      <c r="TA88" s="85"/>
      <c r="TB88" s="85"/>
      <c r="TC88" s="85"/>
      <c r="TD88" s="85"/>
      <c r="TE88" s="85"/>
      <c r="TF88" s="85"/>
      <c r="TG88" s="85"/>
      <c r="TH88" s="85"/>
      <c r="TI88" s="85"/>
      <c r="TJ88" s="85"/>
      <c r="TK88" s="85"/>
      <c r="TL88" s="85"/>
      <c r="TM88" s="85"/>
      <c r="TN88" s="85"/>
      <c r="TO88" s="85"/>
      <c r="TP88" s="85"/>
      <c r="TQ88" s="85"/>
      <c r="TR88" s="85"/>
      <c r="TS88" s="85"/>
      <c r="TT88" s="85"/>
      <c r="TU88" s="85"/>
      <c r="TV88" s="85"/>
      <c r="TW88" s="85"/>
      <c r="TX88" s="85"/>
      <c r="TY88" s="85"/>
      <c r="TZ88" s="85"/>
      <c r="UA88" s="85"/>
      <c r="UB88" s="85"/>
      <c r="UC88" s="85"/>
      <c r="UD88" s="85"/>
      <c r="UE88" s="85"/>
      <c r="UF88" s="85"/>
      <c r="UG88" s="85"/>
      <c r="UH88" s="85"/>
      <c r="UI88" s="85"/>
      <c r="UJ88" s="85"/>
      <c r="UK88" s="85"/>
      <c r="UL88" s="85"/>
      <c r="UM88" s="85"/>
      <c r="UN88" s="85"/>
      <c r="UO88" s="85"/>
      <c r="UP88" s="85"/>
      <c r="UQ88" s="85"/>
      <c r="UR88" s="85"/>
      <c r="US88" s="85"/>
      <c r="UT88" s="85"/>
      <c r="UU88" s="85"/>
      <c r="UV88" s="85"/>
      <c r="UW88" s="85"/>
      <c r="UX88" s="85"/>
      <c r="UY88" s="85"/>
      <c r="UZ88" s="85"/>
      <c r="VA88" s="85"/>
      <c r="VB88" s="85"/>
      <c r="VC88" s="85"/>
      <c r="VD88" s="85"/>
      <c r="VE88" s="85"/>
      <c r="VF88" s="85"/>
      <c r="VG88" s="85"/>
      <c r="VH88" s="85"/>
      <c r="VI88" s="85"/>
      <c r="VJ88" s="85"/>
      <c r="VK88" s="85"/>
      <c r="VL88" s="85"/>
      <c r="VM88" s="85"/>
      <c r="VN88" s="85"/>
      <c r="VO88" s="85"/>
      <c r="VP88" s="85"/>
      <c r="VQ88" s="85"/>
      <c r="VR88" s="85"/>
      <c r="VS88" s="85"/>
      <c r="VT88" s="85"/>
      <c r="VU88" s="85"/>
      <c r="VV88" s="85"/>
      <c r="VW88" s="85"/>
      <c r="VX88" s="85"/>
      <c r="VY88" s="85"/>
      <c r="VZ88" s="85"/>
      <c r="WA88" s="85"/>
      <c r="WB88" s="85"/>
      <c r="WC88" s="85"/>
      <c r="WD88" s="85"/>
      <c r="WE88" s="85"/>
      <c r="WF88" s="85"/>
      <c r="WG88" s="85"/>
      <c r="WH88" s="85"/>
      <c r="WI88" s="85"/>
      <c r="WJ88" s="85"/>
      <c r="WK88" s="85"/>
      <c r="WL88" s="85"/>
      <c r="WM88" s="85"/>
      <c r="WN88" s="85"/>
      <c r="WO88" s="85"/>
      <c r="WP88" s="85"/>
      <c r="WQ88" s="85"/>
      <c r="WR88" s="85"/>
      <c r="WS88" s="85"/>
      <c r="WT88" s="85"/>
      <c r="WU88" s="85"/>
      <c r="WV88" s="85"/>
      <c r="WW88" s="85"/>
      <c r="WX88" s="85"/>
      <c r="WY88" s="85"/>
      <c r="WZ88" s="85"/>
      <c r="XA88" s="85"/>
      <c r="XB88" s="85"/>
      <c r="XC88" s="85"/>
      <c r="XD88" s="85"/>
      <c r="XE88" s="85"/>
      <c r="XF88" s="85"/>
      <c r="XG88" s="85"/>
      <c r="XH88" s="85"/>
      <c r="XI88" s="85"/>
      <c r="XJ88" s="85"/>
      <c r="XK88" s="85"/>
      <c r="XL88" s="85"/>
      <c r="XM88" s="85"/>
      <c r="XN88" s="85"/>
      <c r="XO88" s="85"/>
      <c r="XP88" s="85"/>
      <c r="XQ88" s="85"/>
      <c r="XR88" s="85"/>
      <c r="XS88" s="85"/>
      <c r="XT88" s="85"/>
      <c r="XU88" s="85"/>
      <c r="XV88" s="85"/>
      <c r="XW88" s="85"/>
      <c r="XX88" s="85"/>
      <c r="XY88" s="85"/>
      <c r="XZ88" s="85"/>
      <c r="YA88" s="85"/>
      <c r="YB88" s="85"/>
      <c r="YC88" s="85"/>
      <c r="YD88" s="85"/>
      <c r="YE88" s="85"/>
      <c r="YF88" s="85"/>
      <c r="YG88" s="85"/>
      <c r="YH88" s="85"/>
      <c r="YI88" s="85"/>
      <c r="YJ88" s="85"/>
      <c r="YK88" s="85"/>
      <c r="YL88" s="85"/>
      <c r="YM88" s="85"/>
      <c r="YN88" s="85"/>
      <c r="YO88" s="85"/>
      <c r="YP88" s="85"/>
      <c r="YQ88" s="85"/>
      <c r="YR88" s="85"/>
      <c r="YS88" s="85"/>
      <c r="YT88" s="85"/>
      <c r="YU88" s="85"/>
      <c r="YV88" s="85"/>
      <c r="YW88" s="85"/>
      <c r="YX88" s="85"/>
      <c r="YY88" s="85"/>
      <c r="YZ88" s="85"/>
      <c r="ZA88" s="85"/>
      <c r="ZB88" s="85"/>
      <c r="ZC88" s="85"/>
      <c r="ZD88" s="85"/>
      <c r="ZE88" s="85"/>
      <c r="ZF88" s="85"/>
      <c r="ZG88" s="85"/>
      <c r="ZH88" s="85"/>
      <c r="ZI88" s="85"/>
      <c r="ZJ88" s="85"/>
      <c r="ZK88" s="85"/>
      <c r="ZL88" s="85"/>
      <c r="ZM88" s="85"/>
      <c r="ZN88" s="85"/>
      <c r="ZO88" s="85"/>
      <c r="ZP88" s="85"/>
      <c r="ZQ88" s="85"/>
      <c r="ZR88" s="85"/>
      <c r="ZS88" s="85"/>
      <c r="ZT88" s="85"/>
      <c r="ZU88" s="85"/>
      <c r="ZV88" s="85"/>
      <c r="ZW88" s="85"/>
      <c r="ZX88" s="85"/>
      <c r="ZY88" s="85"/>
      <c r="ZZ88" s="85"/>
      <c r="AAA88" s="85"/>
      <c r="AAB88" s="85"/>
      <c r="AAC88" s="85"/>
      <c r="AAD88" s="85"/>
      <c r="AAE88" s="85"/>
      <c r="AAF88" s="85"/>
      <c r="AAG88" s="85"/>
      <c r="AAH88" s="85"/>
      <c r="AAI88" s="85"/>
      <c r="AAJ88" s="85"/>
      <c r="AAK88" s="85"/>
      <c r="AAL88" s="85"/>
      <c r="AAM88" s="85"/>
      <c r="AAN88" s="85"/>
      <c r="AAO88" s="85"/>
      <c r="AAP88" s="85"/>
      <c r="AAQ88" s="85"/>
      <c r="AAR88" s="85"/>
      <c r="AAS88" s="85"/>
      <c r="AAT88" s="85"/>
      <c r="AAU88" s="85"/>
      <c r="AAV88" s="85"/>
      <c r="AAW88" s="85"/>
      <c r="AAX88" s="85"/>
      <c r="AAY88" s="85"/>
      <c r="AAZ88" s="85"/>
      <c r="ABA88" s="85"/>
      <c r="ABB88" s="85"/>
      <c r="ABC88" s="85"/>
      <c r="ABD88" s="85"/>
      <c r="ABE88" s="85"/>
      <c r="ABF88" s="85"/>
      <c r="ABG88" s="85"/>
      <c r="ABH88" s="85"/>
      <c r="ABI88" s="85"/>
      <c r="ABJ88" s="85"/>
      <c r="ABK88" s="85"/>
      <c r="ABL88" s="85"/>
      <c r="ABM88" s="85"/>
      <c r="ABN88" s="85"/>
      <c r="ABO88" s="85"/>
      <c r="ABP88" s="85"/>
      <c r="ABQ88" s="85"/>
      <c r="ABR88" s="85"/>
      <c r="ABS88" s="85"/>
      <c r="ABT88" s="85"/>
      <c r="ABU88" s="85"/>
      <c r="ABV88" s="85"/>
      <c r="ABW88" s="85"/>
      <c r="ABX88" s="85"/>
      <c r="ABY88" s="85"/>
      <c r="ABZ88" s="85"/>
      <c r="ACA88" s="85"/>
      <c r="ACB88" s="85"/>
      <c r="ACC88" s="85"/>
      <c r="ACD88" s="85"/>
      <c r="ACE88" s="85"/>
      <c r="ACF88" s="85"/>
      <c r="ACG88" s="85"/>
      <c r="ACH88" s="85"/>
      <c r="ACI88" s="85"/>
      <c r="ACJ88" s="85"/>
      <c r="ACK88" s="85"/>
      <c r="ACL88" s="85"/>
      <c r="ACM88" s="85"/>
      <c r="ACN88" s="85"/>
      <c r="ACO88" s="85"/>
      <c r="ACP88" s="85"/>
      <c r="ACQ88" s="85"/>
      <c r="ACR88" s="85"/>
      <c r="ACS88" s="85"/>
      <c r="ACT88" s="85"/>
      <c r="ACU88" s="85"/>
      <c r="ACV88" s="85"/>
      <c r="ACW88" s="85"/>
      <c r="ACX88" s="85"/>
      <c r="ACY88" s="85"/>
      <c r="ACZ88" s="85"/>
      <c r="ADA88" s="85"/>
      <c r="ADB88" s="85"/>
      <c r="ADC88" s="85"/>
      <c r="ADD88" s="85"/>
      <c r="ADE88" s="85"/>
      <c r="ADF88" s="85"/>
      <c r="ADG88" s="85"/>
      <c r="ADH88" s="85"/>
      <c r="ADI88" s="85"/>
      <c r="ADJ88" s="85"/>
      <c r="ADK88" s="85"/>
      <c r="ADL88" s="85"/>
      <c r="ADM88" s="85"/>
      <c r="ADN88" s="85"/>
      <c r="ADO88" s="85"/>
      <c r="ADP88" s="85"/>
      <c r="ADQ88" s="85"/>
      <c r="ADR88" s="85"/>
      <c r="ADS88" s="85"/>
      <c r="ADT88" s="85"/>
      <c r="ADU88" s="85"/>
      <c r="ADV88" s="85"/>
      <c r="ADW88" s="85"/>
      <c r="ADX88" s="85"/>
      <c r="ADY88" s="85"/>
      <c r="ADZ88" s="85"/>
      <c r="AEA88" s="85"/>
      <c r="AEB88" s="85"/>
      <c r="AEC88" s="85"/>
      <c r="AED88" s="85"/>
      <c r="AEE88" s="85"/>
      <c r="AEF88" s="85"/>
      <c r="AEG88" s="85"/>
      <c r="AEH88" s="85"/>
      <c r="AEI88" s="85"/>
      <c r="AEJ88" s="85"/>
      <c r="AEK88" s="85"/>
      <c r="AEL88" s="85"/>
      <c r="AEM88" s="85"/>
      <c r="AEN88" s="85"/>
      <c r="AEO88" s="85"/>
      <c r="AEP88" s="85"/>
      <c r="AEQ88" s="85"/>
      <c r="AER88" s="85"/>
      <c r="AES88" s="85"/>
      <c r="AET88" s="85"/>
      <c r="AEU88" s="85"/>
      <c r="AEV88" s="85"/>
      <c r="AEW88" s="85"/>
      <c r="AEX88" s="85"/>
      <c r="AEY88" s="85"/>
      <c r="AEZ88" s="85"/>
      <c r="AFA88" s="85"/>
      <c r="AFB88" s="85"/>
      <c r="AFC88" s="85"/>
      <c r="AFD88" s="85"/>
      <c r="AFE88" s="85"/>
      <c r="AFF88" s="85"/>
      <c r="AFG88" s="85"/>
      <c r="AFH88" s="85"/>
      <c r="AFI88" s="85"/>
      <c r="AFJ88" s="85"/>
      <c r="AFK88" s="85"/>
      <c r="AFL88" s="85"/>
      <c r="AFM88" s="85"/>
      <c r="AFN88" s="85"/>
      <c r="AFO88" s="85"/>
      <c r="AFP88" s="85"/>
      <c r="AFQ88" s="85"/>
      <c r="AFR88" s="85"/>
      <c r="AFS88" s="85"/>
      <c r="AFT88" s="85"/>
      <c r="AFU88" s="85"/>
      <c r="AFV88" s="85"/>
      <c r="AFW88" s="85"/>
      <c r="AFX88" s="85"/>
      <c r="AFY88" s="85"/>
      <c r="AFZ88" s="85"/>
      <c r="AGA88" s="85"/>
      <c r="AGB88" s="85"/>
      <c r="AGC88" s="85"/>
      <c r="AGD88" s="85"/>
      <c r="AGE88" s="85"/>
      <c r="AGF88" s="85"/>
      <c r="AGG88" s="85"/>
      <c r="AGH88" s="85"/>
      <c r="AGI88" s="85"/>
      <c r="AGJ88" s="85"/>
      <c r="AGK88" s="85"/>
      <c r="AGL88" s="85"/>
      <c r="AGM88" s="85"/>
      <c r="AGN88" s="85"/>
      <c r="AGO88" s="85"/>
      <c r="AGP88" s="85"/>
      <c r="AGQ88" s="85"/>
      <c r="AGR88" s="85"/>
      <c r="AGS88" s="85"/>
      <c r="AGT88" s="85"/>
      <c r="AGU88" s="85"/>
      <c r="AGV88" s="85"/>
      <c r="AGW88" s="85"/>
      <c r="AGX88" s="85"/>
      <c r="AGY88" s="85"/>
      <c r="AGZ88" s="85"/>
      <c r="AHA88" s="85"/>
      <c r="AHB88" s="85"/>
      <c r="AHC88" s="85"/>
      <c r="AHD88" s="85"/>
      <c r="AHE88" s="85"/>
      <c r="AHF88" s="85"/>
      <c r="AHG88" s="85"/>
      <c r="AHH88" s="85"/>
      <c r="AHI88" s="85"/>
      <c r="AHJ88" s="85"/>
      <c r="AHK88" s="85"/>
      <c r="AHL88" s="85"/>
      <c r="AHM88" s="85"/>
      <c r="AHN88" s="85"/>
      <c r="AHO88" s="85"/>
      <c r="AHP88" s="85"/>
      <c r="AHQ88" s="85"/>
      <c r="AHR88" s="85"/>
      <c r="AHS88" s="85"/>
      <c r="AHT88" s="85"/>
      <c r="AHU88" s="85"/>
      <c r="AHV88" s="85"/>
      <c r="AHW88" s="85"/>
      <c r="AHX88" s="85"/>
      <c r="AHY88" s="85"/>
      <c r="AHZ88" s="85"/>
      <c r="AIA88" s="85"/>
      <c r="AIB88" s="85"/>
      <c r="AIC88" s="85"/>
      <c r="AID88" s="85"/>
      <c r="AIE88" s="85"/>
      <c r="AIF88" s="85"/>
      <c r="AIG88" s="85"/>
      <c r="AIH88" s="85"/>
      <c r="AII88" s="85"/>
      <c r="AIJ88" s="85"/>
      <c r="AIK88" s="85"/>
      <c r="AIL88" s="85"/>
      <c r="AIM88" s="85"/>
      <c r="AIN88" s="85"/>
      <c r="AIO88" s="85"/>
      <c r="AIP88" s="85"/>
      <c r="AIQ88" s="85"/>
      <c r="AIR88" s="85"/>
      <c r="AIS88" s="85"/>
      <c r="AIT88" s="85"/>
      <c r="AIU88" s="85"/>
      <c r="AIV88" s="85"/>
      <c r="AIW88" s="85"/>
      <c r="AIX88" s="85"/>
      <c r="AIY88" s="85"/>
      <c r="AIZ88" s="85"/>
      <c r="AJA88" s="85"/>
      <c r="AJB88" s="85"/>
      <c r="AJC88" s="85"/>
      <c r="AJD88" s="85"/>
      <c r="AJE88" s="85"/>
      <c r="AJF88" s="85"/>
      <c r="AJG88" s="85"/>
      <c r="AJH88" s="85"/>
      <c r="AJI88" s="85"/>
      <c r="AJJ88" s="85"/>
      <c r="AJK88" s="85"/>
      <c r="AJL88" s="85"/>
      <c r="AJM88" s="85"/>
      <c r="AJN88" s="85"/>
      <c r="AJO88" s="85"/>
      <c r="AJP88" s="85"/>
      <c r="AJQ88" s="85"/>
      <c r="AJR88" s="85"/>
      <c r="AJS88" s="85"/>
      <c r="AJT88" s="85"/>
      <c r="AJU88" s="85"/>
      <c r="AJV88" s="85"/>
      <c r="AJW88" s="85"/>
      <c r="AJX88" s="85"/>
      <c r="AJY88" s="85"/>
      <c r="AJZ88" s="85"/>
      <c r="AKA88" s="85"/>
      <c r="AKB88" s="85"/>
      <c r="AKC88" s="85"/>
      <c r="AKD88" s="85"/>
      <c r="AKE88" s="85"/>
      <c r="AKF88" s="85"/>
      <c r="AKG88" s="85"/>
      <c r="AKH88" s="85"/>
      <c r="AKI88" s="85"/>
      <c r="AKJ88" s="85"/>
      <c r="AKK88" s="85"/>
      <c r="AKL88" s="85"/>
      <c r="AKM88" s="85"/>
      <c r="AKN88" s="85"/>
      <c r="AKO88" s="85"/>
      <c r="AKP88" s="85"/>
      <c r="AKQ88" s="85"/>
      <c r="AKR88" s="85"/>
      <c r="AKS88" s="85"/>
      <c r="AKT88" s="85"/>
      <c r="AKU88" s="85"/>
      <c r="AKV88" s="85"/>
      <c r="AKW88" s="85"/>
      <c r="AKX88" s="85"/>
      <c r="AKY88" s="85"/>
      <c r="AKZ88" s="85"/>
      <c r="ALA88" s="85"/>
      <c r="ALB88" s="85"/>
      <c r="ALC88" s="85"/>
      <c r="ALD88" s="85"/>
      <c r="ALE88" s="85"/>
      <c r="ALF88" s="85"/>
      <c r="ALG88" s="85"/>
      <c r="ALH88" s="85"/>
      <c r="ALI88" s="85"/>
      <c r="ALJ88" s="85"/>
      <c r="ALK88" s="85"/>
      <c r="ALL88" s="85"/>
      <c r="ALM88" s="85"/>
      <c r="ALN88" s="85"/>
      <c r="ALO88" s="85"/>
      <c r="ALP88" s="85"/>
      <c r="ALQ88" s="85"/>
      <c r="ALR88" s="85"/>
      <c r="ALS88" s="85"/>
      <c r="ALT88" s="85"/>
      <c r="ALU88" s="85"/>
      <c r="ALV88" s="85"/>
      <c r="ALW88" s="85"/>
      <c r="ALX88" s="85"/>
      <c r="ALY88" s="85"/>
      <c r="ALZ88" s="85"/>
      <c r="AMA88" s="85"/>
      <c r="AMB88" s="85"/>
      <c r="AMC88" s="85"/>
      <c r="AMD88" s="85"/>
      <c r="AME88" s="85"/>
      <c r="AMF88" s="85"/>
      <c r="AMG88" s="85"/>
      <c r="AMH88" s="85"/>
      <c r="AMI88" s="85"/>
      <c r="AMJ88" s="85"/>
      <c r="AMK88" s="85"/>
    </row>
    <row r="89" spans="1:1025" x14ac:dyDescent="0.2">
      <c r="A89" s="130"/>
      <c r="B89" s="109"/>
      <c r="C89" s="110"/>
      <c r="D89" s="119"/>
      <c r="E89" s="111"/>
      <c r="F89" s="112"/>
    </row>
    <row r="90" spans="1:1025" ht="76.5" x14ac:dyDescent="0.2">
      <c r="A90" s="218" t="s">
        <v>42</v>
      </c>
      <c r="B90" s="109" t="s">
        <v>282</v>
      </c>
      <c r="C90" s="110" t="s">
        <v>94</v>
      </c>
      <c r="D90" s="119">
        <v>1</v>
      </c>
      <c r="E90" s="111"/>
      <c r="F90" s="112">
        <f>D90*E90</f>
        <v>0</v>
      </c>
    </row>
    <row r="91" spans="1:1025" x14ac:dyDescent="0.2">
      <c r="A91" s="129"/>
      <c r="B91" s="109"/>
      <c r="C91" s="110"/>
      <c r="D91" s="119"/>
      <c r="E91" s="111"/>
      <c r="F91" s="112"/>
    </row>
    <row r="92" spans="1:1025" ht="38.25" x14ac:dyDescent="0.2">
      <c r="A92" s="129" t="s">
        <v>284</v>
      </c>
      <c r="B92" s="179" t="s">
        <v>283</v>
      </c>
      <c r="C92" s="110" t="s">
        <v>87</v>
      </c>
      <c r="D92" s="119">
        <v>30</v>
      </c>
      <c r="E92" s="111"/>
      <c r="F92" s="112">
        <f>D92*E92</f>
        <v>0</v>
      </c>
    </row>
    <row r="93" spans="1:1025" x14ac:dyDescent="0.2">
      <c r="A93" s="129"/>
      <c r="B93" s="109"/>
      <c r="C93" s="110"/>
      <c r="D93" s="119"/>
      <c r="E93" s="111"/>
      <c r="F93" s="112"/>
    </row>
    <row r="94" spans="1:1025" ht="38.25" x14ac:dyDescent="0.2">
      <c r="A94" s="129" t="s">
        <v>286</v>
      </c>
      <c r="B94" s="179" t="s">
        <v>283</v>
      </c>
      <c r="C94" s="110" t="s">
        <v>87</v>
      </c>
      <c r="D94" s="119">
        <v>7.5</v>
      </c>
      <c r="E94" s="111"/>
      <c r="F94" s="112">
        <f>D94*E94</f>
        <v>0</v>
      </c>
    </row>
    <row r="95" spans="1:1025" x14ac:dyDescent="0.2">
      <c r="A95" s="129"/>
      <c r="B95" s="109"/>
      <c r="C95" s="110"/>
      <c r="D95" s="119"/>
      <c r="E95" s="111"/>
      <c r="F95" s="112"/>
    </row>
    <row r="96" spans="1:1025" ht="51" x14ac:dyDescent="0.2">
      <c r="A96" s="131" t="s">
        <v>400</v>
      </c>
      <c r="B96" s="174" t="s">
        <v>285</v>
      </c>
      <c r="C96" s="132" t="s">
        <v>87</v>
      </c>
      <c r="D96" s="133">
        <v>76</v>
      </c>
      <c r="E96" s="134"/>
      <c r="F96" s="135">
        <f>D96*E96</f>
        <v>0</v>
      </c>
    </row>
    <row r="97" spans="1:7" x14ac:dyDescent="0.2">
      <c r="A97" s="131"/>
      <c r="B97" s="174"/>
      <c r="C97" s="132"/>
      <c r="D97" s="133"/>
      <c r="E97" s="134"/>
      <c r="F97" s="135"/>
    </row>
    <row r="98" spans="1:7" s="93" customFormat="1" ht="51" x14ac:dyDescent="0.2">
      <c r="A98" s="131" t="s">
        <v>401</v>
      </c>
      <c r="B98" s="174" t="s">
        <v>285</v>
      </c>
      <c r="C98" s="132" t="s">
        <v>87</v>
      </c>
      <c r="D98" s="133">
        <v>25</v>
      </c>
      <c r="E98" s="134"/>
      <c r="F98" s="135">
        <f>D98*E98</f>
        <v>0</v>
      </c>
      <c r="G98" s="22"/>
    </row>
    <row r="99" spans="1:7" x14ac:dyDescent="0.2">
      <c r="A99" s="131"/>
      <c r="B99" s="174"/>
      <c r="C99" s="132"/>
      <c r="D99" s="133"/>
      <c r="E99" s="134"/>
      <c r="F99" s="135"/>
    </row>
    <row r="100" spans="1:7" ht="51" x14ac:dyDescent="0.2">
      <c r="A100" s="131" t="s">
        <v>50</v>
      </c>
      <c r="B100" s="174" t="s">
        <v>287</v>
      </c>
      <c r="C100" s="132" t="s">
        <v>94</v>
      </c>
      <c r="D100" s="133">
        <v>3</v>
      </c>
      <c r="E100" s="134"/>
      <c r="F100" s="135">
        <f>D100*E100</f>
        <v>0</v>
      </c>
    </row>
    <row r="101" spans="1:7" x14ac:dyDescent="0.2">
      <c r="A101" s="131"/>
      <c r="B101" s="174"/>
      <c r="C101" s="132"/>
      <c r="D101" s="133"/>
      <c r="E101" s="134"/>
      <c r="F101" s="135"/>
    </row>
    <row r="102" spans="1:7" ht="114.75" x14ac:dyDescent="0.2">
      <c r="A102" s="131" t="s">
        <v>52</v>
      </c>
      <c r="B102" s="180" t="s">
        <v>288</v>
      </c>
      <c r="C102" s="132" t="s">
        <v>94</v>
      </c>
      <c r="D102" s="133">
        <v>1</v>
      </c>
      <c r="E102" s="134"/>
      <c r="F102" s="135">
        <f>D102*E102</f>
        <v>0</v>
      </c>
    </row>
    <row r="103" spans="1:7" x14ac:dyDescent="0.2">
      <c r="A103" s="131"/>
      <c r="B103" s="180"/>
      <c r="C103" s="132"/>
      <c r="D103" s="133"/>
      <c r="E103" s="134"/>
      <c r="F103" s="135"/>
    </row>
    <row r="104" spans="1:7" ht="51" x14ac:dyDescent="0.2">
      <c r="A104" s="131" t="s">
        <v>54</v>
      </c>
      <c r="B104" s="180" t="s">
        <v>289</v>
      </c>
      <c r="C104" s="132"/>
      <c r="D104" s="133"/>
      <c r="E104" s="134"/>
      <c r="F104" s="135"/>
    </row>
    <row r="105" spans="1:7" x14ac:dyDescent="0.2">
      <c r="A105" s="131"/>
      <c r="B105" s="180" t="s">
        <v>290</v>
      </c>
      <c r="C105" s="132"/>
      <c r="D105" s="133"/>
      <c r="E105" s="134"/>
      <c r="F105" s="135"/>
    </row>
    <row r="106" spans="1:7" ht="51" x14ac:dyDescent="0.2">
      <c r="A106" s="131"/>
      <c r="B106" s="103" t="s">
        <v>291</v>
      </c>
      <c r="C106" s="132"/>
      <c r="D106" s="133"/>
      <c r="E106" s="134"/>
      <c r="F106" s="135"/>
    </row>
    <row r="107" spans="1:7" ht="38.25" x14ac:dyDescent="0.2">
      <c r="A107" s="131"/>
      <c r="B107" s="174" t="s">
        <v>292</v>
      </c>
      <c r="C107" s="132"/>
      <c r="D107" s="133"/>
      <c r="E107" s="134"/>
      <c r="F107" s="135"/>
    </row>
    <row r="108" spans="1:7" x14ac:dyDescent="0.2">
      <c r="A108" s="131"/>
      <c r="B108" s="174" t="s">
        <v>293</v>
      </c>
      <c r="C108" s="132"/>
      <c r="D108" s="133"/>
      <c r="E108" s="134"/>
      <c r="F108" s="135"/>
    </row>
    <row r="109" spans="1:7" ht="38.25" x14ac:dyDescent="0.2">
      <c r="A109" s="131"/>
      <c r="B109" s="174" t="s">
        <v>294</v>
      </c>
      <c r="C109" s="132" t="s">
        <v>91</v>
      </c>
      <c r="D109" s="133">
        <v>2.5</v>
      </c>
      <c r="E109" s="134"/>
      <c r="F109" s="135">
        <f>D109*E109</f>
        <v>0</v>
      </c>
    </row>
    <row r="110" spans="1:7" s="85" customFormat="1" x14ac:dyDescent="0.2">
      <c r="A110" s="131"/>
      <c r="B110" s="174"/>
      <c r="C110" s="132"/>
      <c r="D110" s="133"/>
      <c r="E110" s="134"/>
      <c r="F110" s="135"/>
    </row>
    <row r="111" spans="1:7" ht="63.75" x14ac:dyDescent="0.2">
      <c r="A111" s="129" t="s">
        <v>110</v>
      </c>
      <c r="B111" s="179" t="s">
        <v>295</v>
      </c>
      <c r="C111" s="110" t="s">
        <v>94</v>
      </c>
      <c r="D111" s="119">
        <v>1</v>
      </c>
      <c r="E111" s="111"/>
      <c r="F111" s="112">
        <f>D111*E111</f>
        <v>0</v>
      </c>
    </row>
    <row r="112" spans="1:7" ht="13.5" thickBot="1" x14ac:dyDescent="0.25">
      <c r="A112" s="137"/>
      <c r="B112" s="157"/>
      <c r="C112" s="139"/>
      <c r="D112" s="140"/>
      <c r="E112" s="175"/>
      <c r="F112" s="141"/>
    </row>
    <row r="113" spans="1:8" x14ac:dyDescent="0.2">
      <c r="A113" s="62"/>
      <c r="B113" s="176" t="s">
        <v>296</v>
      </c>
      <c r="C113" s="110"/>
      <c r="D113" s="119"/>
      <c r="E113" s="111"/>
      <c r="F113" s="143">
        <f>SUM(F76:F112)</f>
        <v>0</v>
      </c>
    </row>
    <row r="114" spans="1:8" x14ac:dyDescent="0.2">
      <c r="A114" s="62"/>
      <c r="B114" s="144" t="s">
        <v>244</v>
      </c>
      <c r="C114" s="145"/>
      <c r="D114" s="146"/>
      <c r="E114" s="147"/>
      <c r="F114" s="148">
        <v>0</v>
      </c>
      <c r="H114" s="50"/>
    </row>
    <row r="115" spans="1:8" x14ac:dyDescent="0.2">
      <c r="A115" s="62"/>
      <c r="B115" s="149" t="s">
        <v>245</v>
      </c>
      <c r="C115" s="150"/>
      <c r="D115" s="151"/>
      <c r="E115" s="152"/>
      <c r="F115" s="153">
        <f>F76+F77+F78+F79+F80+F90+F81+F92+F96+F111</f>
        <v>0</v>
      </c>
      <c r="H115" s="50"/>
    </row>
    <row r="116" spans="1:8" x14ac:dyDescent="0.2">
      <c r="A116" s="62"/>
      <c r="B116" s="149" t="s">
        <v>246</v>
      </c>
      <c r="C116" s="150"/>
      <c r="D116" s="151"/>
      <c r="E116" s="152"/>
      <c r="F116" s="153">
        <f>F84+F85+F86+F87+F94+F98+F100+F102+F109</f>
        <v>0</v>
      </c>
      <c r="H116" s="50"/>
    </row>
    <row r="117" spans="1:8" x14ac:dyDescent="0.2">
      <c r="A117" s="62"/>
      <c r="B117" s="176"/>
      <c r="C117" s="110"/>
      <c r="D117" s="119"/>
      <c r="E117" s="111"/>
      <c r="F117" s="143"/>
    </row>
    <row r="118" spans="1:8" x14ac:dyDescent="0.2">
      <c r="A118" s="62"/>
      <c r="B118" s="176"/>
      <c r="C118" s="110"/>
      <c r="D118" s="119"/>
      <c r="E118" s="111"/>
      <c r="F118" s="143"/>
    </row>
    <row r="119" spans="1:8" x14ac:dyDescent="0.2">
      <c r="A119" s="62"/>
      <c r="B119" s="176"/>
      <c r="C119" s="110"/>
      <c r="D119" s="119"/>
      <c r="E119" s="111"/>
      <c r="F119" s="143"/>
    </row>
    <row r="120" spans="1:8" x14ac:dyDescent="0.2">
      <c r="A120" s="62"/>
      <c r="B120" s="109"/>
      <c r="C120" s="110"/>
      <c r="D120" s="119"/>
      <c r="E120" s="111"/>
      <c r="F120" s="112"/>
    </row>
    <row r="121" spans="1:8" x14ac:dyDescent="0.2">
      <c r="A121" s="62"/>
      <c r="B121" s="109"/>
      <c r="C121" s="110"/>
      <c r="D121" s="119"/>
      <c r="E121" s="111"/>
      <c r="F121" s="112"/>
    </row>
    <row r="122" spans="1:8" x14ac:dyDescent="0.2">
      <c r="A122" s="62"/>
      <c r="B122" s="178" t="s">
        <v>247</v>
      </c>
      <c r="C122" s="110"/>
      <c r="D122" s="119"/>
      <c r="E122" s="111"/>
      <c r="F122" s="112"/>
    </row>
    <row r="123" spans="1:8" x14ac:dyDescent="0.2">
      <c r="A123" s="62"/>
      <c r="B123" s="109"/>
      <c r="C123" s="110"/>
      <c r="D123" s="119"/>
      <c r="E123" s="111"/>
      <c r="F123" s="112"/>
    </row>
    <row r="124" spans="1:8" ht="51" x14ac:dyDescent="0.2">
      <c r="A124" s="131" t="s">
        <v>40</v>
      </c>
      <c r="B124" s="103" t="s">
        <v>297</v>
      </c>
      <c r="C124" s="132" t="s">
        <v>87</v>
      </c>
      <c r="D124" s="133">
        <f>1.1*2+2.4</f>
        <v>4.5999999999999996</v>
      </c>
      <c r="E124" s="134"/>
      <c r="F124" s="135">
        <f>D124*E124</f>
        <v>0</v>
      </c>
    </row>
    <row r="125" spans="1:8" x14ac:dyDescent="0.2">
      <c r="A125" s="131"/>
      <c r="B125" s="174"/>
      <c r="C125" s="132"/>
      <c r="D125" s="136"/>
      <c r="E125" s="134"/>
      <c r="F125" s="112"/>
    </row>
    <row r="126" spans="1:8" ht="38.25" x14ac:dyDescent="0.2">
      <c r="A126" s="131" t="s">
        <v>42</v>
      </c>
      <c r="B126" s="103" t="s">
        <v>298</v>
      </c>
      <c r="C126" s="132" t="s">
        <v>94</v>
      </c>
      <c r="D126" s="133">
        <v>1</v>
      </c>
      <c r="E126" s="134"/>
      <c r="F126" s="112">
        <f>D126*E126</f>
        <v>0</v>
      </c>
      <c r="H126" s="42"/>
    </row>
    <row r="127" spans="1:8" x14ac:dyDescent="0.2">
      <c r="A127" s="129"/>
      <c r="B127" s="177"/>
      <c r="C127" s="110"/>
      <c r="D127" s="119"/>
      <c r="E127" s="111"/>
      <c r="F127" s="112"/>
    </row>
    <row r="128" spans="1:8" ht="114.75" x14ac:dyDescent="0.2">
      <c r="A128" s="129" t="s">
        <v>89</v>
      </c>
      <c r="B128" s="179" t="s">
        <v>299</v>
      </c>
      <c r="C128" s="110" t="s">
        <v>94</v>
      </c>
      <c r="D128" s="119">
        <v>1</v>
      </c>
      <c r="E128" s="111"/>
      <c r="F128" s="112">
        <f>D128*E128</f>
        <v>0</v>
      </c>
    </row>
    <row r="129" spans="1:1025" x14ac:dyDescent="0.2">
      <c r="A129" s="129"/>
      <c r="B129" s="179"/>
      <c r="C129" s="110"/>
      <c r="D129" s="119"/>
      <c r="E129" s="111"/>
      <c r="F129" s="112"/>
    </row>
    <row r="130" spans="1:1025" ht="280.5" x14ac:dyDescent="0.2">
      <c r="A130" s="129" t="s">
        <v>48</v>
      </c>
      <c r="B130" s="179" t="s">
        <v>300</v>
      </c>
      <c r="C130" s="110" t="s">
        <v>91</v>
      </c>
      <c r="D130" s="119">
        <v>160</v>
      </c>
      <c r="E130" s="111"/>
      <c r="F130" s="112">
        <f>D130*E130</f>
        <v>0</v>
      </c>
      <c r="H130" s="42"/>
    </row>
    <row r="131" spans="1:1025" x14ac:dyDescent="0.2">
      <c r="A131" s="131"/>
      <c r="B131" s="174"/>
      <c r="C131" s="132"/>
      <c r="D131" s="133"/>
      <c r="E131" s="134"/>
      <c r="F131" s="135"/>
    </row>
    <row r="132" spans="1:1025" ht="89.25" x14ac:dyDescent="0.2">
      <c r="A132" s="131" t="s">
        <v>50</v>
      </c>
      <c r="B132" s="174" t="s">
        <v>301</v>
      </c>
      <c r="C132" s="132" t="s">
        <v>94</v>
      </c>
      <c r="D132" s="133">
        <v>1</v>
      </c>
      <c r="E132" s="134"/>
      <c r="F132" s="135">
        <f>D132*E132</f>
        <v>0</v>
      </c>
    </row>
    <row r="133" spans="1:1025" x14ac:dyDescent="0.2">
      <c r="A133" s="131"/>
      <c r="B133" s="174"/>
      <c r="C133" s="132"/>
      <c r="D133" s="133"/>
      <c r="E133" s="134"/>
      <c r="F133" s="135"/>
    </row>
    <row r="134" spans="1:1025" ht="76.5" x14ac:dyDescent="0.2">
      <c r="A134" s="129" t="s">
        <v>52</v>
      </c>
      <c r="B134" s="103" t="s">
        <v>302</v>
      </c>
      <c r="C134" s="110" t="s">
        <v>87</v>
      </c>
      <c r="D134" s="119">
        <v>1.7</v>
      </c>
      <c r="E134" s="111"/>
      <c r="F134" s="112">
        <f>D134*E134</f>
        <v>0</v>
      </c>
      <c r="H134" s="89"/>
      <c r="K134" s="42"/>
    </row>
    <row r="135" spans="1:1025" x14ac:dyDescent="0.2">
      <c r="A135" s="131"/>
      <c r="B135" s="181"/>
      <c r="C135" s="132"/>
      <c r="D135" s="133"/>
      <c r="E135" s="134"/>
      <c r="F135" s="135"/>
      <c r="H135" s="42"/>
      <c r="K135" s="42"/>
    </row>
    <row r="136" spans="1:1025" ht="178.5" x14ac:dyDescent="0.2">
      <c r="A136" s="131" t="s">
        <v>54</v>
      </c>
      <c r="B136" s="174" t="s">
        <v>303</v>
      </c>
      <c r="C136" s="132" t="s">
        <v>94</v>
      </c>
      <c r="D136" s="133">
        <v>1</v>
      </c>
      <c r="E136" s="134"/>
      <c r="F136" s="135">
        <f>D136*E136</f>
        <v>0</v>
      </c>
      <c r="H136" s="42"/>
      <c r="K136" s="42"/>
    </row>
    <row r="137" spans="1:1025" x14ac:dyDescent="0.2">
      <c r="A137" s="131"/>
      <c r="B137" s="174"/>
      <c r="C137" s="132"/>
      <c r="D137" s="133"/>
      <c r="E137" s="134"/>
      <c r="F137" s="135"/>
      <c r="H137" s="42"/>
      <c r="K137" s="42"/>
    </row>
    <row r="138" spans="1:1025" ht="76.5" x14ac:dyDescent="0.2">
      <c r="A138" s="131" t="s">
        <v>110</v>
      </c>
      <c r="B138" s="103" t="s">
        <v>304</v>
      </c>
      <c r="C138" s="132" t="s">
        <v>139</v>
      </c>
      <c r="D138" s="133">
        <v>390</v>
      </c>
      <c r="E138" s="134"/>
      <c r="F138" s="135">
        <f>D138*E138</f>
        <v>0</v>
      </c>
      <c r="J138" s="85"/>
      <c r="K138" s="42"/>
    </row>
    <row r="139" spans="1:1025" s="85" customFormat="1" x14ac:dyDescent="0.2">
      <c r="A139" s="131"/>
      <c r="B139" s="103"/>
      <c r="C139" s="132"/>
      <c r="D139" s="133"/>
      <c r="E139" s="134"/>
      <c r="F139" s="135"/>
      <c r="K139" s="89"/>
    </row>
    <row r="140" spans="1:1025" ht="76.5" x14ac:dyDescent="0.2">
      <c r="A140" s="129" t="s">
        <v>149</v>
      </c>
      <c r="B140" s="179" t="s">
        <v>397</v>
      </c>
      <c r="C140" s="110"/>
      <c r="D140" s="119"/>
      <c r="E140" s="111"/>
      <c r="F140" s="112"/>
      <c r="J140" s="85"/>
      <c r="K140" s="42"/>
    </row>
    <row r="141" spans="1:1025" s="107" customFormat="1" x14ac:dyDescent="0.2">
      <c r="A141" s="129"/>
      <c r="B141" s="179" t="s">
        <v>396</v>
      </c>
      <c r="C141" s="110" t="s">
        <v>87</v>
      </c>
      <c r="D141" s="119">
        <v>4</v>
      </c>
      <c r="E141" s="111"/>
      <c r="F141" s="112">
        <f>D141*E141</f>
        <v>0</v>
      </c>
      <c r="G141" s="106"/>
      <c r="H141" s="106"/>
      <c r="I141" s="106"/>
      <c r="J141" s="106"/>
      <c r="K141" s="113"/>
      <c r="L141" s="106"/>
      <c r="M141" s="106"/>
      <c r="N141" s="106"/>
      <c r="O141" s="106"/>
      <c r="P141" s="106"/>
      <c r="Q141" s="106"/>
      <c r="R141" s="106"/>
      <c r="S141" s="106"/>
      <c r="T141" s="106"/>
      <c r="U141" s="106"/>
      <c r="V141" s="106"/>
      <c r="W141" s="106"/>
      <c r="X141" s="106"/>
      <c r="Y141" s="106"/>
      <c r="Z141" s="106"/>
      <c r="AA141" s="106"/>
      <c r="AB141" s="106"/>
      <c r="AC141" s="106"/>
      <c r="AD141" s="106"/>
      <c r="AE141" s="106"/>
      <c r="AF141" s="106"/>
      <c r="AG141" s="106"/>
      <c r="AH141" s="106"/>
      <c r="AI141" s="106"/>
      <c r="AJ141" s="106"/>
      <c r="AK141" s="106"/>
      <c r="AL141" s="106"/>
      <c r="AM141" s="106"/>
      <c r="AN141" s="106"/>
      <c r="AO141" s="106"/>
      <c r="AP141" s="106"/>
      <c r="AQ141" s="106"/>
      <c r="AR141" s="106"/>
      <c r="AS141" s="106"/>
      <c r="AT141" s="106"/>
      <c r="AU141" s="106"/>
      <c r="AV141" s="106"/>
      <c r="AW141" s="106"/>
      <c r="AX141" s="106"/>
      <c r="AY141" s="106"/>
      <c r="AZ141" s="106"/>
      <c r="BA141" s="106"/>
      <c r="BB141" s="106"/>
      <c r="BC141" s="106"/>
      <c r="BD141" s="106"/>
      <c r="BE141" s="106"/>
      <c r="BF141" s="106"/>
      <c r="BG141" s="106"/>
      <c r="BH141" s="106"/>
      <c r="BI141" s="106"/>
      <c r="BJ141" s="106"/>
      <c r="BK141" s="106"/>
      <c r="BL141" s="106"/>
      <c r="BM141" s="106"/>
      <c r="BN141" s="106"/>
      <c r="BO141" s="106"/>
      <c r="BP141" s="106"/>
      <c r="BQ141" s="106"/>
      <c r="BR141" s="106"/>
      <c r="BS141" s="106"/>
      <c r="BT141" s="106"/>
      <c r="BU141" s="106"/>
      <c r="BV141" s="106"/>
      <c r="BW141" s="106"/>
      <c r="BX141" s="106"/>
      <c r="BY141" s="106"/>
      <c r="BZ141" s="106"/>
      <c r="CA141" s="106"/>
      <c r="CB141" s="106"/>
      <c r="CC141" s="106"/>
      <c r="CD141" s="106"/>
      <c r="CE141" s="106"/>
      <c r="CF141" s="106"/>
      <c r="CG141" s="106"/>
      <c r="CH141" s="106"/>
      <c r="CI141" s="106"/>
      <c r="CJ141" s="106"/>
      <c r="CK141" s="106"/>
      <c r="CL141" s="106"/>
      <c r="CM141" s="106"/>
      <c r="CN141" s="106"/>
      <c r="CO141" s="106"/>
      <c r="CP141" s="106"/>
      <c r="CQ141" s="106"/>
      <c r="CR141" s="106"/>
      <c r="CS141" s="106"/>
      <c r="CT141" s="106"/>
      <c r="CU141" s="106"/>
      <c r="CV141" s="106"/>
      <c r="CW141" s="106"/>
      <c r="CX141" s="106"/>
      <c r="CY141" s="106"/>
      <c r="CZ141" s="106"/>
      <c r="DA141" s="106"/>
      <c r="DB141" s="106"/>
      <c r="DC141" s="106"/>
      <c r="DD141" s="106"/>
      <c r="DE141" s="106"/>
      <c r="DF141" s="106"/>
      <c r="DG141" s="106"/>
      <c r="DH141" s="106"/>
      <c r="DI141" s="106"/>
      <c r="DJ141" s="106"/>
      <c r="DK141" s="106"/>
      <c r="DL141" s="106"/>
      <c r="DM141" s="106"/>
      <c r="DN141" s="106"/>
      <c r="DO141" s="106"/>
      <c r="DP141" s="106"/>
      <c r="DQ141" s="106"/>
      <c r="DR141" s="106"/>
      <c r="DS141" s="106"/>
      <c r="DT141" s="106"/>
      <c r="DU141" s="106"/>
      <c r="DV141" s="106"/>
      <c r="DW141" s="106"/>
      <c r="DX141" s="106"/>
      <c r="DY141" s="106"/>
      <c r="DZ141" s="106"/>
      <c r="EA141" s="106"/>
      <c r="EB141" s="106"/>
      <c r="EC141" s="106"/>
      <c r="ED141" s="106"/>
      <c r="EE141" s="106"/>
      <c r="EF141" s="106"/>
      <c r="EG141" s="106"/>
      <c r="EH141" s="106"/>
      <c r="EI141" s="106"/>
      <c r="EJ141" s="106"/>
      <c r="EK141" s="106"/>
      <c r="EL141" s="106"/>
      <c r="EM141" s="106"/>
      <c r="EN141" s="106"/>
      <c r="EO141" s="106"/>
      <c r="EP141" s="106"/>
      <c r="EQ141" s="106"/>
      <c r="ER141" s="106"/>
      <c r="ES141" s="106"/>
      <c r="ET141" s="106"/>
      <c r="EU141" s="106"/>
      <c r="EV141" s="106"/>
      <c r="EW141" s="106"/>
      <c r="EX141" s="106"/>
      <c r="EY141" s="106"/>
      <c r="EZ141" s="106"/>
      <c r="FA141" s="106"/>
      <c r="FB141" s="106"/>
      <c r="FC141" s="106"/>
      <c r="FD141" s="106"/>
      <c r="FE141" s="106"/>
      <c r="FF141" s="106"/>
      <c r="FG141" s="106"/>
      <c r="FH141" s="106"/>
      <c r="FI141" s="106"/>
      <c r="FJ141" s="106"/>
      <c r="FK141" s="106"/>
      <c r="FL141" s="106"/>
      <c r="FM141" s="106"/>
      <c r="FN141" s="106"/>
      <c r="FO141" s="106"/>
      <c r="FP141" s="106"/>
      <c r="FQ141" s="106"/>
      <c r="FR141" s="106"/>
      <c r="FS141" s="106"/>
      <c r="FT141" s="106"/>
      <c r="FU141" s="106"/>
      <c r="FV141" s="106"/>
      <c r="FW141" s="106"/>
      <c r="FX141" s="106"/>
      <c r="FY141" s="106"/>
      <c r="FZ141" s="106"/>
      <c r="GA141" s="106"/>
      <c r="GB141" s="106"/>
      <c r="GC141" s="106"/>
      <c r="GD141" s="106"/>
      <c r="GE141" s="106"/>
      <c r="GF141" s="106"/>
      <c r="GG141" s="106"/>
      <c r="GH141" s="106"/>
      <c r="GI141" s="106"/>
      <c r="GJ141" s="106"/>
      <c r="GK141" s="106"/>
      <c r="GL141" s="106"/>
      <c r="GM141" s="106"/>
      <c r="GN141" s="106"/>
      <c r="GO141" s="106"/>
      <c r="GP141" s="106"/>
      <c r="GQ141" s="106"/>
      <c r="GR141" s="106"/>
      <c r="GS141" s="106"/>
      <c r="GT141" s="106"/>
      <c r="GU141" s="106"/>
      <c r="GV141" s="106"/>
      <c r="GW141" s="106"/>
      <c r="GX141" s="106"/>
      <c r="GY141" s="106"/>
      <c r="GZ141" s="106"/>
      <c r="HA141" s="106"/>
      <c r="HB141" s="106"/>
      <c r="HC141" s="106"/>
      <c r="HD141" s="106"/>
      <c r="HE141" s="106"/>
      <c r="HF141" s="106"/>
      <c r="HG141" s="106"/>
      <c r="HH141" s="106"/>
      <c r="HI141" s="106"/>
      <c r="HJ141" s="106"/>
      <c r="HK141" s="106"/>
      <c r="HL141" s="106"/>
      <c r="HM141" s="106"/>
      <c r="HN141" s="106"/>
      <c r="HO141" s="106"/>
      <c r="HP141" s="106"/>
      <c r="HQ141" s="106"/>
      <c r="HR141" s="106"/>
      <c r="HS141" s="106"/>
      <c r="HT141" s="106"/>
      <c r="HU141" s="106"/>
      <c r="HV141" s="106"/>
      <c r="HW141" s="106"/>
      <c r="HX141" s="106"/>
      <c r="HY141" s="106"/>
      <c r="HZ141" s="106"/>
      <c r="IA141" s="106"/>
      <c r="IB141" s="106"/>
      <c r="IC141" s="106"/>
      <c r="ID141" s="106"/>
      <c r="IE141" s="106"/>
      <c r="IF141" s="106"/>
      <c r="IG141" s="106"/>
      <c r="IH141" s="106"/>
      <c r="II141" s="106"/>
      <c r="IJ141" s="106"/>
      <c r="IK141" s="106"/>
      <c r="IL141" s="106"/>
      <c r="IM141" s="106"/>
      <c r="IN141" s="106"/>
      <c r="IO141" s="106"/>
      <c r="IP141" s="106"/>
      <c r="IQ141" s="106"/>
      <c r="IR141" s="106"/>
      <c r="IS141" s="106"/>
      <c r="IT141" s="106"/>
      <c r="IU141" s="106"/>
      <c r="IV141" s="106"/>
      <c r="IW141" s="106"/>
      <c r="IX141" s="106"/>
      <c r="IY141" s="106"/>
      <c r="IZ141" s="106"/>
      <c r="JA141" s="106"/>
      <c r="JB141" s="106"/>
      <c r="JC141" s="106"/>
      <c r="JD141" s="106"/>
      <c r="JE141" s="106"/>
      <c r="JF141" s="106"/>
      <c r="JG141" s="106"/>
      <c r="JH141" s="106"/>
      <c r="JI141" s="106"/>
      <c r="JJ141" s="106"/>
      <c r="JK141" s="106"/>
      <c r="JL141" s="106"/>
      <c r="JM141" s="106"/>
      <c r="JN141" s="106"/>
      <c r="JO141" s="106"/>
      <c r="JP141" s="106"/>
      <c r="JQ141" s="106"/>
      <c r="JR141" s="106"/>
      <c r="JS141" s="106"/>
      <c r="JT141" s="106"/>
      <c r="JU141" s="106"/>
      <c r="JV141" s="106"/>
      <c r="JW141" s="106"/>
      <c r="JX141" s="106"/>
      <c r="JY141" s="106"/>
      <c r="JZ141" s="106"/>
      <c r="KA141" s="106"/>
      <c r="KB141" s="106"/>
      <c r="KC141" s="106"/>
      <c r="KD141" s="106"/>
      <c r="KE141" s="106"/>
      <c r="KF141" s="106"/>
      <c r="KG141" s="106"/>
      <c r="KH141" s="106"/>
      <c r="KI141" s="106"/>
      <c r="KJ141" s="106"/>
      <c r="KK141" s="106"/>
      <c r="KL141" s="106"/>
      <c r="KM141" s="106"/>
      <c r="KN141" s="106"/>
      <c r="KO141" s="106"/>
      <c r="KP141" s="106"/>
      <c r="KQ141" s="106"/>
      <c r="KR141" s="106"/>
      <c r="KS141" s="106"/>
      <c r="KT141" s="106"/>
      <c r="KU141" s="106"/>
      <c r="KV141" s="106"/>
      <c r="KW141" s="106"/>
      <c r="KX141" s="106"/>
      <c r="KY141" s="106"/>
      <c r="KZ141" s="106"/>
      <c r="LA141" s="106"/>
      <c r="LB141" s="106"/>
      <c r="LC141" s="106"/>
      <c r="LD141" s="106"/>
      <c r="LE141" s="106"/>
      <c r="LF141" s="106"/>
      <c r="LG141" s="106"/>
      <c r="LH141" s="106"/>
      <c r="LI141" s="106"/>
      <c r="LJ141" s="106"/>
      <c r="LK141" s="106"/>
      <c r="LL141" s="106"/>
      <c r="LM141" s="106"/>
      <c r="LN141" s="106"/>
      <c r="LO141" s="106"/>
      <c r="LP141" s="106"/>
      <c r="LQ141" s="106"/>
      <c r="LR141" s="106"/>
      <c r="LS141" s="106"/>
      <c r="LT141" s="106"/>
      <c r="LU141" s="106"/>
      <c r="LV141" s="106"/>
      <c r="LW141" s="106"/>
      <c r="LX141" s="106"/>
      <c r="LY141" s="106"/>
      <c r="LZ141" s="106"/>
      <c r="MA141" s="106"/>
      <c r="MB141" s="106"/>
      <c r="MC141" s="106"/>
      <c r="MD141" s="106"/>
      <c r="ME141" s="106"/>
      <c r="MF141" s="106"/>
      <c r="MG141" s="106"/>
      <c r="MH141" s="106"/>
      <c r="MI141" s="106"/>
      <c r="MJ141" s="106"/>
      <c r="MK141" s="106"/>
      <c r="ML141" s="106"/>
      <c r="MM141" s="106"/>
      <c r="MN141" s="106"/>
      <c r="MO141" s="106"/>
      <c r="MP141" s="106"/>
      <c r="MQ141" s="106"/>
      <c r="MR141" s="106"/>
      <c r="MS141" s="106"/>
      <c r="MT141" s="106"/>
      <c r="MU141" s="106"/>
      <c r="MV141" s="106"/>
      <c r="MW141" s="106"/>
      <c r="MX141" s="106"/>
      <c r="MY141" s="106"/>
      <c r="MZ141" s="106"/>
      <c r="NA141" s="106"/>
      <c r="NB141" s="106"/>
      <c r="NC141" s="106"/>
      <c r="ND141" s="106"/>
      <c r="NE141" s="106"/>
      <c r="NF141" s="106"/>
      <c r="NG141" s="106"/>
      <c r="NH141" s="106"/>
      <c r="NI141" s="106"/>
      <c r="NJ141" s="106"/>
      <c r="NK141" s="106"/>
      <c r="NL141" s="106"/>
      <c r="NM141" s="106"/>
      <c r="NN141" s="106"/>
      <c r="NO141" s="106"/>
      <c r="NP141" s="106"/>
      <c r="NQ141" s="106"/>
      <c r="NR141" s="106"/>
      <c r="NS141" s="106"/>
      <c r="NT141" s="106"/>
      <c r="NU141" s="106"/>
      <c r="NV141" s="106"/>
      <c r="NW141" s="106"/>
      <c r="NX141" s="106"/>
      <c r="NY141" s="106"/>
      <c r="NZ141" s="106"/>
      <c r="OA141" s="106"/>
      <c r="OB141" s="106"/>
      <c r="OC141" s="106"/>
      <c r="OD141" s="106"/>
      <c r="OE141" s="106"/>
      <c r="OF141" s="106"/>
      <c r="OG141" s="106"/>
      <c r="OH141" s="106"/>
      <c r="OI141" s="106"/>
      <c r="OJ141" s="106"/>
      <c r="OK141" s="106"/>
      <c r="OL141" s="106"/>
      <c r="OM141" s="106"/>
      <c r="ON141" s="106"/>
      <c r="OO141" s="106"/>
      <c r="OP141" s="106"/>
      <c r="OQ141" s="106"/>
      <c r="OR141" s="106"/>
      <c r="OS141" s="106"/>
      <c r="OT141" s="106"/>
      <c r="OU141" s="106"/>
      <c r="OV141" s="106"/>
      <c r="OW141" s="106"/>
      <c r="OX141" s="106"/>
      <c r="OY141" s="106"/>
      <c r="OZ141" s="106"/>
      <c r="PA141" s="106"/>
      <c r="PB141" s="106"/>
      <c r="PC141" s="106"/>
      <c r="PD141" s="106"/>
      <c r="PE141" s="106"/>
      <c r="PF141" s="106"/>
      <c r="PG141" s="106"/>
      <c r="PH141" s="106"/>
      <c r="PI141" s="106"/>
      <c r="PJ141" s="106"/>
      <c r="PK141" s="106"/>
      <c r="PL141" s="106"/>
      <c r="PM141" s="106"/>
      <c r="PN141" s="106"/>
      <c r="PO141" s="106"/>
      <c r="PP141" s="106"/>
      <c r="PQ141" s="106"/>
      <c r="PR141" s="106"/>
      <c r="PS141" s="106"/>
      <c r="PT141" s="106"/>
      <c r="PU141" s="106"/>
      <c r="PV141" s="106"/>
      <c r="PW141" s="106"/>
      <c r="PX141" s="106"/>
      <c r="PY141" s="106"/>
      <c r="PZ141" s="106"/>
      <c r="QA141" s="106"/>
      <c r="QB141" s="106"/>
      <c r="QC141" s="106"/>
      <c r="QD141" s="106"/>
      <c r="QE141" s="106"/>
      <c r="QF141" s="106"/>
      <c r="QG141" s="106"/>
      <c r="QH141" s="106"/>
      <c r="QI141" s="106"/>
      <c r="QJ141" s="106"/>
      <c r="QK141" s="106"/>
      <c r="QL141" s="106"/>
      <c r="QM141" s="106"/>
      <c r="QN141" s="106"/>
      <c r="QO141" s="106"/>
      <c r="QP141" s="106"/>
      <c r="QQ141" s="106"/>
      <c r="QR141" s="106"/>
      <c r="QS141" s="106"/>
      <c r="QT141" s="106"/>
      <c r="QU141" s="106"/>
      <c r="QV141" s="106"/>
      <c r="QW141" s="106"/>
      <c r="QX141" s="106"/>
      <c r="QY141" s="106"/>
      <c r="QZ141" s="106"/>
      <c r="RA141" s="106"/>
      <c r="RB141" s="106"/>
      <c r="RC141" s="106"/>
      <c r="RD141" s="106"/>
      <c r="RE141" s="106"/>
      <c r="RF141" s="106"/>
      <c r="RG141" s="106"/>
      <c r="RH141" s="106"/>
      <c r="RI141" s="106"/>
      <c r="RJ141" s="106"/>
      <c r="RK141" s="106"/>
      <c r="RL141" s="106"/>
      <c r="RM141" s="106"/>
      <c r="RN141" s="106"/>
      <c r="RO141" s="106"/>
      <c r="RP141" s="106"/>
      <c r="RQ141" s="106"/>
      <c r="RR141" s="106"/>
      <c r="RS141" s="106"/>
      <c r="RT141" s="106"/>
      <c r="RU141" s="106"/>
      <c r="RV141" s="106"/>
      <c r="RW141" s="106"/>
      <c r="RX141" s="106"/>
      <c r="RY141" s="106"/>
      <c r="RZ141" s="106"/>
      <c r="SA141" s="106"/>
      <c r="SB141" s="106"/>
      <c r="SC141" s="106"/>
      <c r="SD141" s="106"/>
      <c r="SE141" s="106"/>
      <c r="SF141" s="106"/>
      <c r="SG141" s="106"/>
      <c r="SH141" s="106"/>
      <c r="SI141" s="106"/>
      <c r="SJ141" s="106"/>
      <c r="SK141" s="106"/>
      <c r="SL141" s="106"/>
      <c r="SM141" s="106"/>
      <c r="SN141" s="106"/>
      <c r="SO141" s="106"/>
      <c r="SP141" s="106"/>
      <c r="SQ141" s="106"/>
      <c r="SR141" s="106"/>
      <c r="SS141" s="106"/>
      <c r="ST141" s="106"/>
      <c r="SU141" s="106"/>
      <c r="SV141" s="106"/>
      <c r="SW141" s="106"/>
      <c r="SX141" s="106"/>
      <c r="SY141" s="106"/>
      <c r="SZ141" s="106"/>
      <c r="TA141" s="106"/>
      <c r="TB141" s="106"/>
      <c r="TC141" s="106"/>
      <c r="TD141" s="106"/>
      <c r="TE141" s="106"/>
      <c r="TF141" s="106"/>
      <c r="TG141" s="106"/>
      <c r="TH141" s="106"/>
      <c r="TI141" s="106"/>
      <c r="TJ141" s="106"/>
      <c r="TK141" s="106"/>
      <c r="TL141" s="106"/>
      <c r="TM141" s="106"/>
      <c r="TN141" s="106"/>
      <c r="TO141" s="106"/>
      <c r="TP141" s="106"/>
      <c r="TQ141" s="106"/>
      <c r="TR141" s="106"/>
      <c r="TS141" s="106"/>
      <c r="TT141" s="106"/>
      <c r="TU141" s="106"/>
      <c r="TV141" s="106"/>
      <c r="TW141" s="106"/>
      <c r="TX141" s="106"/>
      <c r="TY141" s="106"/>
      <c r="TZ141" s="106"/>
      <c r="UA141" s="106"/>
      <c r="UB141" s="106"/>
      <c r="UC141" s="106"/>
      <c r="UD141" s="106"/>
      <c r="UE141" s="106"/>
      <c r="UF141" s="106"/>
      <c r="UG141" s="106"/>
      <c r="UH141" s="106"/>
      <c r="UI141" s="106"/>
      <c r="UJ141" s="106"/>
      <c r="UK141" s="106"/>
      <c r="UL141" s="106"/>
      <c r="UM141" s="106"/>
      <c r="UN141" s="106"/>
      <c r="UO141" s="106"/>
      <c r="UP141" s="106"/>
      <c r="UQ141" s="106"/>
      <c r="UR141" s="106"/>
      <c r="US141" s="106"/>
      <c r="UT141" s="106"/>
      <c r="UU141" s="106"/>
      <c r="UV141" s="106"/>
      <c r="UW141" s="106"/>
      <c r="UX141" s="106"/>
      <c r="UY141" s="106"/>
      <c r="UZ141" s="106"/>
      <c r="VA141" s="106"/>
      <c r="VB141" s="106"/>
      <c r="VC141" s="106"/>
      <c r="VD141" s="106"/>
      <c r="VE141" s="106"/>
      <c r="VF141" s="106"/>
      <c r="VG141" s="106"/>
      <c r="VH141" s="106"/>
      <c r="VI141" s="106"/>
      <c r="VJ141" s="106"/>
      <c r="VK141" s="106"/>
      <c r="VL141" s="106"/>
      <c r="VM141" s="106"/>
      <c r="VN141" s="106"/>
      <c r="VO141" s="106"/>
      <c r="VP141" s="106"/>
      <c r="VQ141" s="106"/>
      <c r="VR141" s="106"/>
      <c r="VS141" s="106"/>
      <c r="VT141" s="106"/>
      <c r="VU141" s="106"/>
      <c r="VV141" s="106"/>
      <c r="VW141" s="106"/>
      <c r="VX141" s="106"/>
      <c r="VY141" s="106"/>
      <c r="VZ141" s="106"/>
      <c r="WA141" s="106"/>
      <c r="WB141" s="106"/>
      <c r="WC141" s="106"/>
      <c r="WD141" s="106"/>
      <c r="WE141" s="106"/>
      <c r="WF141" s="106"/>
      <c r="WG141" s="106"/>
      <c r="WH141" s="106"/>
      <c r="WI141" s="106"/>
      <c r="WJ141" s="106"/>
      <c r="WK141" s="106"/>
      <c r="WL141" s="106"/>
      <c r="WM141" s="106"/>
      <c r="WN141" s="106"/>
      <c r="WO141" s="106"/>
      <c r="WP141" s="106"/>
      <c r="WQ141" s="106"/>
      <c r="WR141" s="106"/>
      <c r="WS141" s="106"/>
      <c r="WT141" s="106"/>
      <c r="WU141" s="106"/>
      <c r="WV141" s="106"/>
      <c r="WW141" s="106"/>
      <c r="WX141" s="106"/>
      <c r="WY141" s="106"/>
      <c r="WZ141" s="106"/>
      <c r="XA141" s="106"/>
      <c r="XB141" s="106"/>
      <c r="XC141" s="106"/>
      <c r="XD141" s="106"/>
      <c r="XE141" s="106"/>
      <c r="XF141" s="106"/>
      <c r="XG141" s="106"/>
      <c r="XH141" s="106"/>
      <c r="XI141" s="106"/>
      <c r="XJ141" s="106"/>
      <c r="XK141" s="106"/>
      <c r="XL141" s="106"/>
      <c r="XM141" s="106"/>
      <c r="XN141" s="106"/>
      <c r="XO141" s="106"/>
      <c r="XP141" s="106"/>
      <c r="XQ141" s="106"/>
      <c r="XR141" s="106"/>
      <c r="XS141" s="106"/>
      <c r="XT141" s="106"/>
      <c r="XU141" s="106"/>
      <c r="XV141" s="106"/>
      <c r="XW141" s="106"/>
      <c r="XX141" s="106"/>
      <c r="XY141" s="106"/>
      <c r="XZ141" s="106"/>
      <c r="YA141" s="106"/>
      <c r="YB141" s="106"/>
      <c r="YC141" s="106"/>
      <c r="YD141" s="106"/>
      <c r="YE141" s="106"/>
      <c r="YF141" s="106"/>
      <c r="YG141" s="106"/>
      <c r="YH141" s="106"/>
      <c r="YI141" s="106"/>
      <c r="YJ141" s="106"/>
      <c r="YK141" s="106"/>
      <c r="YL141" s="106"/>
      <c r="YM141" s="106"/>
      <c r="YN141" s="106"/>
      <c r="YO141" s="106"/>
      <c r="YP141" s="106"/>
      <c r="YQ141" s="106"/>
      <c r="YR141" s="106"/>
      <c r="YS141" s="106"/>
      <c r="YT141" s="106"/>
      <c r="YU141" s="106"/>
      <c r="YV141" s="106"/>
      <c r="YW141" s="106"/>
      <c r="YX141" s="106"/>
      <c r="YY141" s="106"/>
      <c r="YZ141" s="106"/>
      <c r="ZA141" s="106"/>
      <c r="ZB141" s="106"/>
      <c r="ZC141" s="106"/>
      <c r="ZD141" s="106"/>
      <c r="ZE141" s="106"/>
      <c r="ZF141" s="106"/>
      <c r="ZG141" s="106"/>
      <c r="ZH141" s="106"/>
      <c r="ZI141" s="106"/>
      <c r="ZJ141" s="106"/>
      <c r="ZK141" s="106"/>
      <c r="ZL141" s="106"/>
      <c r="ZM141" s="106"/>
      <c r="ZN141" s="106"/>
      <c r="ZO141" s="106"/>
      <c r="ZP141" s="106"/>
      <c r="ZQ141" s="106"/>
      <c r="ZR141" s="106"/>
      <c r="ZS141" s="106"/>
      <c r="ZT141" s="106"/>
      <c r="ZU141" s="106"/>
      <c r="ZV141" s="106"/>
      <c r="ZW141" s="106"/>
      <c r="ZX141" s="106"/>
      <c r="ZY141" s="106"/>
      <c r="ZZ141" s="106"/>
      <c r="AAA141" s="106"/>
      <c r="AAB141" s="106"/>
      <c r="AAC141" s="106"/>
      <c r="AAD141" s="106"/>
      <c r="AAE141" s="106"/>
      <c r="AAF141" s="106"/>
      <c r="AAG141" s="106"/>
      <c r="AAH141" s="106"/>
      <c r="AAI141" s="106"/>
      <c r="AAJ141" s="106"/>
      <c r="AAK141" s="106"/>
      <c r="AAL141" s="106"/>
      <c r="AAM141" s="106"/>
      <c r="AAN141" s="106"/>
      <c r="AAO141" s="106"/>
      <c r="AAP141" s="106"/>
      <c r="AAQ141" s="106"/>
      <c r="AAR141" s="106"/>
      <c r="AAS141" s="106"/>
      <c r="AAT141" s="106"/>
      <c r="AAU141" s="106"/>
      <c r="AAV141" s="106"/>
      <c r="AAW141" s="106"/>
      <c r="AAX141" s="106"/>
      <c r="AAY141" s="106"/>
      <c r="AAZ141" s="106"/>
      <c r="ABA141" s="106"/>
      <c r="ABB141" s="106"/>
      <c r="ABC141" s="106"/>
      <c r="ABD141" s="106"/>
      <c r="ABE141" s="106"/>
      <c r="ABF141" s="106"/>
      <c r="ABG141" s="106"/>
      <c r="ABH141" s="106"/>
      <c r="ABI141" s="106"/>
      <c r="ABJ141" s="106"/>
      <c r="ABK141" s="106"/>
      <c r="ABL141" s="106"/>
      <c r="ABM141" s="106"/>
      <c r="ABN141" s="106"/>
      <c r="ABO141" s="106"/>
      <c r="ABP141" s="106"/>
      <c r="ABQ141" s="106"/>
      <c r="ABR141" s="106"/>
      <c r="ABS141" s="106"/>
      <c r="ABT141" s="106"/>
      <c r="ABU141" s="106"/>
      <c r="ABV141" s="106"/>
      <c r="ABW141" s="106"/>
      <c r="ABX141" s="106"/>
      <c r="ABY141" s="106"/>
      <c r="ABZ141" s="106"/>
      <c r="ACA141" s="106"/>
      <c r="ACB141" s="106"/>
      <c r="ACC141" s="106"/>
      <c r="ACD141" s="106"/>
      <c r="ACE141" s="106"/>
      <c r="ACF141" s="106"/>
      <c r="ACG141" s="106"/>
      <c r="ACH141" s="106"/>
      <c r="ACI141" s="106"/>
      <c r="ACJ141" s="106"/>
      <c r="ACK141" s="106"/>
      <c r="ACL141" s="106"/>
      <c r="ACM141" s="106"/>
      <c r="ACN141" s="106"/>
      <c r="ACO141" s="106"/>
      <c r="ACP141" s="106"/>
      <c r="ACQ141" s="106"/>
      <c r="ACR141" s="106"/>
      <c r="ACS141" s="106"/>
      <c r="ACT141" s="106"/>
      <c r="ACU141" s="106"/>
      <c r="ACV141" s="106"/>
      <c r="ACW141" s="106"/>
      <c r="ACX141" s="106"/>
      <c r="ACY141" s="106"/>
      <c r="ACZ141" s="106"/>
      <c r="ADA141" s="106"/>
      <c r="ADB141" s="106"/>
      <c r="ADC141" s="106"/>
      <c r="ADD141" s="106"/>
      <c r="ADE141" s="106"/>
      <c r="ADF141" s="106"/>
      <c r="ADG141" s="106"/>
      <c r="ADH141" s="106"/>
      <c r="ADI141" s="106"/>
      <c r="ADJ141" s="106"/>
      <c r="ADK141" s="106"/>
      <c r="ADL141" s="106"/>
      <c r="ADM141" s="106"/>
      <c r="ADN141" s="106"/>
      <c r="ADO141" s="106"/>
      <c r="ADP141" s="106"/>
      <c r="ADQ141" s="106"/>
      <c r="ADR141" s="106"/>
      <c r="ADS141" s="106"/>
      <c r="ADT141" s="106"/>
      <c r="ADU141" s="106"/>
      <c r="ADV141" s="106"/>
      <c r="ADW141" s="106"/>
      <c r="ADX141" s="106"/>
      <c r="ADY141" s="106"/>
      <c r="ADZ141" s="106"/>
      <c r="AEA141" s="106"/>
      <c r="AEB141" s="106"/>
      <c r="AEC141" s="106"/>
      <c r="AED141" s="106"/>
      <c r="AEE141" s="106"/>
      <c r="AEF141" s="106"/>
      <c r="AEG141" s="106"/>
      <c r="AEH141" s="106"/>
      <c r="AEI141" s="106"/>
      <c r="AEJ141" s="106"/>
      <c r="AEK141" s="106"/>
      <c r="AEL141" s="106"/>
      <c r="AEM141" s="106"/>
      <c r="AEN141" s="106"/>
      <c r="AEO141" s="106"/>
      <c r="AEP141" s="106"/>
      <c r="AEQ141" s="106"/>
      <c r="AER141" s="106"/>
      <c r="AES141" s="106"/>
      <c r="AET141" s="106"/>
      <c r="AEU141" s="106"/>
      <c r="AEV141" s="106"/>
      <c r="AEW141" s="106"/>
      <c r="AEX141" s="106"/>
      <c r="AEY141" s="106"/>
      <c r="AEZ141" s="106"/>
      <c r="AFA141" s="106"/>
      <c r="AFB141" s="106"/>
      <c r="AFC141" s="106"/>
      <c r="AFD141" s="106"/>
      <c r="AFE141" s="106"/>
      <c r="AFF141" s="106"/>
      <c r="AFG141" s="106"/>
      <c r="AFH141" s="106"/>
      <c r="AFI141" s="106"/>
      <c r="AFJ141" s="106"/>
      <c r="AFK141" s="106"/>
      <c r="AFL141" s="106"/>
      <c r="AFM141" s="106"/>
      <c r="AFN141" s="106"/>
      <c r="AFO141" s="106"/>
      <c r="AFP141" s="106"/>
      <c r="AFQ141" s="106"/>
      <c r="AFR141" s="106"/>
      <c r="AFS141" s="106"/>
      <c r="AFT141" s="106"/>
      <c r="AFU141" s="106"/>
      <c r="AFV141" s="106"/>
      <c r="AFW141" s="106"/>
      <c r="AFX141" s="106"/>
      <c r="AFY141" s="106"/>
      <c r="AFZ141" s="106"/>
      <c r="AGA141" s="106"/>
      <c r="AGB141" s="106"/>
      <c r="AGC141" s="106"/>
      <c r="AGD141" s="106"/>
      <c r="AGE141" s="106"/>
      <c r="AGF141" s="106"/>
      <c r="AGG141" s="106"/>
      <c r="AGH141" s="106"/>
      <c r="AGI141" s="106"/>
      <c r="AGJ141" s="106"/>
      <c r="AGK141" s="106"/>
      <c r="AGL141" s="106"/>
      <c r="AGM141" s="106"/>
      <c r="AGN141" s="106"/>
      <c r="AGO141" s="106"/>
      <c r="AGP141" s="106"/>
      <c r="AGQ141" s="106"/>
      <c r="AGR141" s="106"/>
      <c r="AGS141" s="106"/>
      <c r="AGT141" s="106"/>
      <c r="AGU141" s="106"/>
      <c r="AGV141" s="106"/>
      <c r="AGW141" s="106"/>
      <c r="AGX141" s="106"/>
      <c r="AGY141" s="106"/>
      <c r="AGZ141" s="106"/>
      <c r="AHA141" s="106"/>
      <c r="AHB141" s="106"/>
      <c r="AHC141" s="106"/>
      <c r="AHD141" s="106"/>
      <c r="AHE141" s="106"/>
      <c r="AHF141" s="106"/>
      <c r="AHG141" s="106"/>
      <c r="AHH141" s="106"/>
      <c r="AHI141" s="106"/>
      <c r="AHJ141" s="106"/>
      <c r="AHK141" s="106"/>
      <c r="AHL141" s="106"/>
      <c r="AHM141" s="106"/>
      <c r="AHN141" s="106"/>
      <c r="AHO141" s="106"/>
      <c r="AHP141" s="106"/>
      <c r="AHQ141" s="106"/>
      <c r="AHR141" s="106"/>
      <c r="AHS141" s="106"/>
      <c r="AHT141" s="106"/>
      <c r="AHU141" s="106"/>
      <c r="AHV141" s="106"/>
      <c r="AHW141" s="106"/>
      <c r="AHX141" s="106"/>
      <c r="AHY141" s="106"/>
      <c r="AHZ141" s="106"/>
      <c r="AIA141" s="106"/>
      <c r="AIB141" s="106"/>
      <c r="AIC141" s="106"/>
      <c r="AID141" s="106"/>
      <c r="AIE141" s="106"/>
      <c r="AIF141" s="106"/>
      <c r="AIG141" s="106"/>
      <c r="AIH141" s="106"/>
      <c r="AII141" s="106"/>
      <c r="AIJ141" s="106"/>
      <c r="AIK141" s="106"/>
      <c r="AIL141" s="106"/>
      <c r="AIM141" s="106"/>
      <c r="AIN141" s="106"/>
      <c r="AIO141" s="106"/>
      <c r="AIP141" s="106"/>
      <c r="AIQ141" s="106"/>
      <c r="AIR141" s="106"/>
      <c r="AIS141" s="106"/>
      <c r="AIT141" s="106"/>
      <c r="AIU141" s="106"/>
      <c r="AIV141" s="106"/>
      <c r="AIW141" s="106"/>
      <c r="AIX141" s="106"/>
      <c r="AIY141" s="106"/>
      <c r="AIZ141" s="106"/>
      <c r="AJA141" s="106"/>
      <c r="AJB141" s="106"/>
      <c r="AJC141" s="106"/>
      <c r="AJD141" s="106"/>
      <c r="AJE141" s="106"/>
      <c r="AJF141" s="106"/>
      <c r="AJG141" s="106"/>
      <c r="AJH141" s="106"/>
      <c r="AJI141" s="106"/>
      <c r="AJJ141" s="106"/>
      <c r="AJK141" s="106"/>
      <c r="AJL141" s="106"/>
      <c r="AJM141" s="106"/>
      <c r="AJN141" s="106"/>
      <c r="AJO141" s="106"/>
      <c r="AJP141" s="106"/>
      <c r="AJQ141" s="106"/>
      <c r="AJR141" s="106"/>
      <c r="AJS141" s="106"/>
      <c r="AJT141" s="106"/>
      <c r="AJU141" s="106"/>
      <c r="AJV141" s="106"/>
      <c r="AJW141" s="106"/>
      <c r="AJX141" s="106"/>
      <c r="AJY141" s="106"/>
      <c r="AJZ141" s="106"/>
      <c r="AKA141" s="106"/>
      <c r="AKB141" s="106"/>
      <c r="AKC141" s="106"/>
      <c r="AKD141" s="106"/>
      <c r="AKE141" s="106"/>
      <c r="AKF141" s="106"/>
      <c r="AKG141" s="106"/>
      <c r="AKH141" s="106"/>
      <c r="AKI141" s="106"/>
      <c r="AKJ141" s="106"/>
      <c r="AKK141" s="106"/>
      <c r="AKL141" s="106"/>
      <c r="AKM141" s="106"/>
      <c r="AKN141" s="106"/>
      <c r="AKO141" s="106"/>
      <c r="AKP141" s="106"/>
      <c r="AKQ141" s="106"/>
      <c r="AKR141" s="106"/>
      <c r="AKS141" s="106"/>
      <c r="AKT141" s="106"/>
      <c r="AKU141" s="106"/>
      <c r="AKV141" s="106"/>
      <c r="AKW141" s="106"/>
      <c r="AKX141" s="106"/>
      <c r="AKY141" s="106"/>
      <c r="AKZ141" s="106"/>
      <c r="ALA141" s="106"/>
      <c r="ALB141" s="106"/>
      <c r="ALC141" s="106"/>
      <c r="ALD141" s="106"/>
      <c r="ALE141" s="106"/>
      <c r="ALF141" s="106"/>
      <c r="ALG141" s="106"/>
      <c r="ALH141" s="106"/>
      <c r="ALI141" s="106"/>
      <c r="ALJ141" s="106"/>
      <c r="ALK141" s="106"/>
      <c r="ALL141" s="106"/>
      <c r="ALM141" s="106"/>
      <c r="ALN141" s="106"/>
      <c r="ALO141" s="106"/>
      <c r="ALP141" s="106"/>
      <c r="ALQ141" s="106"/>
      <c r="ALR141" s="106"/>
      <c r="ALS141" s="106"/>
      <c r="ALT141" s="106"/>
      <c r="ALU141" s="106"/>
      <c r="ALV141" s="106"/>
      <c r="ALW141" s="106"/>
      <c r="ALX141" s="106"/>
      <c r="ALY141" s="106"/>
      <c r="ALZ141" s="106"/>
      <c r="AMA141" s="106"/>
      <c r="AMB141" s="106"/>
      <c r="AMC141" s="106"/>
      <c r="AMD141" s="106"/>
      <c r="AME141" s="106"/>
      <c r="AMF141" s="106"/>
      <c r="AMG141" s="106"/>
      <c r="AMH141" s="106"/>
      <c r="AMI141" s="106"/>
      <c r="AMJ141" s="106"/>
      <c r="AMK141" s="106"/>
    </row>
    <row r="142" spans="1:1025" ht="13.5" thickBot="1" x14ac:dyDescent="0.25">
      <c r="A142" s="137"/>
      <c r="B142" s="157"/>
      <c r="C142" s="139"/>
      <c r="D142" s="140"/>
      <c r="E142" s="175"/>
      <c r="F142" s="141"/>
      <c r="J142" s="85"/>
    </row>
    <row r="143" spans="1:1025" x14ac:dyDescent="0.2">
      <c r="A143" s="62"/>
      <c r="B143" s="176" t="s">
        <v>305</v>
      </c>
      <c r="C143" s="110"/>
      <c r="D143" s="119"/>
      <c r="E143" s="111"/>
      <c r="F143" s="143">
        <f>SUM(F124:F142)</f>
        <v>0</v>
      </c>
      <c r="J143" s="85"/>
    </row>
    <row r="144" spans="1:1025" x14ac:dyDescent="0.2">
      <c r="A144" s="62"/>
      <c r="B144" s="144" t="s">
        <v>248</v>
      </c>
      <c r="C144" s="145"/>
      <c r="D144" s="146"/>
      <c r="E144" s="147"/>
      <c r="F144" s="148">
        <f>F126+F128+F130+F132</f>
        <v>0</v>
      </c>
      <c r="H144" s="50"/>
    </row>
    <row r="145" spans="1:8" x14ac:dyDescent="0.2">
      <c r="A145" s="62"/>
      <c r="B145" s="149" t="s">
        <v>249</v>
      </c>
      <c r="C145" s="150"/>
      <c r="D145" s="151"/>
      <c r="E145" s="152"/>
      <c r="F145" s="153">
        <f>F134+F136+F141</f>
        <v>0</v>
      </c>
    </row>
    <row r="146" spans="1:8" x14ac:dyDescent="0.2">
      <c r="A146" s="62"/>
      <c r="B146" s="149" t="s">
        <v>250</v>
      </c>
      <c r="C146" s="150"/>
      <c r="D146" s="151"/>
      <c r="E146" s="152"/>
      <c r="F146" s="153">
        <f>F124+F138</f>
        <v>0</v>
      </c>
    </row>
    <row r="147" spans="1:8" x14ac:dyDescent="0.2">
      <c r="A147" s="62"/>
      <c r="B147" s="176"/>
      <c r="C147" s="110"/>
      <c r="D147" s="119"/>
      <c r="E147" s="111"/>
      <c r="F147" s="143"/>
    </row>
    <row r="148" spans="1:8" x14ac:dyDescent="0.2">
      <c r="A148" s="62"/>
      <c r="B148" s="176"/>
      <c r="C148" s="110"/>
      <c r="D148" s="119"/>
      <c r="E148" s="111"/>
      <c r="F148" s="143"/>
    </row>
    <row r="149" spans="1:8" x14ac:dyDescent="0.2">
      <c r="A149" s="62"/>
      <c r="B149" s="176"/>
      <c r="C149" s="110"/>
      <c r="D149" s="119"/>
      <c r="E149" s="111"/>
      <c r="F149" s="143"/>
    </row>
    <row r="150" spans="1:8" x14ac:dyDescent="0.2">
      <c r="A150" s="62"/>
      <c r="B150" s="109"/>
      <c r="C150" s="110"/>
      <c r="D150" s="119"/>
      <c r="E150" s="111"/>
      <c r="F150" s="112"/>
    </row>
    <row r="151" spans="1:8" x14ac:dyDescent="0.2">
      <c r="A151" s="62"/>
      <c r="B151" s="109"/>
      <c r="C151" s="110"/>
      <c r="D151" s="119"/>
      <c r="E151" s="111"/>
      <c r="F151" s="112"/>
    </row>
    <row r="152" spans="1:8" x14ac:dyDescent="0.2">
      <c r="A152" s="62"/>
      <c r="B152" s="178" t="s">
        <v>251</v>
      </c>
      <c r="C152" s="110"/>
      <c r="D152" s="119"/>
      <c r="E152" s="111"/>
      <c r="F152" s="112"/>
    </row>
    <row r="153" spans="1:8" x14ac:dyDescent="0.2">
      <c r="A153" s="62"/>
      <c r="B153" s="109"/>
      <c r="C153" s="110"/>
      <c r="D153" s="119"/>
      <c r="E153" s="111"/>
      <c r="F153" s="112"/>
    </row>
    <row r="154" spans="1:8" ht="51" x14ac:dyDescent="0.2">
      <c r="A154" s="129" t="s">
        <v>40</v>
      </c>
      <c r="B154" s="179" t="s">
        <v>306</v>
      </c>
      <c r="C154" s="110" t="s">
        <v>87</v>
      </c>
      <c r="D154" s="119">
        <v>43</v>
      </c>
      <c r="E154" s="111"/>
      <c r="F154" s="112">
        <f>D154*E154</f>
        <v>0</v>
      </c>
      <c r="H154" s="42"/>
    </row>
    <row r="155" spans="1:8" x14ac:dyDescent="0.2">
      <c r="A155" s="129"/>
      <c r="B155" s="109"/>
      <c r="C155" s="110"/>
      <c r="D155" s="119"/>
      <c r="E155" s="111"/>
      <c r="F155" s="112"/>
    </row>
    <row r="156" spans="1:8" ht="89.25" x14ac:dyDescent="0.2">
      <c r="A156" s="129" t="s">
        <v>42</v>
      </c>
      <c r="B156" s="109" t="s">
        <v>307</v>
      </c>
      <c r="C156" s="110" t="s">
        <v>91</v>
      </c>
      <c r="D156" s="119">
        <v>7</v>
      </c>
      <c r="E156" s="111"/>
      <c r="F156" s="112">
        <f>D156*E156</f>
        <v>0</v>
      </c>
    </row>
    <row r="157" spans="1:8" x14ac:dyDescent="0.2">
      <c r="A157" s="131"/>
      <c r="B157" s="174"/>
      <c r="C157" s="132"/>
      <c r="D157" s="133"/>
      <c r="E157" s="134"/>
      <c r="F157" s="135"/>
    </row>
    <row r="158" spans="1:8" ht="51" x14ac:dyDescent="0.2">
      <c r="A158" s="131" t="s">
        <v>89</v>
      </c>
      <c r="B158" s="103" t="s">
        <v>308</v>
      </c>
      <c r="C158" s="132" t="s">
        <v>94</v>
      </c>
      <c r="D158" s="133">
        <v>1</v>
      </c>
      <c r="E158" s="134"/>
      <c r="F158" s="135">
        <f>D158*E158</f>
        <v>0</v>
      </c>
    </row>
    <row r="159" spans="1:8" s="85" customFormat="1" x14ac:dyDescent="0.2">
      <c r="A159" s="131"/>
      <c r="B159" s="103"/>
      <c r="C159" s="132"/>
      <c r="D159" s="133"/>
      <c r="E159" s="134"/>
      <c r="F159" s="135"/>
    </row>
    <row r="160" spans="1:8" s="85" customFormat="1" ht="76.5" x14ac:dyDescent="0.2">
      <c r="A160" s="131" t="s">
        <v>48</v>
      </c>
      <c r="B160" s="179" t="s">
        <v>309</v>
      </c>
      <c r="C160" s="132" t="s">
        <v>94</v>
      </c>
      <c r="D160" s="133">
        <v>1</v>
      </c>
      <c r="E160" s="135"/>
      <c r="F160" s="135">
        <f>D160*E160</f>
        <v>0</v>
      </c>
    </row>
    <row r="161" spans="1:11" s="85" customFormat="1" x14ac:dyDescent="0.2">
      <c r="A161" s="131"/>
      <c r="B161" s="179"/>
      <c r="C161" s="132"/>
      <c r="D161" s="133"/>
      <c r="E161" s="135"/>
      <c r="F161" s="135"/>
    </row>
    <row r="162" spans="1:11" s="85" customFormat="1" ht="63.75" x14ac:dyDescent="0.2">
      <c r="A162" s="131" t="s">
        <v>50</v>
      </c>
      <c r="B162" s="174" t="s">
        <v>310</v>
      </c>
      <c r="C162" s="132" t="s">
        <v>87</v>
      </c>
      <c r="D162" s="133">
        <f>3.7-1.3</f>
        <v>2.4000000000000004</v>
      </c>
      <c r="E162" s="134"/>
      <c r="F162" s="135">
        <f>D162*E162</f>
        <v>0</v>
      </c>
      <c r="I162" s="88"/>
      <c r="J162" s="88"/>
    </row>
    <row r="163" spans="1:11" ht="13.5" thickBot="1" x14ac:dyDescent="0.25">
      <c r="A163" s="44"/>
      <c r="B163" s="157"/>
      <c r="C163" s="141"/>
      <c r="D163" s="140"/>
      <c r="E163" s="175"/>
      <c r="F163" s="141"/>
    </row>
    <row r="164" spans="1:11" x14ac:dyDescent="0.2">
      <c r="A164" s="4"/>
      <c r="B164" s="176" t="s">
        <v>311</v>
      </c>
      <c r="C164" s="112"/>
      <c r="D164" s="119"/>
      <c r="E164" s="111"/>
      <c r="F164" s="143">
        <f>SUM(F154:F163)</f>
        <v>0</v>
      </c>
    </row>
    <row r="165" spans="1:11" x14ac:dyDescent="0.2">
      <c r="A165" s="4"/>
      <c r="B165" s="144" t="s">
        <v>252</v>
      </c>
      <c r="C165" s="145"/>
      <c r="D165" s="146"/>
      <c r="E165" s="147"/>
      <c r="F165" s="148">
        <f>F154</f>
        <v>0</v>
      </c>
      <c r="H165" s="50"/>
    </row>
    <row r="166" spans="1:11" x14ac:dyDescent="0.2">
      <c r="A166" s="4"/>
      <c r="B166" s="149" t="s">
        <v>253</v>
      </c>
      <c r="C166" s="150"/>
      <c r="D166" s="151"/>
      <c r="E166" s="152"/>
      <c r="F166" s="153">
        <f>F156+F158+F160+F162</f>
        <v>0</v>
      </c>
      <c r="H166" s="50"/>
    </row>
    <row r="167" spans="1:11" x14ac:dyDescent="0.2">
      <c r="A167" s="4"/>
      <c r="B167" s="149" t="s">
        <v>254</v>
      </c>
      <c r="C167" s="150"/>
      <c r="D167" s="151"/>
      <c r="E167" s="152"/>
      <c r="F167" s="153">
        <v>0</v>
      </c>
    </row>
    <row r="168" spans="1:11" x14ac:dyDescent="0.2">
      <c r="A168" s="4"/>
      <c r="B168" s="176"/>
      <c r="C168" s="112"/>
      <c r="D168" s="119"/>
      <c r="E168" s="111"/>
      <c r="F168" s="143"/>
    </row>
    <row r="169" spans="1:11" x14ac:dyDescent="0.2">
      <c r="A169" s="4"/>
      <c r="B169" s="109"/>
      <c r="C169" s="112"/>
      <c r="D169" s="119"/>
      <c r="E169" s="111"/>
      <c r="F169" s="112"/>
    </row>
    <row r="170" spans="1:11" x14ac:dyDescent="0.2">
      <c r="A170" s="4"/>
      <c r="B170" s="109"/>
      <c r="C170" s="112"/>
      <c r="D170" s="119"/>
      <c r="E170" s="111"/>
      <c r="F170" s="112"/>
    </row>
    <row r="171" spans="1:11" x14ac:dyDescent="0.2">
      <c r="A171" s="4"/>
      <c r="B171" s="178" t="s">
        <v>255</v>
      </c>
      <c r="C171" s="112"/>
      <c r="D171" s="119"/>
      <c r="E171" s="111"/>
      <c r="F171" s="112"/>
    </row>
    <row r="172" spans="1:11" x14ac:dyDescent="0.2">
      <c r="A172" s="4"/>
      <c r="B172" s="109"/>
      <c r="C172" s="112"/>
      <c r="D172" s="119"/>
      <c r="E172" s="111"/>
      <c r="F172" s="112"/>
    </row>
    <row r="173" spans="1:11" ht="102" x14ac:dyDescent="0.2">
      <c r="A173" s="84" t="s">
        <v>40</v>
      </c>
      <c r="B173" s="109" t="s">
        <v>312</v>
      </c>
      <c r="C173" s="112" t="s">
        <v>87</v>
      </c>
      <c r="D173" s="133">
        <v>24</v>
      </c>
      <c r="E173" s="111"/>
      <c r="F173" s="112">
        <f>D173*E173</f>
        <v>0</v>
      </c>
    </row>
    <row r="174" spans="1:11" x14ac:dyDescent="0.2">
      <c r="A174" s="62"/>
      <c r="B174" s="109"/>
      <c r="C174" s="110"/>
      <c r="D174" s="119"/>
      <c r="E174" s="111"/>
      <c r="F174" s="110"/>
    </row>
    <row r="175" spans="1:11" ht="63.75" x14ac:dyDescent="0.2">
      <c r="A175" s="100" t="s">
        <v>42</v>
      </c>
      <c r="B175" s="157" t="s">
        <v>313</v>
      </c>
      <c r="C175" s="139" t="s">
        <v>94</v>
      </c>
      <c r="D175" s="140">
        <v>6</v>
      </c>
      <c r="E175" s="175"/>
      <c r="F175" s="141">
        <f>D175*E175</f>
        <v>0</v>
      </c>
      <c r="H175" s="42"/>
      <c r="K175" s="42"/>
    </row>
    <row r="176" spans="1:11" x14ac:dyDescent="0.2">
      <c r="A176" s="69"/>
      <c r="B176" s="169"/>
      <c r="C176" s="132"/>
      <c r="D176" s="133"/>
      <c r="E176" s="135"/>
      <c r="F176" s="132"/>
    </row>
    <row r="177" spans="1:6" x14ac:dyDescent="0.2">
      <c r="A177" s="4"/>
      <c r="B177" s="142" t="s">
        <v>314</v>
      </c>
      <c r="C177" s="110"/>
      <c r="D177" s="119"/>
      <c r="E177" s="112"/>
      <c r="F177" s="143">
        <f>SUM(F173:F176)</f>
        <v>0</v>
      </c>
    </row>
    <row r="178" spans="1:6" x14ac:dyDescent="0.2">
      <c r="A178" s="4"/>
      <c r="B178" s="144" t="s">
        <v>256</v>
      </c>
      <c r="C178" s="145"/>
      <c r="D178" s="146"/>
      <c r="E178" s="147"/>
      <c r="F178" s="148">
        <f>F173+F175</f>
        <v>0</v>
      </c>
    </row>
    <row r="179" spans="1:6" x14ac:dyDescent="0.2">
      <c r="A179" s="4"/>
      <c r="B179" s="149" t="s">
        <v>257</v>
      </c>
      <c r="C179" s="150"/>
      <c r="D179" s="151"/>
      <c r="E179" s="152"/>
      <c r="F179" s="153">
        <v>0</v>
      </c>
    </row>
    <row r="180" spans="1:6" x14ac:dyDescent="0.2">
      <c r="A180" s="4"/>
      <c r="B180" s="149" t="s">
        <v>258</v>
      </c>
      <c r="C180" s="150"/>
      <c r="D180" s="151"/>
      <c r="E180" s="152"/>
      <c r="F180" s="153">
        <v>0</v>
      </c>
    </row>
    <row r="181" spans="1:6" x14ac:dyDescent="0.2">
      <c r="A181" s="4"/>
      <c r="B181" s="142"/>
      <c r="C181" s="110"/>
      <c r="D181" s="119"/>
      <c r="E181" s="112"/>
      <c r="F181" s="143"/>
    </row>
    <row r="182" spans="1:6" x14ac:dyDescent="0.2">
      <c r="A182" s="4"/>
      <c r="B182" s="154"/>
      <c r="C182" s="110"/>
      <c r="D182" s="119"/>
      <c r="E182" s="112"/>
      <c r="F182" s="110"/>
    </row>
    <row r="183" spans="1:6" x14ac:dyDescent="0.2">
      <c r="A183" s="4"/>
      <c r="B183" s="154"/>
      <c r="C183" s="110"/>
      <c r="D183" s="119"/>
      <c r="E183" s="112"/>
      <c r="F183" s="110"/>
    </row>
    <row r="184" spans="1:6" x14ac:dyDescent="0.2">
      <c r="A184" s="4"/>
      <c r="B184" s="155" t="s">
        <v>315</v>
      </c>
      <c r="C184" s="110"/>
      <c r="D184" s="119"/>
      <c r="E184" s="112"/>
      <c r="F184" s="110"/>
    </row>
    <row r="185" spans="1:6" x14ac:dyDescent="0.2">
      <c r="A185" s="4"/>
      <c r="B185" s="155"/>
      <c r="C185" s="110"/>
      <c r="D185" s="119"/>
      <c r="E185" s="112"/>
      <c r="F185" s="110"/>
    </row>
    <row r="186" spans="1:6" ht="153" x14ac:dyDescent="0.2">
      <c r="A186" s="101"/>
      <c r="B186" s="157" t="s">
        <v>316</v>
      </c>
      <c r="C186" s="139" t="s">
        <v>236</v>
      </c>
      <c r="D186" s="140">
        <v>10</v>
      </c>
      <c r="E186" s="141"/>
      <c r="F186" s="141">
        <f>D186/100*(F5+F10+F15+F20+F25)</f>
        <v>0</v>
      </c>
    </row>
    <row r="187" spans="1:6" x14ac:dyDescent="0.2">
      <c r="A187" s="4"/>
      <c r="B187" s="154"/>
      <c r="C187" s="110"/>
      <c r="D187" s="119"/>
      <c r="E187" s="112"/>
      <c r="F187" s="159"/>
    </row>
    <row r="188" spans="1:6" x14ac:dyDescent="0.2">
      <c r="A188" s="4"/>
      <c r="B188" s="142" t="s">
        <v>237</v>
      </c>
      <c r="C188" s="110"/>
      <c r="D188" s="119"/>
      <c r="E188" s="112"/>
      <c r="F188" s="160">
        <f>F186</f>
        <v>0</v>
      </c>
    </row>
    <row r="189" spans="1:6" x14ac:dyDescent="0.2">
      <c r="B189" s="161"/>
      <c r="C189" s="106"/>
      <c r="D189" s="162"/>
      <c r="E189" s="163"/>
      <c r="F189" s="106"/>
    </row>
    <row r="190" spans="1:6" x14ac:dyDescent="0.2">
      <c r="B190" s="161"/>
      <c r="C190" s="106"/>
      <c r="D190" s="162"/>
      <c r="E190" s="163"/>
      <c r="F190" s="106"/>
    </row>
    <row r="191" spans="1:6" x14ac:dyDescent="0.2">
      <c r="B191" s="161"/>
      <c r="C191" s="106"/>
      <c r="D191" s="162"/>
      <c r="E191" s="163"/>
      <c r="F191" s="106"/>
    </row>
    <row r="192" spans="1:6" x14ac:dyDescent="0.2">
      <c r="B192" s="161"/>
      <c r="C192" s="106"/>
      <c r="D192" s="162"/>
      <c r="E192" s="163"/>
      <c r="F192" s="106"/>
    </row>
    <row r="193" spans="2:6" x14ac:dyDescent="0.2">
      <c r="B193" s="161"/>
      <c r="C193" s="106"/>
      <c r="D193" s="162"/>
      <c r="E193" s="163"/>
      <c r="F193" s="106"/>
    </row>
    <row r="194" spans="2:6" x14ac:dyDescent="0.2">
      <c r="B194" s="161"/>
      <c r="C194" s="106"/>
      <c r="D194" s="162"/>
      <c r="E194" s="163"/>
      <c r="F194" s="106"/>
    </row>
    <row r="195" spans="2:6" x14ac:dyDescent="0.2">
      <c r="B195" s="161"/>
      <c r="C195" s="106"/>
      <c r="D195" s="162"/>
      <c r="E195" s="163"/>
      <c r="F195" s="106"/>
    </row>
    <row r="196" spans="2:6" x14ac:dyDescent="0.2">
      <c r="B196" s="161"/>
      <c r="C196" s="106"/>
      <c r="D196" s="162"/>
      <c r="E196" s="163"/>
      <c r="F196" s="106"/>
    </row>
    <row r="197" spans="2:6" x14ac:dyDescent="0.2">
      <c r="B197" s="161"/>
      <c r="C197" s="106"/>
      <c r="D197" s="162"/>
      <c r="E197" s="163"/>
      <c r="F197" s="106"/>
    </row>
    <row r="198" spans="2:6" x14ac:dyDescent="0.2">
      <c r="B198" s="161"/>
      <c r="C198" s="106"/>
      <c r="D198" s="162"/>
      <c r="E198" s="163"/>
      <c r="F198" s="106"/>
    </row>
    <row r="199" spans="2:6" x14ac:dyDescent="0.2">
      <c r="B199" s="161"/>
      <c r="C199" s="106"/>
      <c r="D199" s="162"/>
      <c r="E199" s="163"/>
      <c r="F199" s="106"/>
    </row>
    <row r="200" spans="2:6" x14ac:dyDescent="0.2">
      <c r="B200" s="161"/>
      <c r="C200" s="106"/>
      <c r="D200" s="162"/>
      <c r="E200" s="163"/>
      <c r="F200" s="106"/>
    </row>
    <row r="201" spans="2:6" x14ac:dyDescent="0.2">
      <c r="B201" s="161"/>
      <c r="C201" s="106"/>
      <c r="D201" s="162"/>
      <c r="E201" s="163"/>
      <c r="F201" s="106"/>
    </row>
    <row r="202" spans="2:6" x14ac:dyDescent="0.2">
      <c r="B202" s="161"/>
      <c r="C202" s="106"/>
      <c r="D202" s="162"/>
      <c r="E202" s="163"/>
      <c r="F202" s="106"/>
    </row>
  </sheetData>
  <pageMargins left="0.98402777777777795" right="0.39374999999999999" top="0.98402777777777795" bottom="0.51249999999999996" header="0.51180555555555496" footer="0.31527777777777799"/>
  <pageSetup paperSize="9" firstPageNumber="0" orientation="portrait" r:id="rId1"/>
  <headerFooter>
    <oddHeader>&amp;C&amp;8Prenova fasade poslovne stavbe v Hrušici, Pot do šole 2a&amp;R&amp;8april 2014</oddHeader>
    <oddFooter>&amp;L&amp;8&amp;A&amp;R&amp;8&amp;P/&amp;N</oddFooter>
  </headerFooter>
  <rowBreaks count="5" manualBreakCount="5">
    <brk id="45" max="16383" man="1"/>
    <brk id="71" max="16383" man="1"/>
    <brk id="120" max="16383" man="1"/>
    <brk id="150" max="16383" man="1"/>
    <brk id="16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17"/>
  <sheetViews>
    <sheetView tabSelected="1" topLeftCell="A91" zoomScale="110" zoomScaleNormal="110" workbookViewId="0">
      <selection activeCell="F7" sqref="F7"/>
    </sheetView>
  </sheetViews>
  <sheetFormatPr defaultRowHeight="12.75" x14ac:dyDescent="0.2"/>
  <cols>
    <col min="1" max="1" width="3.5703125" style="22"/>
    <col min="2" max="2" width="35.5703125" style="49"/>
    <col min="3" max="3" width="7.28515625" style="22"/>
    <col min="4" max="4" width="7.28515625" style="120"/>
    <col min="5" max="5" width="15.85546875" style="50"/>
    <col min="6" max="6" width="15.85546875" style="22"/>
    <col min="7" max="1025" width="9.140625" style="22"/>
  </cols>
  <sheetData>
    <row r="1" spans="1:6" x14ac:dyDescent="0.2">
      <c r="A1" s="4"/>
      <c r="B1" s="73" t="s">
        <v>17</v>
      </c>
      <c r="C1" s="4"/>
      <c r="D1" s="114"/>
      <c r="E1" s="52"/>
      <c r="F1" s="4"/>
    </row>
    <row r="2" spans="1:6" x14ac:dyDescent="0.2">
      <c r="A2" s="4"/>
      <c r="B2" s="74"/>
      <c r="C2" s="4"/>
      <c r="D2" s="114"/>
      <c r="E2" s="52"/>
      <c r="F2" s="52"/>
    </row>
    <row r="3" spans="1:6" x14ac:dyDescent="0.2">
      <c r="A3" s="4"/>
      <c r="B3" s="73" t="s">
        <v>60</v>
      </c>
      <c r="C3" s="4"/>
      <c r="D3" s="114"/>
      <c r="E3" s="52"/>
      <c r="F3" s="67" t="s">
        <v>238</v>
      </c>
    </row>
    <row r="4" spans="1:6" x14ac:dyDescent="0.2">
      <c r="A4" s="69"/>
      <c r="B4" s="96"/>
      <c r="C4" s="69"/>
      <c r="D4" s="115"/>
      <c r="E4" s="71"/>
      <c r="F4" s="71"/>
    </row>
    <row r="5" spans="1:6" x14ac:dyDescent="0.2">
      <c r="A5" s="69"/>
      <c r="B5" s="97" t="s">
        <v>317</v>
      </c>
      <c r="C5" s="69"/>
      <c r="D5" s="115"/>
      <c r="E5" s="71"/>
      <c r="F5" s="71"/>
    </row>
    <row r="6" spans="1:6" x14ac:dyDescent="0.2">
      <c r="A6" s="132"/>
      <c r="B6" s="144" t="s">
        <v>318</v>
      </c>
      <c r="C6" s="145"/>
      <c r="D6" s="146"/>
      <c r="E6" s="148"/>
      <c r="F6" s="71"/>
    </row>
    <row r="7" spans="1:6" x14ac:dyDescent="0.2">
      <c r="A7" s="132"/>
      <c r="B7" s="149" t="s">
        <v>319</v>
      </c>
      <c r="C7" s="150"/>
      <c r="D7" s="151"/>
      <c r="E7" s="153"/>
      <c r="F7" s="71"/>
    </row>
    <row r="8" spans="1:6" x14ac:dyDescent="0.2">
      <c r="A8" s="132"/>
      <c r="B8" s="149" t="s">
        <v>320</v>
      </c>
      <c r="C8" s="150"/>
      <c r="D8" s="151"/>
      <c r="E8" s="153"/>
      <c r="F8" s="71"/>
    </row>
    <row r="9" spans="1:6" s="85" customFormat="1" x14ac:dyDescent="0.2">
      <c r="A9" s="132"/>
      <c r="B9" s="149"/>
      <c r="C9" s="150"/>
      <c r="D9" s="151"/>
      <c r="E9" s="152"/>
      <c r="F9" s="87"/>
    </row>
    <row r="10" spans="1:6" x14ac:dyDescent="0.2">
      <c r="A10" s="132"/>
      <c r="B10" s="165" t="s">
        <v>321</v>
      </c>
      <c r="C10" s="135"/>
      <c r="D10" s="133"/>
      <c r="E10" s="135"/>
      <c r="F10" s="71"/>
    </row>
    <row r="11" spans="1:6" x14ac:dyDescent="0.2">
      <c r="A11" s="132"/>
      <c r="B11" s="144" t="s">
        <v>75</v>
      </c>
      <c r="C11" s="145"/>
      <c r="D11" s="146"/>
      <c r="E11" s="148">
        <f>F107</f>
        <v>0</v>
      </c>
      <c r="F11" s="71"/>
    </row>
    <row r="12" spans="1:6" x14ac:dyDescent="0.2">
      <c r="A12" s="44"/>
      <c r="B12" s="98"/>
      <c r="C12" s="99"/>
      <c r="D12" s="116"/>
      <c r="E12" s="77"/>
      <c r="F12" s="77"/>
    </row>
    <row r="13" spans="1:6" x14ac:dyDescent="0.2">
      <c r="A13" s="69"/>
      <c r="B13" s="78"/>
      <c r="C13" s="69"/>
      <c r="D13" s="115"/>
      <c r="E13" s="71"/>
      <c r="F13" s="71"/>
    </row>
    <row r="14" spans="1:6" x14ac:dyDescent="0.2">
      <c r="A14" s="1"/>
      <c r="B14" s="79" t="s">
        <v>322</v>
      </c>
      <c r="C14" s="4"/>
      <c r="D14" s="114"/>
      <c r="E14" s="52"/>
      <c r="F14" s="80">
        <f>SUM(F5:F10)</f>
        <v>0</v>
      </c>
    </row>
    <row r="15" spans="1:6" x14ac:dyDescent="0.2">
      <c r="A15" s="1"/>
      <c r="B15" s="144" t="s">
        <v>318</v>
      </c>
      <c r="C15" s="145"/>
      <c r="D15" s="146"/>
      <c r="E15" s="148">
        <f>E6+E11</f>
        <v>0</v>
      </c>
      <c r="F15" s="80"/>
    </row>
    <row r="16" spans="1:6" x14ac:dyDescent="0.2">
      <c r="A16" s="1"/>
      <c r="B16" s="149" t="s">
        <v>319</v>
      </c>
      <c r="C16" s="150"/>
      <c r="D16" s="151"/>
      <c r="E16" s="153">
        <f>E7</f>
        <v>0</v>
      </c>
      <c r="F16" s="80"/>
    </row>
    <row r="17" spans="1:8" x14ac:dyDescent="0.2">
      <c r="A17" s="1"/>
      <c r="B17" s="149" t="s">
        <v>320</v>
      </c>
      <c r="C17" s="150"/>
      <c r="D17" s="151"/>
      <c r="E17" s="153">
        <f>E8</f>
        <v>0</v>
      </c>
      <c r="F17" s="80"/>
    </row>
    <row r="18" spans="1:8" x14ac:dyDescent="0.2">
      <c r="A18" s="1"/>
      <c r="B18" s="79"/>
      <c r="C18" s="4"/>
      <c r="D18" s="114"/>
      <c r="E18" s="52"/>
      <c r="F18" s="80"/>
    </row>
    <row r="19" spans="1:8" x14ac:dyDescent="0.2">
      <c r="A19" s="1"/>
      <c r="B19" s="79"/>
      <c r="C19" s="4"/>
      <c r="D19" s="114"/>
      <c r="E19" s="52"/>
      <c r="F19" s="80"/>
    </row>
    <row r="20" spans="1:8" x14ac:dyDescent="0.2">
      <c r="A20" s="69"/>
      <c r="B20" s="78"/>
      <c r="C20" s="69"/>
      <c r="D20" s="115"/>
      <c r="E20" s="71"/>
      <c r="F20" s="71"/>
    </row>
    <row r="21" spans="1:8" x14ac:dyDescent="0.2">
      <c r="A21" s="69"/>
      <c r="B21" s="78"/>
      <c r="C21" s="69"/>
      <c r="D21" s="115"/>
      <c r="E21" s="71"/>
      <c r="F21" s="71"/>
    </row>
    <row r="22" spans="1:8" x14ac:dyDescent="0.2">
      <c r="A22" s="4" t="s">
        <v>80</v>
      </c>
      <c r="C22" s="106" t="s">
        <v>30</v>
      </c>
      <c r="D22" s="119"/>
      <c r="E22" s="111" t="s">
        <v>31</v>
      </c>
      <c r="F22" s="112" t="s">
        <v>32</v>
      </c>
      <c r="H22" s="4"/>
    </row>
    <row r="23" spans="1:8" x14ac:dyDescent="0.2">
      <c r="A23" s="4"/>
      <c r="B23" s="74"/>
      <c r="C23" s="4"/>
      <c r="D23" s="114"/>
      <c r="E23" s="52"/>
      <c r="F23" s="52"/>
    </row>
    <row r="24" spans="1:8" x14ac:dyDescent="0.2">
      <c r="A24" s="4"/>
      <c r="B24" s="74"/>
      <c r="C24" s="4"/>
      <c r="D24" s="114"/>
      <c r="E24" s="52"/>
      <c r="F24" s="52"/>
    </row>
    <row r="25" spans="1:8" x14ac:dyDescent="0.2">
      <c r="A25" s="4"/>
      <c r="B25" s="73" t="s">
        <v>323</v>
      </c>
      <c r="C25" s="4"/>
      <c r="D25" s="114"/>
      <c r="E25" s="52"/>
      <c r="F25" s="52"/>
    </row>
    <row r="26" spans="1:8" x14ac:dyDescent="0.2">
      <c r="A26" s="4"/>
      <c r="B26" s="73"/>
      <c r="C26" s="4"/>
      <c r="D26" s="114"/>
      <c r="E26" s="52"/>
      <c r="F26" s="52"/>
    </row>
    <row r="27" spans="1:8" x14ac:dyDescent="0.2">
      <c r="A27" s="4"/>
      <c r="B27" s="73" t="s">
        <v>317</v>
      </c>
      <c r="C27" s="4"/>
      <c r="D27" s="114"/>
      <c r="E27" s="52"/>
      <c r="F27" s="52"/>
    </row>
    <row r="28" spans="1:8" x14ac:dyDescent="0.2">
      <c r="A28" s="4"/>
      <c r="B28" s="74"/>
      <c r="C28" s="4"/>
      <c r="D28" s="114"/>
      <c r="E28" s="52"/>
      <c r="F28" s="52"/>
    </row>
    <row r="29" spans="1:8" ht="25.5" x14ac:dyDescent="0.2">
      <c r="A29" s="4"/>
      <c r="B29" s="74"/>
      <c r="C29" s="81" t="s">
        <v>82</v>
      </c>
      <c r="D29" s="117" t="s">
        <v>83</v>
      </c>
      <c r="E29" s="82" t="s">
        <v>84</v>
      </c>
      <c r="F29" s="83" t="s">
        <v>85</v>
      </c>
    </row>
    <row r="30" spans="1:8" x14ac:dyDescent="0.2">
      <c r="A30" s="4"/>
      <c r="B30" s="74"/>
      <c r="C30" s="81"/>
      <c r="D30" s="117"/>
      <c r="E30" s="82"/>
      <c r="F30" s="83"/>
    </row>
    <row r="31" spans="1:8" ht="114.75" x14ac:dyDescent="0.2">
      <c r="A31" s="129" t="s">
        <v>40</v>
      </c>
      <c r="B31" s="109" t="s">
        <v>324</v>
      </c>
      <c r="C31" s="110" t="s">
        <v>94</v>
      </c>
      <c r="D31" s="119">
        <v>6</v>
      </c>
      <c r="E31" s="111"/>
      <c r="F31" s="112">
        <f>D31*E31</f>
        <v>0</v>
      </c>
      <c r="H31" s="42"/>
    </row>
    <row r="32" spans="1:8" x14ac:dyDescent="0.2">
      <c r="A32" s="129"/>
      <c r="B32" s="109"/>
      <c r="C32" s="110"/>
      <c r="D32" s="119"/>
      <c r="E32" s="111"/>
      <c r="F32" s="112"/>
    </row>
    <row r="33" spans="1:8" ht="76.5" x14ac:dyDescent="0.2">
      <c r="A33" s="129" t="s">
        <v>42</v>
      </c>
      <c r="B33" s="109" t="s">
        <v>325</v>
      </c>
      <c r="C33" s="110" t="s">
        <v>87</v>
      </c>
      <c r="D33" s="119">
        <v>101.7</v>
      </c>
      <c r="E33" s="111"/>
      <c r="F33" s="112">
        <f>D33*E33</f>
        <v>0</v>
      </c>
    </row>
    <row r="34" spans="1:8" ht="25.5" x14ac:dyDescent="0.2">
      <c r="A34" s="130" t="s">
        <v>185</v>
      </c>
      <c r="B34" s="109" t="s">
        <v>326</v>
      </c>
      <c r="C34" s="110" t="s">
        <v>94</v>
      </c>
      <c r="D34" s="119">
        <v>6</v>
      </c>
      <c r="E34" s="111"/>
      <c r="F34" s="112">
        <f>D34*E34</f>
        <v>0</v>
      </c>
    </row>
    <row r="35" spans="1:8" x14ac:dyDescent="0.2">
      <c r="A35" s="129"/>
      <c r="B35" s="109"/>
      <c r="C35" s="110"/>
      <c r="D35" s="119"/>
      <c r="E35" s="111"/>
      <c r="F35" s="112"/>
    </row>
    <row r="36" spans="1:8" ht="89.25" x14ac:dyDescent="0.2">
      <c r="A36" s="131" t="s">
        <v>89</v>
      </c>
      <c r="B36" s="103" t="s">
        <v>327</v>
      </c>
      <c r="C36" s="132" t="s">
        <v>148</v>
      </c>
      <c r="D36" s="133">
        <v>1</v>
      </c>
      <c r="E36" s="134"/>
      <c r="F36" s="135">
        <f>D36*E36</f>
        <v>0</v>
      </c>
    </row>
    <row r="37" spans="1:8" x14ac:dyDescent="0.2">
      <c r="A37" s="131"/>
      <c r="B37" s="103"/>
      <c r="C37" s="132"/>
      <c r="D37" s="133"/>
      <c r="E37" s="134"/>
      <c r="F37" s="135"/>
    </row>
    <row r="38" spans="1:8" ht="51" x14ac:dyDescent="0.2">
      <c r="A38" s="131" t="s">
        <v>48</v>
      </c>
      <c r="B38" s="103" t="s">
        <v>328</v>
      </c>
      <c r="C38" s="132" t="s">
        <v>87</v>
      </c>
      <c r="D38" s="133">
        <v>50</v>
      </c>
      <c r="E38" s="134"/>
      <c r="F38" s="135">
        <f>D38*E38</f>
        <v>0</v>
      </c>
    </row>
    <row r="39" spans="1:8" x14ac:dyDescent="0.2">
      <c r="A39" s="131"/>
      <c r="B39" s="103"/>
      <c r="C39" s="132"/>
      <c r="D39" s="133"/>
      <c r="E39" s="134"/>
      <c r="F39" s="135"/>
    </row>
    <row r="40" spans="1:8" ht="51" x14ac:dyDescent="0.2">
      <c r="A40" s="131" t="s">
        <v>50</v>
      </c>
      <c r="B40" s="103" t="s">
        <v>329</v>
      </c>
      <c r="C40" s="132" t="s">
        <v>94</v>
      </c>
      <c r="D40" s="133">
        <v>2</v>
      </c>
      <c r="E40" s="134"/>
      <c r="F40" s="135">
        <f>D40*E40</f>
        <v>0</v>
      </c>
    </row>
    <row r="41" spans="1:8" x14ac:dyDescent="0.2">
      <c r="A41" s="131"/>
      <c r="B41" s="103"/>
      <c r="C41" s="132"/>
      <c r="D41" s="136"/>
      <c r="E41" s="134"/>
      <c r="F41" s="135"/>
    </row>
    <row r="42" spans="1:8" ht="51" x14ac:dyDescent="0.2">
      <c r="A42" s="131" t="s">
        <v>52</v>
      </c>
      <c r="B42" s="103" t="s">
        <v>330</v>
      </c>
      <c r="C42" s="132" t="s">
        <v>94</v>
      </c>
      <c r="D42" s="133">
        <v>1</v>
      </c>
      <c r="E42" s="134"/>
      <c r="F42" s="135">
        <f>D42*E42</f>
        <v>0</v>
      </c>
      <c r="H42" s="42"/>
    </row>
    <row r="43" spans="1:8" x14ac:dyDescent="0.2">
      <c r="A43" s="131"/>
      <c r="B43" s="103"/>
      <c r="C43" s="132"/>
      <c r="D43" s="133"/>
      <c r="E43" s="134"/>
      <c r="F43" s="135"/>
    </row>
    <row r="44" spans="1:8" ht="38.25" x14ac:dyDescent="0.2">
      <c r="A44" s="131" t="s">
        <v>54</v>
      </c>
      <c r="B44" s="103" t="s">
        <v>331</v>
      </c>
      <c r="C44" s="132"/>
      <c r="D44" s="133"/>
      <c r="E44" s="134"/>
      <c r="F44" s="135"/>
    </row>
    <row r="45" spans="1:8" ht="38.25" x14ac:dyDescent="0.2">
      <c r="A45" s="131"/>
      <c r="B45" s="103" t="s">
        <v>332</v>
      </c>
      <c r="C45" s="132"/>
      <c r="D45" s="133"/>
      <c r="E45" s="134"/>
      <c r="F45" s="135"/>
    </row>
    <row r="46" spans="1:8" ht="38.25" x14ac:dyDescent="0.2">
      <c r="A46" s="131"/>
      <c r="B46" s="103" t="s">
        <v>333</v>
      </c>
      <c r="C46" s="132"/>
      <c r="D46" s="133"/>
      <c r="E46" s="134"/>
      <c r="F46" s="135"/>
    </row>
    <row r="47" spans="1:8" ht="25.5" x14ac:dyDescent="0.2">
      <c r="A47" s="131"/>
      <c r="B47" s="103" t="s">
        <v>334</v>
      </c>
      <c r="C47" s="132"/>
      <c r="D47" s="133"/>
      <c r="E47" s="134"/>
      <c r="F47" s="135"/>
    </row>
    <row r="48" spans="1:8" ht="25.5" x14ac:dyDescent="0.2">
      <c r="A48" s="131"/>
      <c r="B48" s="103" t="s">
        <v>335</v>
      </c>
      <c r="C48" s="132"/>
      <c r="D48" s="133"/>
      <c r="E48" s="134"/>
      <c r="F48" s="135"/>
    </row>
    <row r="49" spans="1:6" ht="25.5" x14ac:dyDescent="0.2">
      <c r="A49" s="131"/>
      <c r="B49" s="103" t="s">
        <v>336</v>
      </c>
      <c r="C49" s="132"/>
      <c r="D49" s="133"/>
      <c r="E49" s="134"/>
      <c r="F49" s="135"/>
    </row>
    <row r="50" spans="1:6" ht="25.5" x14ac:dyDescent="0.2">
      <c r="A50" s="131"/>
      <c r="B50" s="103" t="s">
        <v>337</v>
      </c>
      <c r="C50" s="132"/>
      <c r="D50" s="133"/>
      <c r="E50" s="134"/>
      <c r="F50" s="135"/>
    </row>
    <row r="51" spans="1:6" ht="25.5" x14ac:dyDescent="0.2">
      <c r="A51" s="131"/>
      <c r="B51" s="103" t="s">
        <v>338</v>
      </c>
      <c r="C51" s="132" t="s">
        <v>148</v>
      </c>
      <c r="D51" s="133">
        <v>1</v>
      </c>
      <c r="E51" s="134"/>
      <c r="F51" s="135">
        <f>D51*E51</f>
        <v>0</v>
      </c>
    </row>
    <row r="52" spans="1:6" x14ac:dyDescent="0.2">
      <c r="A52" s="131"/>
      <c r="B52" s="103"/>
      <c r="C52" s="132"/>
      <c r="D52" s="133"/>
      <c r="E52" s="134"/>
      <c r="F52" s="135"/>
    </row>
    <row r="53" spans="1:6" ht="38.25" x14ac:dyDescent="0.2">
      <c r="A53" s="131" t="s">
        <v>110</v>
      </c>
      <c r="B53" s="103" t="s">
        <v>339</v>
      </c>
      <c r="C53" s="132"/>
      <c r="D53" s="133"/>
      <c r="E53" s="134"/>
      <c r="F53" s="135"/>
    </row>
    <row r="54" spans="1:6" ht="38.25" x14ac:dyDescent="0.2">
      <c r="A54" s="131"/>
      <c r="B54" s="103" t="s">
        <v>340</v>
      </c>
      <c r="C54" s="132"/>
      <c r="D54" s="133"/>
      <c r="E54" s="134"/>
      <c r="F54" s="135"/>
    </row>
    <row r="55" spans="1:6" ht="25.5" x14ac:dyDescent="0.2">
      <c r="A55" s="131"/>
      <c r="B55" s="103" t="s">
        <v>341</v>
      </c>
      <c r="C55" s="132"/>
      <c r="D55" s="133"/>
      <c r="E55" s="134"/>
      <c r="F55" s="135"/>
    </row>
    <row r="56" spans="1:6" ht="38.25" x14ac:dyDescent="0.2">
      <c r="A56" s="131"/>
      <c r="B56" s="103" t="s">
        <v>342</v>
      </c>
      <c r="C56" s="132"/>
      <c r="D56" s="133"/>
      <c r="E56" s="134"/>
      <c r="F56" s="135"/>
    </row>
    <row r="57" spans="1:6" ht="25.5" x14ac:dyDescent="0.2">
      <c r="A57" s="131"/>
      <c r="B57" s="103" t="s">
        <v>343</v>
      </c>
      <c r="C57" s="132"/>
      <c r="D57" s="133"/>
      <c r="E57" s="134"/>
      <c r="F57" s="135"/>
    </row>
    <row r="58" spans="1:6" ht="25.5" x14ac:dyDescent="0.2">
      <c r="A58" s="131"/>
      <c r="B58" s="103" t="s">
        <v>344</v>
      </c>
      <c r="C58" s="132"/>
      <c r="D58" s="133"/>
      <c r="E58" s="134"/>
      <c r="F58" s="135"/>
    </row>
    <row r="59" spans="1:6" ht="25.5" x14ac:dyDescent="0.2">
      <c r="A59" s="131"/>
      <c r="B59" s="103" t="s">
        <v>345</v>
      </c>
      <c r="C59" s="132" t="s">
        <v>148</v>
      </c>
      <c r="D59" s="133">
        <v>1</v>
      </c>
      <c r="E59" s="134"/>
      <c r="F59" s="135">
        <f>D59*E59</f>
        <v>0</v>
      </c>
    </row>
    <row r="60" spans="1:6" x14ac:dyDescent="0.2">
      <c r="A60" s="131"/>
      <c r="B60" s="103"/>
      <c r="C60" s="132"/>
      <c r="D60" s="133"/>
      <c r="E60" s="134"/>
      <c r="F60" s="135"/>
    </row>
    <row r="61" spans="1:6" ht="51" x14ac:dyDescent="0.2">
      <c r="A61" s="131" t="s">
        <v>149</v>
      </c>
      <c r="B61" s="103" t="s">
        <v>346</v>
      </c>
      <c r="C61" s="132" t="s">
        <v>94</v>
      </c>
      <c r="D61" s="133">
        <v>19</v>
      </c>
      <c r="E61" s="134"/>
      <c r="F61" s="135">
        <f>D61*E61</f>
        <v>0</v>
      </c>
    </row>
    <row r="62" spans="1:6" x14ac:dyDescent="0.2">
      <c r="A62" s="131"/>
      <c r="B62" s="103"/>
      <c r="C62" s="132"/>
      <c r="D62" s="133"/>
      <c r="E62" s="134"/>
      <c r="F62" s="135"/>
    </row>
    <row r="63" spans="1:6" ht="25.5" x14ac:dyDescent="0.2">
      <c r="A63" s="131" t="s">
        <v>117</v>
      </c>
      <c r="B63" s="103" t="s">
        <v>347</v>
      </c>
      <c r="C63" s="132" t="s">
        <v>94</v>
      </c>
      <c r="D63" s="133">
        <v>4</v>
      </c>
      <c r="E63" s="134"/>
      <c r="F63" s="135">
        <f>D63*E63</f>
        <v>0</v>
      </c>
    </row>
    <row r="64" spans="1:6" x14ac:dyDescent="0.2">
      <c r="A64" s="131"/>
      <c r="B64" s="103"/>
      <c r="C64" s="132"/>
      <c r="D64" s="133"/>
      <c r="E64" s="134"/>
      <c r="F64" s="135"/>
    </row>
    <row r="65" spans="1:7" ht="25.5" x14ac:dyDescent="0.2">
      <c r="A65" s="131" t="s">
        <v>151</v>
      </c>
      <c r="B65" s="103" t="s">
        <v>347</v>
      </c>
      <c r="C65" s="132" t="s">
        <v>94</v>
      </c>
      <c r="D65" s="133">
        <v>1</v>
      </c>
      <c r="E65" s="134"/>
      <c r="F65" s="135">
        <f>D65*E65</f>
        <v>0</v>
      </c>
    </row>
    <row r="66" spans="1:7" x14ac:dyDescent="0.2">
      <c r="A66" s="131"/>
      <c r="B66" s="103"/>
      <c r="C66" s="132"/>
      <c r="D66" s="133"/>
      <c r="E66" s="134"/>
      <c r="F66" s="135"/>
    </row>
    <row r="67" spans="1:7" ht="25.5" x14ac:dyDescent="0.2">
      <c r="A67" s="131" t="s">
        <v>121</v>
      </c>
      <c r="B67" s="103" t="s">
        <v>349</v>
      </c>
      <c r="C67" s="132" t="s">
        <v>94</v>
      </c>
      <c r="D67" s="133">
        <v>3</v>
      </c>
      <c r="E67" s="134"/>
      <c r="F67" s="135">
        <f>D67*E67</f>
        <v>0</v>
      </c>
    </row>
    <row r="68" spans="1:7" x14ac:dyDescent="0.2">
      <c r="A68" s="131"/>
      <c r="B68" s="103"/>
      <c r="C68" s="132"/>
      <c r="D68" s="133"/>
      <c r="E68" s="134"/>
      <c r="F68" s="135"/>
    </row>
    <row r="69" spans="1:7" ht="38.25" x14ac:dyDescent="0.2">
      <c r="A69" s="131" t="s">
        <v>124</v>
      </c>
      <c r="B69" s="103" t="s">
        <v>350</v>
      </c>
      <c r="C69" s="132" t="s">
        <v>94</v>
      </c>
      <c r="D69" s="133">
        <v>1</v>
      </c>
      <c r="E69" s="134"/>
      <c r="F69" s="135">
        <f>D69*E69</f>
        <v>0</v>
      </c>
    </row>
    <row r="70" spans="1:7" s="85" customFormat="1" x14ac:dyDescent="0.2">
      <c r="A70" s="131"/>
      <c r="B70" s="103"/>
      <c r="C70" s="132"/>
      <c r="D70" s="133"/>
      <c r="E70" s="134"/>
      <c r="F70" s="135"/>
    </row>
    <row r="71" spans="1:7" ht="51" x14ac:dyDescent="0.2">
      <c r="A71" s="131" t="s">
        <v>126</v>
      </c>
      <c r="B71" s="103" t="s">
        <v>351</v>
      </c>
      <c r="C71" s="132" t="s">
        <v>94</v>
      </c>
      <c r="D71" s="133">
        <v>1</v>
      </c>
      <c r="E71" s="134"/>
      <c r="F71" s="135">
        <f>D71*E71</f>
        <v>0</v>
      </c>
    </row>
    <row r="72" spans="1:7" x14ac:dyDescent="0.2">
      <c r="A72" s="131"/>
      <c r="B72" s="103"/>
      <c r="C72" s="132"/>
      <c r="D72" s="133"/>
      <c r="E72" s="134"/>
      <c r="F72" s="135"/>
    </row>
    <row r="73" spans="1:7" ht="38.25" x14ac:dyDescent="0.2">
      <c r="A73" s="131" t="s">
        <v>128</v>
      </c>
      <c r="B73" s="103" t="s">
        <v>352</v>
      </c>
      <c r="C73" s="132"/>
      <c r="D73" s="133"/>
      <c r="E73" s="134"/>
      <c r="F73" s="135"/>
    </row>
    <row r="74" spans="1:7" x14ac:dyDescent="0.2">
      <c r="A74" s="131"/>
      <c r="B74" s="103" t="s">
        <v>353</v>
      </c>
      <c r="C74" s="132"/>
      <c r="D74" s="133"/>
      <c r="E74" s="134"/>
      <c r="F74" s="135"/>
    </row>
    <row r="75" spans="1:7" ht="25.5" x14ac:dyDescent="0.2">
      <c r="A75" s="131"/>
      <c r="B75" s="103" t="s">
        <v>354</v>
      </c>
      <c r="C75" s="132"/>
      <c r="D75" s="133"/>
      <c r="E75" s="134"/>
      <c r="F75" s="135"/>
    </row>
    <row r="76" spans="1:7" x14ac:dyDescent="0.2">
      <c r="A76" s="131"/>
      <c r="B76" s="103" t="s">
        <v>355</v>
      </c>
      <c r="C76" s="132"/>
      <c r="D76" s="133"/>
      <c r="E76" s="134"/>
      <c r="F76" s="135"/>
    </row>
    <row r="77" spans="1:7" x14ac:dyDescent="0.2">
      <c r="A77" s="131"/>
      <c r="B77" s="103" t="s">
        <v>356</v>
      </c>
      <c r="C77" s="132" t="s">
        <v>148</v>
      </c>
      <c r="D77" s="133">
        <v>1</v>
      </c>
      <c r="E77" s="134"/>
      <c r="F77" s="135">
        <f>D77*E77</f>
        <v>0</v>
      </c>
    </row>
    <row r="78" spans="1:7" x14ac:dyDescent="0.2">
      <c r="A78" s="131"/>
      <c r="B78" s="103"/>
      <c r="C78" s="132"/>
      <c r="D78" s="133"/>
      <c r="E78" s="134"/>
      <c r="F78" s="135"/>
    </row>
    <row r="79" spans="1:7" s="93" customFormat="1" ht="38.25" x14ac:dyDescent="0.2">
      <c r="A79" s="131" t="s">
        <v>376</v>
      </c>
      <c r="B79" s="103" t="s">
        <v>357</v>
      </c>
      <c r="C79" s="132"/>
      <c r="D79" s="133"/>
      <c r="E79" s="134"/>
      <c r="F79" s="135"/>
      <c r="G79" s="22"/>
    </row>
    <row r="80" spans="1:7" ht="25.5" x14ac:dyDescent="0.2">
      <c r="A80" s="131"/>
      <c r="B80" s="103" t="s">
        <v>358</v>
      </c>
      <c r="C80" s="132"/>
      <c r="D80" s="133"/>
      <c r="E80" s="134"/>
      <c r="F80" s="135"/>
    </row>
    <row r="81" spans="1:8" ht="25.5" x14ac:dyDescent="0.2">
      <c r="A81" s="131"/>
      <c r="B81" s="103" t="s">
        <v>359</v>
      </c>
      <c r="C81" s="132"/>
      <c r="D81" s="133"/>
      <c r="E81" s="134"/>
      <c r="F81" s="135"/>
    </row>
    <row r="82" spans="1:8" ht="63.75" x14ac:dyDescent="0.2">
      <c r="A82" s="131"/>
      <c r="B82" s="103" t="s">
        <v>360</v>
      </c>
      <c r="C82" s="132"/>
      <c r="D82" s="133"/>
      <c r="E82" s="134"/>
      <c r="F82" s="135"/>
    </row>
    <row r="83" spans="1:8" ht="25.5" x14ac:dyDescent="0.2">
      <c r="A83" s="131"/>
      <c r="B83" s="103" t="s">
        <v>361</v>
      </c>
      <c r="C83" s="132"/>
      <c r="D83" s="133"/>
      <c r="E83" s="134"/>
      <c r="F83" s="135"/>
    </row>
    <row r="84" spans="1:8" ht="25.5" x14ac:dyDescent="0.2">
      <c r="A84" s="131"/>
      <c r="B84" s="103" t="s">
        <v>362</v>
      </c>
      <c r="C84" s="132"/>
      <c r="D84" s="133"/>
      <c r="E84" s="134"/>
      <c r="F84" s="135"/>
    </row>
    <row r="85" spans="1:8" ht="25.5" x14ac:dyDescent="0.2">
      <c r="A85" s="131"/>
      <c r="B85" s="103" t="s">
        <v>363</v>
      </c>
      <c r="C85" s="132" t="s">
        <v>148</v>
      </c>
      <c r="D85" s="133">
        <v>1</v>
      </c>
      <c r="E85" s="134"/>
      <c r="F85" s="135">
        <f>D85*E85</f>
        <v>0</v>
      </c>
    </row>
    <row r="86" spans="1:8" x14ac:dyDescent="0.2">
      <c r="A86" s="131"/>
      <c r="B86" s="103"/>
      <c r="C86" s="132"/>
      <c r="D86" s="133"/>
      <c r="E86" s="135"/>
      <c r="F86" s="135"/>
    </row>
    <row r="87" spans="1:8" ht="51" x14ac:dyDescent="0.2">
      <c r="A87" s="131" t="s">
        <v>383</v>
      </c>
      <c r="B87" s="103" t="s">
        <v>364</v>
      </c>
      <c r="C87" s="132" t="s">
        <v>148</v>
      </c>
      <c r="D87" s="133">
        <v>1</v>
      </c>
      <c r="E87" s="135"/>
      <c r="F87" s="135">
        <v>0</v>
      </c>
      <c r="H87" s="42"/>
    </row>
    <row r="88" spans="1:8" x14ac:dyDescent="0.2">
      <c r="A88" s="131"/>
      <c r="B88" s="103"/>
      <c r="C88" s="132"/>
      <c r="D88" s="133"/>
      <c r="E88" s="135"/>
      <c r="F88" s="135"/>
    </row>
    <row r="89" spans="1:8" ht="38.25" x14ac:dyDescent="0.2">
      <c r="A89" s="131" t="s">
        <v>160</v>
      </c>
      <c r="B89" s="103" t="s">
        <v>365</v>
      </c>
      <c r="C89" s="132" t="s">
        <v>148</v>
      </c>
      <c r="D89" s="133">
        <v>1</v>
      </c>
      <c r="E89" s="135"/>
      <c r="F89" s="135">
        <v>0</v>
      </c>
    </row>
    <row r="90" spans="1:8" x14ac:dyDescent="0.2">
      <c r="A90" s="137"/>
      <c r="B90" s="138"/>
      <c r="C90" s="139"/>
      <c r="D90" s="140"/>
      <c r="E90" s="141"/>
      <c r="F90" s="141"/>
    </row>
    <row r="91" spans="1:8" x14ac:dyDescent="0.2">
      <c r="A91" s="110"/>
      <c r="B91" s="142" t="s">
        <v>366</v>
      </c>
      <c r="C91" s="110"/>
      <c r="D91" s="119"/>
      <c r="E91" s="112"/>
      <c r="F91" s="143">
        <f>SUM(F31:F90)</f>
        <v>0</v>
      </c>
      <c r="H91" s="50"/>
    </row>
    <row r="92" spans="1:8" x14ac:dyDescent="0.2">
      <c r="A92" s="110"/>
      <c r="B92" s="144" t="s">
        <v>318</v>
      </c>
      <c r="C92" s="145"/>
      <c r="D92" s="146"/>
      <c r="E92" s="147"/>
      <c r="F92" s="148">
        <f>F33+F34+F36+F38+F40+F51+F87+F89</f>
        <v>0</v>
      </c>
    </row>
    <row r="93" spans="1:8" x14ac:dyDescent="0.2">
      <c r="A93" s="110"/>
      <c r="B93" s="149" t="s">
        <v>319</v>
      </c>
      <c r="C93" s="150"/>
      <c r="D93" s="151"/>
      <c r="E93" s="152"/>
      <c r="F93" s="153">
        <f>F42+F61+F63+F67+F69+F71</f>
        <v>0</v>
      </c>
    </row>
    <row r="94" spans="1:8" x14ac:dyDescent="0.2">
      <c r="A94" s="110"/>
      <c r="B94" s="149" t="s">
        <v>320</v>
      </c>
      <c r="C94" s="150"/>
      <c r="D94" s="151"/>
      <c r="E94" s="152"/>
      <c r="F94" s="153">
        <f>F31+F59+F65+F77+F85</f>
        <v>0</v>
      </c>
      <c r="H94" s="50"/>
    </row>
    <row r="95" spans="1:8" x14ac:dyDescent="0.2">
      <c r="A95" s="110"/>
      <c r="B95" s="144"/>
      <c r="C95" s="110"/>
      <c r="D95" s="119"/>
      <c r="E95" s="112"/>
      <c r="F95" s="112"/>
    </row>
    <row r="96" spans="1:8" x14ac:dyDescent="0.2">
      <c r="A96" s="110"/>
      <c r="B96" s="154"/>
      <c r="C96" s="110"/>
      <c r="D96" s="119"/>
      <c r="E96" s="112"/>
      <c r="F96" s="110"/>
    </row>
    <row r="97" spans="1:6" x14ac:dyDescent="0.2">
      <c r="A97" s="110"/>
      <c r="B97" s="155" t="s">
        <v>367</v>
      </c>
      <c r="C97" s="110"/>
      <c r="D97" s="119"/>
      <c r="E97" s="112"/>
      <c r="F97" s="110"/>
    </row>
    <row r="98" spans="1:6" x14ac:dyDescent="0.2">
      <c r="A98" s="110"/>
      <c r="B98" s="155"/>
      <c r="C98" s="110"/>
      <c r="D98" s="119"/>
      <c r="E98" s="112"/>
      <c r="F98" s="110"/>
    </row>
    <row r="99" spans="1:6" x14ac:dyDescent="0.2">
      <c r="A99" s="110"/>
      <c r="B99" s="156" t="s">
        <v>368</v>
      </c>
      <c r="C99" s="110"/>
      <c r="D99" s="119"/>
      <c r="E99" s="112"/>
      <c r="F99" s="110"/>
    </row>
    <row r="100" spans="1:6" x14ac:dyDescent="0.2">
      <c r="A100" s="110"/>
      <c r="B100" s="154" t="s">
        <v>369</v>
      </c>
      <c r="C100" s="110"/>
      <c r="D100" s="119"/>
      <c r="E100" s="112"/>
      <c r="F100" s="110"/>
    </row>
    <row r="101" spans="1:6" x14ac:dyDescent="0.2">
      <c r="A101" s="110"/>
      <c r="B101" s="154" t="s">
        <v>370</v>
      </c>
      <c r="C101" s="110"/>
      <c r="D101" s="119"/>
      <c r="E101" s="112"/>
      <c r="F101" s="110"/>
    </row>
    <row r="102" spans="1:6" x14ac:dyDescent="0.2">
      <c r="A102" s="110"/>
      <c r="B102" s="154" t="s">
        <v>371</v>
      </c>
      <c r="C102" s="110"/>
      <c r="D102" s="119"/>
      <c r="E102" s="112"/>
      <c r="F102" s="110"/>
    </row>
    <row r="103" spans="1:6" x14ac:dyDescent="0.2">
      <c r="A103" s="110"/>
      <c r="B103" s="154" t="s">
        <v>372</v>
      </c>
      <c r="C103" s="110"/>
      <c r="D103" s="119"/>
      <c r="E103" s="112"/>
      <c r="F103" s="110"/>
    </row>
    <row r="104" spans="1:6" x14ac:dyDescent="0.2">
      <c r="A104" s="110"/>
      <c r="B104" s="154" t="s">
        <v>373</v>
      </c>
      <c r="C104" s="110"/>
      <c r="D104" s="119"/>
      <c r="E104" s="112"/>
      <c r="F104" s="110"/>
    </row>
    <row r="105" spans="1:6" ht="63.75" x14ac:dyDescent="0.2">
      <c r="A105" s="139"/>
      <c r="B105" s="157" t="s">
        <v>374</v>
      </c>
      <c r="C105" s="139" t="s">
        <v>236</v>
      </c>
      <c r="D105" s="140">
        <v>10</v>
      </c>
      <c r="E105" s="141"/>
      <c r="F105" s="158">
        <f>D105/100*F5</f>
        <v>0</v>
      </c>
    </row>
    <row r="106" spans="1:6" x14ac:dyDescent="0.2">
      <c r="A106" s="110"/>
      <c r="B106" s="154"/>
      <c r="C106" s="110"/>
      <c r="D106" s="119"/>
      <c r="E106" s="112"/>
      <c r="F106" s="159"/>
    </row>
    <row r="107" spans="1:6" x14ac:dyDescent="0.2">
      <c r="A107" s="110"/>
      <c r="B107" s="142" t="s">
        <v>375</v>
      </c>
      <c r="C107" s="110"/>
      <c r="D107" s="119"/>
      <c r="E107" s="112"/>
      <c r="F107" s="160">
        <f>F105</f>
        <v>0</v>
      </c>
    </row>
    <row r="108" spans="1:6" x14ac:dyDescent="0.2">
      <c r="A108" s="106"/>
      <c r="B108" s="161"/>
      <c r="C108" s="106"/>
      <c r="D108" s="162"/>
      <c r="E108" s="163"/>
      <c r="F108" s="106"/>
    </row>
    <row r="109" spans="1:6" x14ac:dyDescent="0.2">
      <c r="A109" s="106"/>
      <c r="B109" s="161"/>
      <c r="C109" s="106"/>
      <c r="D109" s="162"/>
      <c r="E109" s="163"/>
      <c r="F109" s="106"/>
    </row>
    <row r="110" spans="1:6" x14ac:dyDescent="0.2">
      <c r="A110" s="106"/>
      <c r="B110" s="161"/>
      <c r="C110" s="106"/>
      <c r="D110" s="162"/>
      <c r="E110" s="163"/>
      <c r="F110" s="106"/>
    </row>
    <row r="111" spans="1:6" x14ac:dyDescent="0.2">
      <c r="A111" s="106"/>
      <c r="B111" s="161"/>
      <c r="C111" s="106"/>
      <c r="D111" s="162"/>
      <c r="E111" s="163"/>
      <c r="F111" s="106"/>
    </row>
    <row r="112" spans="1:6" x14ac:dyDescent="0.2">
      <c r="A112" s="106"/>
      <c r="B112" s="161"/>
      <c r="C112" s="106"/>
      <c r="D112" s="162"/>
      <c r="E112" s="163"/>
      <c r="F112" s="106"/>
    </row>
    <row r="113" spans="1:6" x14ac:dyDescent="0.2">
      <c r="A113" s="106"/>
      <c r="B113" s="161"/>
      <c r="C113" s="106"/>
      <c r="D113" s="162"/>
      <c r="E113" s="163"/>
      <c r="F113" s="106"/>
    </row>
    <row r="114" spans="1:6" x14ac:dyDescent="0.2">
      <c r="A114" s="106"/>
      <c r="B114" s="161"/>
      <c r="C114" s="106"/>
      <c r="D114" s="162"/>
      <c r="E114" s="163"/>
      <c r="F114" s="106"/>
    </row>
    <row r="115" spans="1:6" x14ac:dyDescent="0.2">
      <c r="A115" s="106"/>
      <c r="B115" s="161"/>
      <c r="C115" s="106"/>
      <c r="D115" s="162"/>
      <c r="E115" s="163"/>
      <c r="F115" s="106"/>
    </row>
    <row r="116" spans="1:6" x14ac:dyDescent="0.2">
      <c r="A116" s="106"/>
      <c r="B116" s="161"/>
      <c r="C116" s="106"/>
      <c r="D116" s="162"/>
      <c r="E116" s="163"/>
      <c r="F116" s="106"/>
    </row>
    <row r="117" spans="1:6" x14ac:dyDescent="0.2">
      <c r="A117" s="106"/>
      <c r="B117" s="161"/>
      <c r="C117" s="106"/>
      <c r="D117" s="162"/>
      <c r="E117" s="163"/>
      <c r="F117" s="106"/>
    </row>
  </sheetData>
  <pageMargins left="0.98402777777777795" right="0.39374999999999999" top="0.98402777777777795" bottom="0.51249999999999996" header="0.51180555555555496" footer="0.31527777777777799"/>
  <pageSetup paperSize="9" firstPageNumber="0" orientation="portrait" r:id="rId1"/>
  <headerFooter>
    <oddHeader>&amp;C&amp;8Prenova fasade poslovne stavbe v Hrušici, Pot do šole 2a&amp;R&amp;8april 2014</oddHeader>
    <oddFooter>&amp;L&amp;8&amp;A&amp;R&amp;8&amp;P/&amp;N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5</vt:i4>
      </vt:variant>
      <vt:variant>
        <vt:lpstr>Imenovani obsegi</vt:lpstr>
      </vt:variant>
      <vt:variant>
        <vt:i4>8</vt:i4>
      </vt:variant>
    </vt:vector>
  </HeadingPairs>
  <TitlesOfParts>
    <vt:vector size="13" baseType="lpstr">
      <vt:lpstr>REKAPITULACIJA</vt:lpstr>
      <vt:lpstr>DELILNIK STROSKOV</vt:lpstr>
      <vt:lpstr>GRADBENA DELA</vt:lpstr>
      <vt:lpstr>OBRTNISKA DELA</vt:lpstr>
      <vt:lpstr>INSTALACIJSKA DELA</vt:lpstr>
      <vt:lpstr>'DELILNIK STROSKOV'!Področje_tiskanja</vt:lpstr>
      <vt:lpstr>'GRADBENA DELA'!Področje_tiskanja</vt:lpstr>
      <vt:lpstr>'OBRTNISKA DELA'!Področje_tiskanja</vt:lpstr>
      <vt:lpstr>REKAPITULACIJA!Področje_tiskanja</vt:lpstr>
      <vt:lpstr>'DELILNIK STROSKOV'!Print_Area_0</vt:lpstr>
      <vt:lpstr>'GRADBENA DELA'!Print_Area_0</vt:lpstr>
      <vt:lpstr>'OBRTNISKA DELA'!Print_Area_0</vt:lpstr>
      <vt:lpstr>REKAPITULACIJA!Print_Area_0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omnia</dc:creator>
  <cp:lastModifiedBy>Ana Gazvoda</cp:lastModifiedBy>
  <cp:revision>0</cp:revision>
  <cp:lastPrinted>2014-04-22T14:07:29Z</cp:lastPrinted>
  <dcterms:created xsi:type="dcterms:W3CDTF">2014-02-18T09:48:44Z</dcterms:created>
  <dcterms:modified xsi:type="dcterms:W3CDTF">2014-06-27T10:35:28Z</dcterms:modified>
</cp:coreProperties>
</file>