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8075" windowHeight="10485"/>
  </bookViews>
  <sheets>
    <sheet name="rekapitualcija" sheetId="3" r:id="rId1"/>
    <sheet name="gradbena dela" sheetId="2" r:id="rId2"/>
  </sheets>
  <calcPr calcId="145621"/>
</workbook>
</file>

<file path=xl/calcChain.xml><?xml version="1.0" encoding="utf-8"?>
<calcChain xmlns="http://schemas.openxmlformats.org/spreadsheetml/2006/main">
  <c r="F21" i="3" l="1"/>
  <c r="D18" i="2"/>
  <c r="F4" i="2"/>
  <c r="D16" i="2"/>
  <c r="F16" i="2" s="1"/>
  <c r="D11" i="2"/>
  <c r="D13" i="2"/>
  <c r="D14" i="2"/>
  <c r="F14" i="2" s="1"/>
  <c r="B8" i="3"/>
  <c r="F32" i="2"/>
  <c r="F3" i="2"/>
  <c r="F5" i="2"/>
  <c r="F6" i="2"/>
  <c r="F7" i="2"/>
  <c r="F12" i="2"/>
  <c r="F17" i="2"/>
  <c r="F18" i="2"/>
  <c r="D19" i="2"/>
  <c r="F19" i="2"/>
  <c r="F21" i="2"/>
  <c r="F25" i="2"/>
  <c r="F26" i="2"/>
  <c r="F27" i="2"/>
  <c r="F28" i="2"/>
  <c r="F33" i="2"/>
  <c r="F37" i="2"/>
  <c r="F38" i="2" s="1"/>
  <c r="F12" i="3" s="1"/>
  <c r="F41" i="2"/>
  <c r="F42" i="2"/>
  <c r="F43" i="2"/>
  <c r="F44" i="2"/>
  <c r="F45" i="2"/>
  <c r="F49" i="2"/>
  <c r="F50" i="2"/>
  <c r="F51" i="2"/>
  <c r="F52" i="2"/>
  <c r="F53" i="2"/>
  <c r="F54" i="2"/>
  <c r="B11" i="3"/>
  <c r="B9" i="3"/>
  <c r="B10" i="3"/>
  <c r="B12" i="3"/>
  <c r="B13" i="3"/>
  <c r="B14" i="3"/>
  <c r="F11" i="2"/>
  <c r="F34" i="2"/>
  <c r="F11" i="3" s="1"/>
  <c r="D15" i="2"/>
  <c r="F15" i="2" s="1"/>
  <c r="D20" i="2"/>
  <c r="F20" i="2"/>
  <c r="F13" i="2"/>
  <c r="F8" i="2" l="1"/>
  <c r="F8" i="3" s="1"/>
  <c r="F55" i="2"/>
  <c r="F14" i="3" s="1"/>
  <c r="F46" i="2"/>
  <c r="F13" i="3" s="1"/>
  <c r="F29" i="2"/>
  <c r="F10" i="3" s="1"/>
  <c r="F22" i="2"/>
  <c r="F9" i="3" s="1"/>
  <c r="F17" i="3" l="1"/>
  <c r="F19" i="3" s="1"/>
  <c r="F20" i="3" s="1"/>
  <c r="F23" i="3" s="1"/>
</calcChain>
</file>

<file path=xl/sharedStrings.xml><?xml version="1.0" encoding="utf-8"?>
<sst xmlns="http://schemas.openxmlformats.org/spreadsheetml/2006/main" count="104" uniqueCount="61">
  <si>
    <t>kom</t>
  </si>
  <si>
    <t>m2</t>
  </si>
  <si>
    <t>m3</t>
  </si>
  <si>
    <t>kpl</t>
  </si>
  <si>
    <t>Zemeljska dela</t>
  </si>
  <si>
    <t>Ročno planiranje zemljine, natančnosti +-1 cm.</t>
  </si>
  <si>
    <t>Betonska dela</t>
  </si>
  <si>
    <t>C)</t>
  </si>
  <si>
    <t>B)</t>
  </si>
  <si>
    <t>A)</t>
  </si>
  <si>
    <t>D)</t>
  </si>
  <si>
    <t>m1</t>
  </si>
  <si>
    <t>E)</t>
  </si>
  <si>
    <t>Druga obrtniška dela</t>
  </si>
  <si>
    <t>Nabava, vgradnja in utrjevanje zgornje plasti peščenih površin drobljenega prodca frakcije 4-8 v debelini 5 cm.</t>
  </si>
  <si>
    <t>Nabava, vgradnja in utrjevanje tamponske podlage iz drobljenega tampona frakcije 0-32 v debelini 40 cm.</t>
  </si>
  <si>
    <t>Dobava in namestitev toaletnih kabin; postavitev po navodilih proizvajalca.</t>
  </si>
  <si>
    <t>REKAPITULACIJA</t>
  </si>
  <si>
    <t>SKUPAJ</t>
  </si>
  <si>
    <t>F)</t>
  </si>
  <si>
    <t>Zasaditev</t>
  </si>
  <si>
    <t>Urbana oprema</t>
  </si>
  <si>
    <t>Dobava in vgradnja mikroarmiranega metličnega betona C25 na pripravljeno podlago v debelini 20 cm. Ureditev naklona po navodilih.</t>
  </si>
  <si>
    <t>Polaganje ločilnega in filtracijskega sloja (polipropilenski filc 300 g/m2) na primerno utrjeno podlago.</t>
  </si>
  <si>
    <t>popust</t>
  </si>
  <si>
    <t>skupaj s popustom</t>
  </si>
  <si>
    <t>SKUPAJ z DDV</t>
  </si>
  <si>
    <t xml:space="preserve">Dobava in vgradnja lesenih oblic, globoko impregniranih, fi15cm. Oblice se globoko zabijejo v pripravljeno podlago iz tambonskega materiala debeline 20cm. Polaganje lesenih oblic v okolici lesenih lop, servisnih prostorov in na začasnem parkirišču. </t>
  </si>
  <si>
    <t>Dobava in vgrajevanje betona C25 za izdelavo točkovnih temeljev (30/30/60 cm), vključno z vgradnjo minimalne armature in RF sidra za lesen stebriček. V ceno so zajeta vsa pomožna dela.</t>
  </si>
  <si>
    <t>Dobava in namestitev aluminjaste, plastifirirane mrežne ograje okrog posameznih vrtičkov višine 1m vključno z lesenimi globoko impregniranimi stebrički (6/6/100cm; r=1,0m).</t>
  </si>
  <si>
    <t>Nabava in postavitev zaslon iz lesenih lamel ob toaletnih kabinah, širine 5cm in višine 220cm.</t>
  </si>
  <si>
    <t>Dobava in namestitev stojal za kolesa - po izbiri naročnika; d=4000mm, š=700mm, v=700mm, premer cevi 40mm, cevi RF (kot npr. KPL OM 00710).</t>
  </si>
  <si>
    <t>Saditev avtohotonih vrst grmovnic višine 1,0m po izboru naročnika. Sadilna jama je 1,5 x premer bale, dodajanje rodovitne zemlje, gnojenje, zalivanje po navodilih.</t>
  </si>
  <si>
    <t>Saditev pokrovnih grmovnic in trajnic (sandi se 9 sadik na m2).</t>
  </si>
  <si>
    <t>Dobava in namestitev tipske parkovne klopi z naslonom. Nosilna konstrukcija kovinska, sedalo leseno dolžine 200cm in širine 50cm (kot npr. KPL PM 00608).</t>
  </si>
  <si>
    <t>Sejanje, prebiranje in ločeno zbiranje odpadkov iz zemljine.</t>
  </si>
  <si>
    <t>Nalaganje in odvodz ločeno zbranih odpadkov na ustrezno deponijo s plačilom vseh pristojbin. zemljine na lastno deponijo.</t>
  </si>
  <si>
    <t>Dobava in polaganje betonskih robnikov dim. 5/20/100 v pasovni betonski temelj marke betona C25.</t>
  </si>
  <si>
    <t>Saditev avtohotonih vrst grmovnic višine 0,5m po izboru naročnika. Sadilna jama je 1,5 x premer bale, dodajanje rodovitne zemlje, gnojenje, zalivanje po navodilih.</t>
  </si>
  <si>
    <t>Dobava in namestitev tipskega kompostnika iz umetne mase, zelene barve, dimezij 1,00mx1,00m, višine 1,00m. Kompostnik mora imeti pokrov z vrati za polnjenje in odprtine za zračenje in vrata na spodnjem delu za praznenje. Kot naprimer Thermo King.</t>
  </si>
  <si>
    <t>kos</t>
  </si>
  <si>
    <t>Izdelava betonskega vodovodnega jaška dimenzije 1,0x1,5m in globine 1,8m. Z LTŽ pokrovom 80x80 25t.</t>
  </si>
  <si>
    <t>POPIS DEL ZA UREDITEV MESTNIH VRTIČKOV - JEŽICA</t>
  </si>
  <si>
    <t>GRADBENA DELA</t>
  </si>
  <si>
    <t>Pripravljalna dela</t>
  </si>
  <si>
    <t>Izvedba ničelne meritve zemljine na vsebnost nevarnih snovi, izvajanje meritev tekom izvedbe na obstoječi zemljini in novo pripeljani zemljini.</t>
  </si>
  <si>
    <t xml:space="preserve">Površinski odriv humusa in izkop utrjene zemljine skupne globine cca 25 cm, odrivanje do 50 m. </t>
  </si>
  <si>
    <t>Širok izkop gradbene jame globine 100 cm. Odrivanje do 50 m.</t>
  </si>
  <si>
    <t>Nalaganje in odvodz kontaminirane zemljine na ustrezno deponijo s plačilom vseh pristojbin.</t>
  </si>
  <si>
    <t>Saditev plezavke (sadi se 3 sadik na tekoči meter).</t>
  </si>
  <si>
    <t>Dobavazaboja za orodje dimezije minimalno 0,8x1,5m s pokrovo za odpiranje. Zaboj mora biti izdelan iz materila odpornega na vremenske vplive in UV svetlobo.</t>
  </si>
  <si>
    <t>Rušenje obstoječih grajenih površin z direktnim nakladanjem na kamion in odvozom na primerno deponijo. Skupna površina cca. 3.700m2. Ravnanje z gradbenimi odpadki v skladu z zakonodajo. Po končanih deli predaja evidenčnih listin in dokazil. Takse in druge komunalne pristojbine so zajete v ceni.</t>
  </si>
  <si>
    <t>Zakoličba in postavitve ustreznih profilov, ki jih izvede pooblaščen geometer, cca 160 geodetskih točk.</t>
  </si>
  <si>
    <t>Dobava, raztiranje ter kultivacija humusa v debelini 30 cm, z vsemi pomožnimi deli.</t>
  </si>
  <si>
    <t>Izkop in polaganje PEHD cevi DN 32 za interni vodovod na pripravljeno posteljico, obsip s peskom in zasip s tamponskim materialom. V ceni upoštevati prevezavo in priključitev na interno omrežje.</t>
  </si>
  <si>
    <t>Izvedba geodetskega posnetka po končanih delih in priprava načrta izvedenih del.</t>
  </si>
  <si>
    <t>Podiranje dreves premera 20 do 50 cm. Odvoz lesa na ustrezno deponijo oz. odjemalcu.</t>
  </si>
  <si>
    <t>Interni vodovod</t>
  </si>
  <si>
    <t>Dobava in namestitev fontane za vodo. Fontana ima dva korita za odtok vode z RF oz. pocinkano mrežo in dve kvalitetni RF pipi za uporabo na odprtem. Pod fontano se izvede drenaža za ponikovanje vode.</t>
  </si>
  <si>
    <t>Saditev avtohotonih vrst sadnih dreves višine 3,5m po izboru naročnika. Sadilna jama je 1,5 x premer bale, dodajanje rodovitne zemlje, gnojenje, zalivanje po navodilih. Pritrditev na oporni količek.</t>
  </si>
  <si>
    <t>DDV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</si>
</sst>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SIT&quot;_-;\-* #,##0.00\ &quot;SIT&quot;_-;_-* &quot;-&quot;??\ &quot;SIT&quot;_-;_-@_-"/>
    <numFmt numFmtId="164" formatCode="#,##0.00\ &quot;€&quot;"/>
  </numFmts>
  <fonts count="26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SLO_Dutch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21" fillId="0" borderId="0"/>
    <xf numFmtId="0" fontId="15" fillId="7" borderId="0" applyNumberFormat="0" applyBorder="0" applyAlignment="0" applyProtection="0"/>
    <xf numFmtId="0" fontId="22" fillId="0" borderId="0"/>
    <xf numFmtId="0" fontId="16" fillId="4" borderId="8" applyNumberFormat="0" applyFont="0" applyAlignment="0" applyProtection="0"/>
    <xf numFmtId="9" fontId="1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44" fontId="2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23" fillId="0" borderId="0" xfId="0" applyFont="1"/>
    <xf numFmtId="0" fontId="23" fillId="0" borderId="0" xfId="0" applyNumberFormat="1" applyFont="1" applyAlignment="1">
      <alignment horizontal="left"/>
    </xf>
    <xf numFmtId="4" fontId="23" fillId="0" borderId="0" xfId="0" applyNumberFormat="1" applyFont="1" applyAlignment="1"/>
    <xf numFmtId="164" fontId="23" fillId="0" borderId="0" xfId="0" applyNumberFormat="1" applyFont="1" applyAlignment="1"/>
    <xf numFmtId="164" fontId="23" fillId="0" borderId="0" xfId="0" applyNumberFormat="1" applyFont="1"/>
    <xf numFmtId="0" fontId="23" fillId="0" borderId="0" xfId="0" applyNumberFormat="1" applyFont="1" applyAlignment="1">
      <alignment vertical="top"/>
    </xf>
    <xf numFmtId="0" fontId="23" fillId="0" borderId="0" xfId="0" applyFont="1" applyAlignment="1">
      <alignment vertical="top" wrapText="1"/>
    </xf>
    <xf numFmtId="4" fontId="23" fillId="0" borderId="0" xfId="0" applyNumberFormat="1" applyFont="1"/>
    <xf numFmtId="0" fontId="24" fillId="0" borderId="0" xfId="0" applyNumberFormat="1" applyFont="1" applyAlignment="1">
      <alignment vertical="top"/>
    </xf>
    <xf numFmtId="0" fontId="24" fillId="0" borderId="0" xfId="0" applyFont="1" applyAlignment="1">
      <alignment vertical="top" wrapText="1"/>
    </xf>
    <xf numFmtId="0" fontId="23" fillId="0" borderId="10" xfId="0" applyNumberFormat="1" applyFont="1" applyBorder="1" applyAlignment="1">
      <alignment vertical="top"/>
    </xf>
    <xf numFmtId="0" fontId="23" fillId="0" borderId="10" xfId="0" applyFont="1" applyBorder="1" applyAlignment="1">
      <alignment vertical="top" wrapText="1"/>
    </xf>
    <xf numFmtId="0" fontId="23" fillId="0" borderId="10" xfId="0" applyNumberFormat="1" applyFont="1" applyBorder="1" applyAlignment="1">
      <alignment horizontal="left"/>
    </xf>
    <xf numFmtId="4" fontId="23" fillId="0" borderId="10" xfId="0" applyNumberFormat="1" applyFont="1" applyBorder="1" applyAlignment="1"/>
    <xf numFmtId="164" fontId="23" fillId="0" borderId="10" xfId="0" applyNumberFormat="1" applyFont="1" applyBorder="1" applyAlignment="1"/>
    <xf numFmtId="49" fontId="23" fillId="0" borderId="0" xfId="0" applyNumberFormat="1" applyFont="1" applyAlignment="1">
      <alignment vertical="top"/>
    </xf>
    <xf numFmtId="0" fontId="23" fillId="0" borderId="0" xfId="0" applyFont="1" applyAlignment="1">
      <alignment vertical="top"/>
    </xf>
    <xf numFmtId="0" fontId="23" fillId="0" borderId="0" xfId="0" applyNumberFormat="1" applyFont="1" applyBorder="1" applyAlignment="1">
      <alignment vertical="top"/>
    </xf>
    <xf numFmtId="0" fontId="23" fillId="0" borderId="0" xfId="0" applyFont="1" applyBorder="1" applyAlignment="1">
      <alignment vertical="top" wrapText="1"/>
    </xf>
    <xf numFmtId="0" fontId="23" fillId="0" borderId="0" xfId="0" applyNumberFormat="1" applyFont="1" applyBorder="1" applyAlignment="1">
      <alignment horizontal="left"/>
    </xf>
    <xf numFmtId="4" fontId="23" fillId="0" borderId="0" xfId="0" applyNumberFormat="1" applyFont="1" applyBorder="1" applyAlignment="1"/>
    <xf numFmtId="164" fontId="23" fillId="0" borderId="0" xfId="0" applyNumberFormat="1" applyFont="1" applyBorder="1" applyAlignment="1"/>
    <xf numFmtId="49" fontId="24" fillId="0" borderId="0" xfId="0" applyNumberFormat="1" applyFont="1" applyAlignment="1">
      <alignment vertical="top"/>
    </xf>
    <xf numFmtId="0" fontId="24" fillId="0" borderId="10" xfId="0" applyFont="1" applyBorder="1" applyAlignment="1">
      <alignment vertical="top" wrapText="1"/>
    </xf>
    <xf numFmtId="4" fontId="24" fillId="0" borderId="10" xfId="0" applyNumberFormat="1" applyFont="1" applyBorder="1" applyAlignment="1">
      <alignment vertical="top" wrapText="1"/>
    </xf>
    <xf numFmtId="164" fontId="24" fillId="0" borderId="10" xfId="0" applyNumberFormat="1" applyFont="1" applyBorder="1" applyAlignment="1">
      <alignment vertical="top" wrapText="1"/>
    </xf>
    <xf numFmtId="4" fontId="23" fillId="0" borderId="0" xfId="0" applyNumberFormat="1" applyFont="1" applyAlignment="1">
      <alignment wrapText="1"/>
    </xf>
    <xf numFmtId="164" fontId="23" fillId="0" borderId="0" xfId="0" applyNumberFormat="1" applyFont="1" applyAlignment="1">
      <alignment wrapText="1"/>
    </xf>
    <xf numFmtId="0" fontId="20" fillId="0" borderId="0" xfId="0" applyFont="1" applyAlignment="1">
      <alignment vertical="top"/>
    </xf>
    <xf numFmtId="0" fontId="20" fillId="0" borderId="0" xfId="0" applyNumberFormat="1" applyFont="1" applyAlignment="1">
      <alignment horizontal="left"/>
    </xf>
    <xf numFmtId="4" fontId="20" fillId="0" borderId="0" xfId="0" applyNumberFormat="1" applyFont="1" applyAlignment="1"/>
    <xf numFmtId="164" fontId="20" fillId="0" borderId="0" xfId="0" applyNumberFormat="1" applyFont="1" applyAlignment="1"/>
    <xf numFmtId="164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vertical="top" wrapText="1"/>
    </xf>
    <xf numFmtId="4" fontId="20" fillId="0" borderId="0" xfId="0" applyNumberFormat="1" applyFont="1"/>
    <xf numFmtId="0" fontId="25" fillId="0" borderId="0" xfId="0" applyFont="1" applyAlignment="1">
      <alignment vertical="top"/>
    </xf>
    <xf numFmtId="0" fontId="25" fillId="0" borderId="0" xfId="0" applyNumberFormat="1" applyFont="1" applyAlignment="1">
      <alignment horizontal="left"/>
    </xf>
    <xf numFmtId="4" fontId="25" fillId="0" borderId="0" xfId="0" applyNumberFormat="1" applyFont="1" applyAlignment="1"/>
    <xf numFmtId="164" fontId="25" fillId="0" borderId="0" xfId="0" applyNumberFormat="1" applyFont="1" applyAlignment="1"/>
    <xf numFmtId="164" fontId="25" fillId="0" borderId="0" xfId="0" applyNumberFormat="1" applyFont="1"/>
    <xf numFmtId="0" fontId="25" fillId="0" borderId="0" xfId="0" applyFont="1"/>
    <xf numFmtId="0" fontId="25" fillId="0" borderId="0" xfId="0" applyFont="1" applyAlignment="1">
      <alignment vertical="top" wrapText="1"/>
    </xf>
    <xf numFmtId="4" fontId="25" fillId="0" borderId="0" xfId="0" applyNumberFormat="1" applyFont="1"/>
    <xf numFmtId="0" fontId="25" fillId="0" borderId="10" xfId="0" applyFont="1" applyBorder="1"/>
    <xf numFmtId="0" fontId="25" fillId="0" borderId="10" xfId="0" applyNumberFormat="1" applyFont="1" applyBorder="1" applyAlignment="1">
      <alignment horizontal="left"/>
    </xf>
    <xf numFmtId="4" fontId="25" fillId="0" borderId="10" xfId="0" applyNumberFormat="1" applyFont="1" applyBorder="1" applyAlignment="1"/>
    <xf numFmtId="164" fontId="25" fillId="0" borderId="10" xfId="0" applyNumberFormat="1" applyFont="1" applyBorder="1" applyAlignment="1"/>
    <xf numFmtId="0" fontId="25" fillId="0" borderId="0" xfId="0" applyFont="1" applyBorder="1"/>
    <xf numFmtId="0" fontId="25" fillId="0" borderId="0" xfId="0" applyNumberFormat="1" applyFont="1" applyBorder="1" applyAlignment="1">
      <alignment horizontal="left"/>
    </xf>
    <xf numFmtId="4" fontId="25" fillId="0" borderId="0" xfId="0" applyNumberFormat="1" applyFont="1" applyBorder="1" applyAlignment="1"/>
    <xf numFmtId="164" fontId="25" fillId="0" borderId="0" xfId="0" applyNumberFormat="1" applyFont="1" applyBorder="1" applyAlignment="1"/>
    <xf numFmtId="0" fontId="20" fillId="0" borderId="0" xfId="0" applyFont="1" applyBorder="1"/>
    <xf numFmtId="0" fontId="20" fillId="0" borderId="0" xfId="0" applyNumberFormat="1" applyFont="1" applyBorder="1" applyAlignment="1">
      <alignment horizontal="left"/>
    </xf>
    <xf numFmtId="4" fontId="20" fillId="0" borderId="0" xfId="0" applyNumberFormat="1" applyFont="1" applyBorder="1" applyAlignment="1"/>
    <xf numFmtId="9" fontId="20" fillId="0" borderId="0" xfId="40" applyFont="1" applyBorder="1" applyAlignment="1"/>
    <xf numFmtId="164" fontId="20" fillId="0" borderId="0" xfId="0" applyNumberFormat="1" applyFont="1" applyBorder="1" applyAlignment="1"/>
    <xf numFmtId="164" fontId="20" fillId="0" borderId="0" xfId="0" applyNumberFormat="1" applyFont="1" applyAlignment="1">
      <alignment vertical="top"/>
    </xf>
    <xf numFmtId="164" fontId="25" fillId="0" borderId="0" xfId="0" applyNumberFormat="1" applyFont="1" applyAlignment="1">
      <alignment vertical="top"/>
    </xf>
    <xf numFmtId="0" fontId="23" fillId="0" borderId="0" xfId="0" applyFont="1" applyAlignment="1">
      <alignment wrapText="1"/>
    </xf>
    <xf numFmtId="164" fontId="23" fillId="0" borderId="10" xfId="0" applyNumberFormat="1" applyFont="1" applyBorder="1"/>
    <xf numFmtId="164" fontId="23" fillId="0" borderId="0" xfId="0" applyNumberFormat="1" applyFont="1" applyBorder="1"/>
    <xf numFmtId="164" fontId="25" fillId="0" borderId="10" xfId="0" applyNumberFormat="1" applyFont="1" applyBorder="1"/>
    <xf numFmtId="164" fontId="25" fillId="0" borderId="0" xfId="0" applyNumberFormat="1" applyFont="1" applyBorder="1"/>
    <xf numFmtId="164" fontId="20" fillId="0" borderId="0" xfId="0" applyNumberFormat="1" applyFont="1" applyBorder="1"/>
    <xf numFmtId="2" fontId="20" fillId="0" borderId="0" xfId="0" applyNumberFormat="1" applyFont="1"/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avadno" xfId="0" builtinId="0"/>
    <cellStyle name="Navadno 2" xfId="36"/>
    <cellStyle name="Neutral" xfId="37"/>
    <cellStyle name="Normal_Popis - Livarna" xfId="38"/>
    <cellStyle name="Note" xfId="39"/>
    <cellStyle name="Odstotek" xfId="40" builtinId="5"/>
    <cellStyle name="Output" xfId="41"/>
    <cellStyle name="Title" xfId="42"/>
    <cellStyle name="Total" xfId="43"/>
    <cellStyle name="Valuta 2" xfId="44"/>
    <cellStyle name="Warning Text" xfId="4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topLeftCell="A2" workbookViewId="0">
      <selection activeCell="D29" sqref="D29"/>
    </sheetView>
  </sheetViews>
  <sheetFormatPr defaultRowHeight="12.75"/>
  <cols>
    <col min="1" max="5" width="9.140625" style="34"/>
    <col min="6" max="6" width="19.5703125" style="34" customWidth="1"/>
    <col min="7" max="7" width="11.7109375" style="33" bestFit="1" customWidth="1"/>
    <col min="8" max="8" width="10.28515625" style="33" bestFit="1" customWidth="1"/>
    <col min="9" max="16384" width="9.140625" style="34"/>
  </cols>
  <sheetData>
    <row r="1" spans="1:13">
      <c r="A1" s="29"/>
      <c r="B1" s="29"/>
      <c r="C1" s="30"/>
      <c r="D1" s="31"/>
      <c r="E1" s="32"/>
      <c r="F1" s="33"/>
      <c r="H1" s="58"/>
      <c r="I1" s="35"/>
      <c r="K1" s="36"/>
      <c r="L1" s="33"/>
      <c r="M1" s="33"/>
    </row>
    <row r="2" spans="1:13" s="42" customFormat="1">
      <c r="A2" s="37"/>
      <c r="B2" s="37" t="s">
        <v>42</v>
      </c>
      <c r="C2" s="38"/>
      <c r="D2" s="39"/>
      <c r="E2" s="40"/>
      <c r="F2" s="41"/>
      <c r="G2" s="41"/>
      <c r="H2" s="59"/>
      <c r="I2" s="43"/>
      <c r="K2" s="44"/>
      <c r="L2" s="41"/>
      <c r="M2" s="41"/>
    </row>
    <row r="3" spans="1:13">
      <c r="A3" s="29"/>
      <c r="B3" s="29"/>
      <c r="C3" s="30"/>
      <c r="D3" s="31"/>
      <c r="E3" s="32"/>
      <c r="F3" s="33"/>
      <c r="H3" s="58"/>
      <c r="I3" s="35"/>
      <c r="K3" s="36"/>
      <c r="L3" s="33"/>
      <c r="M3" s="33"/>
    </row>
    <row r="4" spans="1:13">
      <c r="A4" s="29"/>
      <c r="B4" s="29"/>
      <c r="C4" s="30"/>
      <c r="D4" s="31"/>
      <c r="E4" s="32"/>
      <c r="F4" s="33"/>
      <c r="H4" s="58"/>
      <c r="I4" s="35"/>
      <c r="K4" s="36"/>
      <c r="L4" s="33"/>
      <c r="M4" s="33"/>
    </row>
    <row r="5" spans="1:13">
      <c r="A5" s="29"/>
      <c r="B5" s="37" t="s">
        <v>17</v>
      </c>
      <c r="C5" s="30"/>
      <c r="D5" s="31"/>
      <c r="E5" s="32"/>
      <c r="F5" s="33"/>
      <c r="H5" s="58"/>
      <c r="I5" s="35"/>
      <c r="K5" s="36"/>
      <c r="L5" s="33"/>
      <c r="M5" s="33"/>
    </row>
    <row r="6" spans="1:13">
      <c r="A6" s="29"/>
      <c r="B6" s="37"/>
      <c r="C6" s="30"/>
      <c r="D6" s="31"/>
      <c r="E6" s="32"/>
      <c r="F6" s="33"/>
      <c r="H6" s="58"/>
      <c r="I6" s="35"/>
      <c r="K6" s="36"/>
      <c r="L6" s="33"/>
      <c r="M6" s="33"/>
    </row>
    <row r="7" spans="1:13">
      <c r="A7" s="29"/>
      <c r="B7" s="37" t="s">
        <v>43</v>
      </c>
      <c r="C7" s="30"/>
      <c r="D7" s="31"/>
      <c r="E7" s="32"/>
      <c r="F7" s="33"/>
      <c r="H7" s="58"/>
      <c r="I7" s="35"/>
      <c r="K7" s="36"/>
      <c r="L7" s="33"/>
      <c r="M7" s="33"/>
    </row>
    <row r="8" spans="1:13">
      <c r="A8" s="29" t="s">
        <v>9</v>
      </c>
      <c r="B8" s="29" t="str">
        <f>'gradbena dela'!B2</f>
        <v>Pripravljalna dela</v>
      </c>
      <c r="C8" s="30"/>
      <c r="D8" s="31"/>
      <c r="E8" s="32"/>
      <c r="F8" s="33">
        <f>'gradbena dela'!F8</f>
        <v>0</v>
      </c>
      <c r="H8" s="58"/>
      <c r="I8" s="35"/>
      <c r="K8" s="36"/>
      <c r="L8" s="33"/>
      <c r="M8" s="33"/>
    </row>
    <row r="9" spans="1:13">
      <c r="A9" s="29" t="s">
        <v>8</v>
      </c>
      <c r="B9" s="29" t="str">
        <f>'gradbena dela'!B10</f>
        <v>Zemeljska dela</v>
      </c>
      <c r="C9" s="30"/>
      <c r="D9" s="31"/>
      <c r="E9" s="32"/>
      <c r="F9" s="33">
        <f>'gradbena dela'!F22</f>
        <v>0</v>
      </c>
      <c r="H9" s="58"/>
      <c r="I9" s="35"/>
      <c r="K9" s="36"/>
      <c r="L9" s="33"/>
      <c r="M9" s="33"/>
    </row>
    <row r="10" spans="1:13">
      <c r="A10" s="29" t="s">
        <v>7</v>
      </c>
      <c r="B10" s="29" t="str">
        <f>'gradbena dela'!B24</f>
        <v>Betonska dela</v>
      </c>
      <c r="C10" s="30"/>
      <c r="D10" s="31"/>
      <c r="E10" s="32"/>
      <c r="F10" s="33">
        <f>'gradbena dela'!F29</f>
        <v>0</v>
      </c>
      <c r="H10" s="58"/>
      <c r="I10" s="35"/>
      <c r="K10" s="36"/>
      <c r="L10" s="33"/>
      <c r="M10" s="33"/>
    </row>
    <row r="11" spans="1:13">
      <c r="A11" s="29" t="s">
        <v>10</v>
      </c>
      <c r="B11" s="29" t="str">
        <f>'gradbena dela'!B31</f>
        <v>Interni vodovod</v>
      </c>
      <c r="C11" s="30"/>
      <c r="D11" s="31"/>
      <c r="E11" s="32"/>
      <c r="F11" s="33">
        <f>'gradbena dela'!F34</f>
        <v>0</v>
      </c>
      <c r="H11" s="58"/>
      <c r="I11" s="35"/>
      <c r="K11" s="36"/>
      <c r="L11" s="33"/>
      <c r="M11" s="33"/>
    </row>
    <row r="12" spans="1:13">
      <c r="A12" s="29" t="s">
        <v>10</v>
      </c>
      <c r="B12" s="29" t="str">
        <f>'gradbena dela'!B36</f>
        <v>Druga obrtniška dela</v>
      </c>
      <c r="C12" s="30"/>
      <c r="D12" s="31"/>
      <c r="E12" s="32"/>
      <c r="F12" s="33">
        <f>'gradbena dela'!F38</f>
        <v>0</v>
      </c>
      <c r="H12" s="58"/>
      <c r="I12" s="35"/>
      <c r="K12" s="36"/>
      <c r="L12" s="33"/>
      <c r="M12" s="33"/>
    </row>
    <row r="13" spans="1:13">
      <c r="A13" s="29" t="s">
        <v>12</v>
      </c>
      <c r="B13" s="29" t="str">
        <f>'gradbena dela'!B40</f>
        <v>Zasaditev</v>
      </c>
      <c r="C13" s="30"/>
      <c r="D13" s="31"/>
      <c r="E13" s="32"/>
      <c r="F13" s="33">
        <f>'gradbena dela'!F46</f>
        <v>0</v>
      </c>
      <c r="H13" s="58"/>
      <c r="I13" s="35"/>
      <c r="K13" s="36"/>
      <c r="L13" s="33"/>
      <c r="M13" s="33"/>
    </row>
    <row r="14" spans="1:13">
      <c r="A14" s="29" t="s">
        <v>19</v>
      </c>
      <c r="B14" s="34" t="str">
        <f>'gradbena dela'!B48</f>
        <v>Urbana oprema</v>
      </c>
      <c r="C14" s="30"/>
      <c r="D14" s="31"/>
      <c r="E14" s="32"/>
      <c r="F14" s="33">
        <f>'gradbena dela'!F55</f>
        <v>0</v>
      </c>
      <c r="H14" s="58"/>
      <c r="I14" s="35"/>
      <c r="K14" s="36"/>
      <c r="L14" s="33"/>
      <c r="M14" s="33"/>
    </row>
    <row r="15" spans="1:13">
      <c r="A15" s="29"/>
      <c r="C15" s="30"/>
      <c r="D15" s="31"/>
      <c r="E15" s="32"/>
      <c r="F15" s="33"/>
      <c r="H15" s="58"/>
      <c r="I15" s="35"/>
      <c r="K15" s="36"/>
      <c r="L15" s="33"/>
      <c r="M15" s="33"/>
    </row>
    <row r="16" spans="1:13">
      <c r="A16" s="29"/>
      <c r="C16" s="30"/>
      <c r="D16" s="31"/>
      <c r="E16" s="32"/>
      <c r="F16" s="33"/>
      <c r="H16" s="58"/>
      <c r="I16" s="35"/>
      <c r="K16" s="36"/>
      <c r="L16" s="33"/>
      <c r="M16" s="33"/>
    </row>
    <row r="17" spans="1:13" s="42" customFormat="1" ht="13.5" thickBot="1">
      <c r="A17" s="45"/>
      <c r="B17" s="45" t="s">
        <v>18</v>
      </c>
      <c r="C17" s="46"/>
      <c r="D17" s="47"/>
      <c r="E17" s="48"/>
      <c r="F17" s="63">
        <f>SUM(F8:F16)</f>
        <v>0</v>
      </c>
      <c r="G17" s="41"/>
      <c r="H17" s="59"/>
      <c r="I17" s="43"/>
      <c r="K17" s="44"/>
      <c r="L17" s="41"/>
      <c r="M17" s="41"/>
    </row>
    <row r="18" spans="1:13" s="42" customFormat="1">
      <c r="A18" s="49"/>
      <c r="B18" s="49"/>
      <c r="C18" s="50"/>
      <c r="D18" s="51"/>
      <c r="E18" s="52"/>
      <c r="F18" s="64"/>
      <c r="G18" s="41"/>
      <c r="H18" s="59"/>
      <c r="I18" s="43"/>
      <c r="K18" s="44"/>
      <c r="L18" s="41"/>
      <c r="M18" s="41"/>
    </row>
    <row r="19" spans="1:13" s="42" customFormat="1">
      <c r="A19" s="53"/>
      <c r="B19" s="53" t="s">
        <v>24</v>
      </c>
      <c r="C19" s="54"/>
      <c r="D19" s="55"/>
      <c r="E19" s="56">
        <v>0</v>
      </c>
      <c r="F19" s="65">
        <f>F17*E19</f>
        <v>0</v>
      </c>
      <c r="G19" s="41"/>
      <c r="H19" s="59"/>
      <c r="I19" s="43"/>
      <c r="K19" s="44"/>
      <c r="L19" s="41"/>
      <c r="M19" s="41"/>
    </row>
    <row r="20" spans="1:13" s="42" customFormat="1">
      <c r="A20" s="53"/>
      <c r="B20" s="53" t="s">
        <v>25</v>
      </c>
      <c r="C20" s="54"/>
      <c r="D20" s="55"/>
      <c r="E20" s="57"/>
      <c r="F20" s="65">
        <f>F17-F19</f>
        <v>0</v>
      </c>
      <c r="G20" s="41"/>
      <c r="H20" s="59"/>
      <c r="I20" s="43"/>
      <c r="K20" s="44"/>
      <c r="L20" s="41"/>
      <c r="M20" s="41"/>
    </row>
    <row r="21" spans="1:13" s="42" customFormat="1">
      <c r="A21" s="53"/>
      <c r="B21" s="53" t="s">
        <v>60</v>
      </c>
      <c r="C21" s="54"/>
      <c r="D21" s="55"/>
      <c r="E21" s="57"/>
      <c r="F21" s="65">
        <f>F20*0.22</f>
        <v>0</v>
      </c>
      <c r="G21" s="41"/>
      <c r="H21" s="59"/>
      <c r="I21" s="43"/>
      <c r="K21" s="44"/>
      <c r="L21" s="41"/>
      <c r="M21" s="41"/>
    </row>
    <row r="22" spans="1:13" s="42" customFormat="1">
      <c r="A22" s="49"/>
      <c r="B22" s="49"/>
      <c r="C22" s="50"/>
      <c r="D22" s="51"/>
      <c r="E22" s="52"/>
      <c r="F22" s="64"/>
      <c r="G22" s="41"/>
      <c r="H22" s="59"/>
      <c r="I22" s="43"/>
      <c r="K22" s="44"/>
      <c r="L22" s="41"/>
      <c r="M22" s="41"/>
    </row>
    <row r="23" spans="1:13" s="42" customFormat="1" ht="13.5" thickBot="1">
      <c r="A23" s="45"/>
      <c r="B23" s="45" t="s">
        <v>26</v>
      </c>
      <c r="C23" s="46"/>
      <c r="D23" s="47"/>
      <c r="E23" s="48"/>
      <c r="F23" s="63">
        <f>F21+F20</f>
        <v>0</v>
      </c>
      <c r="G23" s="41"/>
      <c r="H23" s="59"/>
      <c r="I23" s="43"/>
      <c r="K23" s="44"/>
      <c r="L23" s="41"/>
      <c r="M23" s="41"/>
    </row>
    <row r="24" spans="1:13" s="42" customFormat="1">
      <c r="A24" s="49"/>
      <c r="B24" s="49"/>
      <c r="C24" s="50"/>
      <c r="D24" s="51"/>
      <c r="E24" s="52"/>
      <c r="F24" s="64"/>
      <c r="G24" s="41"/>
      <c r="H24" s="59"/>
      <c r="I24" s="43"/>
      <c r="K24" s="44"/>
      <c r="L24" s="41"/>
      <c r="M24" s="41"/>
    </row>
    <row r="25" spans="1:13" s="42" customFormat="1">
      <c r="A25" s="49"/>
      <c r="B25" s="49"/>
      <c r="C25" s="50"/>
      <c r="D25" s="51"/>
      <c r="E25" s="52"/>
      <c r="F25" s="64"/>
      <c r="G25" s="41"/>
      <c r="H25" s="59"/>
      <c r="I25" s="43"/>
      <c r="K25" s="44"/>
      <c r="L25" s="41"/>
      <c r="M25" s="41"/>
    </row>
    <row r="26" spans="1:13" s="42" customFormat="1">
      <c r="A26" s="49"/>
      <c r="B26" s="49"/>
      <c r="C26" s="50"/>
      <c r="D26" s="51"/>
      <c r="E26" s="52"/>
      <c r="F26" s="64"/>
      <c r="G26" s="41"/>
      <c r="H26" s="59"/>
      <c r="I26" s="43"/>
      <c r="K26" s="44"/>
      <c r="L26" s="41"/>
      <c r="M26" s="41"/>
    </row>
    <row r="27" spans="1:13">
      <c r="C27" s="30"/>
      <c r="D27" s="31"/>
      <c r="E27" s="32"/>
      <c r="F27" s="33"/>
      <c r="H27" s="58"/>
      <c r="I27" s="35"/>
      <c r="K27" s="36"/>
      <c r="L27" s="33"/>
      <c r="M27" s="33"/>
    </row>
    <row r="28" spans="1:13">
      <c r="C28" s="30"/>
      <c r="D28" s="31"/>
      <c r="E28" s="32"/>
      <c r="F28" s="66"/>
      <c r="H28" s="58"/>
      <c r="I28" s="35"/>
      <c r="K28" s="36"/>
      <c r="L28" s="33"/>
      <c r="M28" s="33"/>
    </row>
  </sheetData>
  <sheetProtection password="9F27" sheet="1" objects="1" scenarios="1" formatColumns="0" formatRows="0"/>
  <protectedRanges>
    <protectedRange sqref="E19" name="Obseg1"/>
  </protectedRanges>
  <phoneticPr fontId="0" type="noConversion"/>
  <pageMargins left="0.98425196850393704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zoomScaleNormal="100" workbookViewId="0">
      <selection activeCell="E5" sqref="E3:E5"/>
    </sheetView>
  </sheetViews>
  <sheetFormatPr defaultRowHeight="12.75"/>
  <cols>
    <col min="1" max="1" width="3.85546875" style="17" bestFit="1" customWidth="1"/>
    <col min="2" max="2" width="41.5703125" style="17" customWidth="1"/>
    <col min="3" max="3" width="4.7109375" style="2" bestFit="1" customWidth="1"/>
    <col min="4" max="4" width="10.5703125" style="3" bestFit="1" customWidth="1"/>
    <col min="5" max="5" width="12" style="4" bestFit="1" customWidth="1"/>
    <col min="6" max="6" width="19.42578125" style="5" bestFit="1" customWidth="1"/>
    <col min="7" max="7" width="9.140625" style="1"/>
    <col min="8" max="8" width="4.140625" style="6" bestFit="1" customWidth="1"/>
    <col min="9" max="9" width="42.42578125" style="7" customWidth="1"/>
    <col min="10" max="10" width="5.140625" style="1" customWidth="1"/>
    <col min="11" max="11" width="8.42578125" style="8" customWidth="1"/>
    <col min="12" max="13" width="12.28515625" style="5" customWidth="1"/>
    <col min="14" max="16384" width="9.140625" style="1"/>
  </cols>
  <sheetData>
    <row r="1" spans="1:6">
      <c r="A1" s="1"/>
      <c r="B1" s="1"/>
    </row>
    <row r="2" spans="1:6">
      <c r="A2" s="9" t="s">
        <v>9</v>
      </c>
      <c r="B2" s="10" t="s">
        <v>44</v>
      </c>
    </row>
    <row r="3" spans="1:6" ht="113.25" customHeight="1">
      <c r="A3" s="6">
        <v>1</v>
      </c>
      <c r="B3" s="7" t="s">
        <v>51</v>
      </c>
      <c r="C3" s="2" t="s">
        <v>2</v>
      </c>
      <c r="D3" s="3">
        <v>200</v>
      </c>
      <c r="F3" s="4">
        <f>D3*E3</f>
        <v>0</v>
      </c>
    </row>
    <row r="4" spans="1:6" ht="48.75" customHeight="1">
      <c r="A4" s="6">
        <v>2</v>
      </c>
      <c r="B4" s="7" t="s">
        <v>56</v>
      </c>
      <c r="C4" s="2" t="s">
        <v>0</v>
      </c>
      <c r="D4" s="3">
        <v>10</v>
      </c>
      <c r="F4" s="4">
        <f>D4*E4</f>
        <v>0</v>
      </c>
    </row>
    <row r="5" spans="1:6" ht="47.25" customHeight="1">
      <c r="A5" s="6">
        <v>3</v>
      </c>
      <c r="B5" s="7" t="s">
        <v>52</v>
      </c>
      <c r="C5" s="60" t="s">
        <v>3</v>
      </c>
      <c r="D5" s="27">
        <v>1</v>
      </c>
      <c r="E5" s="28"/>
      <c r="F5" s="28">
        <f>D5*E5</f>
        <v>0</v>
      </c>
    </row>
    <row r="6" spans="1:6" ht="59.25" customHeight="1">
      <c r="A6" s="6">
        <v>4</v>
      </c>
      <c r="B6" s="7" t="s">
        <v>45</v>
      </c>
      <c r="C6" s="60" t="s">
        <v>3</v>
      </c>
      <c r="D6" s="27">
        <v>1</v>
      </c>
      <c r="E6" s="28"/>
      <c r="F6" s="28">
        <f>D6*E6</f>
        <v>0</v>
      </c>
    </row>
    <row r="7" spans="1:6" ht="44.25" customHeight="1">
      <c r="A7" s="6">
        <v>5</v>
      </c>
      <c r="B7" s="7" t="s">
        <v>55</v>
      </c>
      <c r="C7" s="60" t="s">
        <v>3</v>
      </c>
      <c r="D7" s="27">
        <v>1</v>
      </c>
      <c r="E7" s="28"/>
      <c r="F7" s="28">
        <f>D7*E7</f>
        <v>0</v>
      </c>
    </row>
    <row r="8" spans="1:6" ht="13.5" thickBot="1">
      <c r="A8" s="24"/>
      <c r="B8" s="24" t="s">
        <v>18</v>
      </c>
      <c r="C8" s="24"/>
      <c r="D8" s="25"/>
      <c r="E8" s="26"/>
      <c r="F8" s="26">
        <f>SUM(F3:F7)</f>
        <v>0</v>
      </c>
    </row>
    <row r="9" spans="1:6">
      <c r="A9" s="16"/>
    </row>
    <row r="10" spans="1:6">
      <c r="A10" s="9" t="s">
        <v>8</v>
      </c>
      <c r="B10" s="10" t="s">
        <v>4</v>
      </c>
    </row>
    <row r="11" spans="1:6" ht="49.5" customHeight="1">
      <c r="A11" s="6">
        <v>1</v>
      </c>
      <c r="B11" s="7" t="s">
        <v>46</v>
      </c>
      <c r="C11" s="2" t="s">
        <v>2</v>
      </c>
      <c r="D11" s="3">
        <f>+D12*0.25</f>
        <v>921.25</v>
      </c>
      <c r="F11" s="5">
        <f>D11*E11</f>
        <v>0</v>
      </c>
    </row>
    <row r="12" spans="1:6" ht="35.25" customHeight="1">
      <c r="A12" s="6">
        <v>2</v>
      </c>
      <c r="B12" s="7" t="s">
        <v>47</v>
      </c>
      <c r="C12" s="2" t="s">
        <v>2</v>
      </c>
      <c r="D12" s="3">
        <v>3685</v>
      </c>
      <c r="F12" s="5">
        <f t="shared" ref="F12:F21" si="0">D12*E12</f>
        <v>0</v>
      </c>
    </row>
    <row r="13" spans="1:6" ht="30.75" customHeight="1">
      <c r="A13" s="6">
        <v>3</v>
      </c>
      <c r="B13" s="7" t="s">
        <v>35</v>
      </c>
      <c r="C13" s="2" t="s">
        <v>2</v>
      </c>
      <c r="D13" s="3">
        <f>+D12+D11</f>
        <v>4606.25</v>
      </c>
      <c r="F13" s="5">
        <f t="shared" si="0"/>
        <v>0</v>
      </c>
    </row>
    <row r="14" spans="1:6" ht="57" customHeight="1">
      <c r="A14" s="6">
        <v>4</v>
      </c>
      <c r="B14" s="7" t="s">
        <v>36</v>
      </c>
      <c r="C14" s="2" t="s">
        <v>2</v>
      </c>
      <c r="D14" s="3">
        <f>+D13*0.02</f>
        <v>92.125</v>
      </c>
      <c r="F14" s="5">
        <f t="shared" si="0"/>
        <v>0</v>
      </c>
    </row>
    <row r="15" spans="1:6" ht="45.75" customHeight="1">
      <c r="A15" s="6">
        <v>5</v>
      </c>
      <c r="B15" s="7" t="s">
        <v>48</v>
      </c>
      <c r="C15" s="2" t="s">
        <v>2</v>
      </c>
      <c r="D15" s="3">
        <f>+D13*0.2</f>
        <v>921.25</v>
      </c>
      <c r="F15" s="5">
        <f>D15*E15</f>
        <v>0</v>
      </c>
    </row>
    <row r="16" spans="1:6" ht="31.5" customHeight="1">
      <c r="A16" s="6">
        <v>6</v>
      </c>
      <c r="B16" s="7" t="s">
        <v>5</v>
      </c>
      <c r="C16" s="2" t="s">
        <v>1</v>
      </c>
      <c r="D16" s="3">
        <f>+D12</f>
        <v>3685</v>
      </c>
      <c r="F16" s="5">
        <f t="shared" si="0"/>
        <v>0</v>
      </c>
    </row>
    <row r="17" spans="1:6" ht="44.25" customHeight="1">
      <c r="A17" s="6">
        <v>7</v>
      </c>
      <c r="B17" s="7" t="s">
        <v>23</v>
      </c>
      <c r="C17" s="2" t="s">
        <v>1</v>
      </c>
      <c r="D17" s="3">
        <v>852.6</v>
      </c>
      <c r="F17" s="5">
        <f t="shared" si="0"/>
        <v>0</v>
      </c>
    </row>
    <row r="18" spans="1:6" ht="44.25" customHeight="1">
      <c r="A18" s="6">
        <v>8</v>
      </c>
      <c r="B18" s="7" t="s">
        <v>15</v>
      </c>
      <c r="C18" s="2" t="s">
        <v>2</v>
      </c>
      <c r="D18" s="3">
        <f>+D17*0.4</f>
        <v>341.04</v>
      </c>
      <c r="F18" s="5">
        <f t="shared" si="0"/>
        <v>0</v>
      </c>
    </row>
    <row r="19" spans="1:6" ht="45" customHeight="1">
      <c r="A19" s="6">
        <v>9</v>
      </c>
      <c r="B19" s="7" t="s">
        <v>14</v>
      </c>
      <c r="C19" s="2" t="s">
        <v>2</v>
      </c>
      <c r="D19" s="3">
        <f>+D17*0.05</f>
        <v>42.63</v>
      </c>
      <c r="F19" s="5">
        <f t="shared" si="0"/>
        <v>0</v>
      </c>
    </row>
    <row r="20" spans="1:6" ht="27.75" customHeight="1">
      <c r="A20" s="6">
        <v>10</v>
      </c>
      <c r="B20" s="7" t="s">
        <v>53</v>
      </c>
      <c r="C20" s="2" t="s">
        <v>2</v>
      </c>
      <c r="D20" s="3">
        <f>D13*0.3</f>
        <v>1381.875</v>
      </c>
      <c r="F20" s="5">
        <f t="shared" si="0"/>
        <v>0</v>
      </c>
    </row>
    <row r="21" spans="1:6" ht="106.5" customHeight="1">
      <c r="A21" s="6">
        <v>11</v>
      </c>
      <c r="B21" s="7" t="s">
        <v>27</v>
      </c>
      <c r="C21" s="2" t="s">
        <v>1</v>
      </c>
      <c r="D21" s="3">
        <v>48</v>
      </c>
      <c r="F21" s="5">
        <f t="shared" si="0"/>
        <v>0</v>
      </c>
    </row>
    <row r="22" spans="1:6" ht="13.5" thickBot="1">
      <c r="A22" s="11"/>
      <c r="B22" s="12" t="s">
        <v>18</v>
      </c>
      <c r="C22" s="13"/>
      <c r="D22" s="14"/>
      <c r="E22" s="15"/>
      <c r="F22" s="61">
        <f>SUM(F11:F21)</f>
        <v>0</v>
      </c>
    </row>
    <row r="23" spans="1:6">
      <c r="A23" s="16"/>
      <c r="B23" s="7"/>
    </row>
    <row r="24" spans="1:6">
      <c r="A24" s="9" t="s">
        <v>7</v>
      </c>
      <c r="B24" s="10" t="s">
        <v>6</v>
      </c>
    </row>
    <row r="25" spans="1:6" ht="79.5" customHeight="1">
      <c r="A25" s="6">
        <v>1</v>
      </c>
      <c r="B25" s="7" t="s">
        <v>28</v>
      </c>
      <c r="C25" s="2" t="s">
        <v>2</v>
      </c>
      <c r="D25" s="3">
        <v>4.05</v>
      </c>
      <c r="F25" s="5">
        <f>D25*E25</f>
        <v>0</v>
      </c>
    </row>
    <row r="26" spans="1:6" ht="60.75" customHeight="1">
      <c r="A26" s="6">
        <v>2</v>
      </c>
      <c r="B26" s="7" t="s">
        <v>22</v>
      </c>
      <c r="C26" s="2" t="s">
        <v>2</v>
      </c>
      <c r="D26" s="3">
        <v>6.4</v>
      </c>
      <c r="F26" s="5">
        <f>D26*E26</f>
        <v>0</v>
      </c>
    </row>
    <row r="27" spans="1:6" ht="48.75" customHeight="1">
      <c r="A27" s="6">
        <v>3</v>
      </c>
      <c r="B27" s="7" t="s">
        <v>41</v>
      </c>
      <c r="C27" s="2" t="s">
        <v>0</v>
      </c>
      <c r="D27" s="3">
        <v>1</v>
      </c>
      <c r="F27" s="5">
        <f>D27*E27</f>
        <v>0</v>
      </c>
    </row>
    <row r="28" spans="1:6" ht="48.75" customHeight="1">
      <c r="A28" s="6">
        <v>4</v>
      </c>
      <c r="B28" s="7" t="s">
        <v>37</v>
      </c>
      <c r="C28" s="2" t="s">
        <v>11</v>
      </c>
      <c r="D28" s="3">
        <v>1036</v>
      </c>
      <c r="F28" s="5">
        <f>D28*E28</f>
        <v>0</v>
      </c>
    </row>
    <row r="29" spans="1:6" ht="13.5" thickBot="1">
      <c r="A29" s="11"/>
      <c r="B29" s="12" t="s">
        <v>18</v>
      </c>
      <c r="C29" s="13"/>
      <c r="D29" s="14"/>
      <c r="E29" s="15"/>
      <c r="F29" s="61">
        <f>SUM(F25:F28)</f>
        <v>0</v>
      </c>
    </row>
    <row r="30" spans="1:6">
      <c r="A30" s="18"/>
      <c r="B30" s="19"/>
      <c r="C30" s="20"/>
      <c r="D30" s="21"/>
      <c r="E30" s="22"/>
      <c r="F30" s="62"/>
    </row>
    <row r="31" spans="1:6">
      <c r="A31" s="9" t="s">
        <v>10</v>
      </c>
      <c r="B31" s="10" t="s">
        <v>57</v>
      </c>
    </row>
    <row r="32" spans="1:6" ht="76.5">
      <c r="A32" s="6">
        <v>1</v>
      </c>
      <c r="B32" s="7" t="s">
        <v>58</v>
      </c>
      <c r="C32" s="2" t="s">
        <v>40</v>
      </c>
      <c r="D32" s="3">
        <v>2</v>
      </c>
      <c r="F32" s="5">
        <f>D32*E32</f>
        <v>0</v>
      </c>
    </row>
    <row r="33" spans="1:8" ht="63.75">
      <c r="A33" s="6">
        <v>2</v>
      </c>
      <c r="B33" s="7" t="s">
        <v>54</v>
      </c>
      <c r="C33" s="2" t="s">
        <v>11</v>
      </c>
      <c r="D33" s="3">
        <v>115</v>
      </c>
      <c r="F33" s="5">
        <f>D33*E33</f>
        <v>0</v>
      </c>
    </row>
    <row r="34" spans="1:8" ht="13.5" thickBot="1">
      <c r="A34" s="11"/>
      <c r="B34" s="12" t="s">
        <v>18</v>
      </c>
      <c r="C34" s="13"/>
      <c r="D34" s="14"/>
      <c r="E34" s="15"/>
      <c r="F34" s="61">
        <f>SUM(F32:F33)</f>
        <v>0</v>
      </c>
    </row>
    <row r="35" spans="1:8">
      <c r="A35" s="6"/>
      <c r="B35" s="7"/>
    </row>
    <row r="36" spans="1:8">
      <c r="A36" s="9" t="s">
        <v>12</v>
      </c>
      <c r="B36" s="10" t="s">
        <v>13</v>
      </c>
    </row>
    <row r="37" spans="1:8" ht="70.5" customHeight="1">
      <c r="A37" s="6">
        <v>2</v>
      </c>
      <c r="B37" s="7" t="s">
        <v>29</v>
      </c>
      <c r="C37" s="2" t="s">
        <v>11</v>
      </c>
      <c r="D37" s="3">
        <v>380</v>
      </c>
      <c r="F37" s="5">
        <f>D37*E37</f>
        <v>0</v>
      </c>
      <c r="H37" s="9"/>
    </row>
    <row r="38" spans="1:8" ht="13.5" thickBot="1">
      <c r="A38" s="11"/>
      <c r="B38" s="12" t="s">
        <v>18</v>
      </c>
      <c r="C38" s="13"/>
      <c r="D38" s="14"/>
      <c r="E38" s="15"/>
      <c r="F38" s="61">
        <f>SUM(F37:F37)</f>
        <v>0</v>
      </c>
    </row>
    <row r="40" spans="1:8">
      <c r="A40" s="23" t="s">
        <v>19</v>
      </c>
      <c r="B40" s="10" t="s">
        <v>20</v>
      </c>
    </row>
    <row r="41" spans="1:8" ht="76.5" customHeight="1">
      <c r="A41" s="17">
        <v>1</v>
      </c>
      <c r="B41" s="7" t="s">
        <v>59</v>
      </c>
      <c r="C41" s="2" t="s">
        <v>0</v>
      </c>
      <c r="D41" s="3">
        <v>10</v>
      </c>
      <c r="F41" s="5">
        <f>D41*E41</f>
        <v>0</v>
      </c>
    </row>
    <row r="42" spans="1:8" ht="65.25" customHeight="1">
      <c r="A42" s="17">
        <v>2</v>
      </c>
      <c r="B42" s="7" t="s">
        <v>32</v>
      </c>
      <c r="C42" s="2" t="s">
        <v>0</v>
      </c>
      <c r="D42" s="3">
        <v>25</v>
      </c>
      <c r="F42" s="5">
        <f>D42*E42</f>
        <v>0</v>
      </c>
    </row>
    <row r="43" spans="1:8" ht="64.5" customHeight="1">
      <c r="A43" s="17">
        <v>3</v>
      </c>
      <c r="B43" s="7" t="s">
        <v>38</v>
      </c>
      <c r="C43" s="2" t="s">
        <v>0</v>
      </c>
      <c r="D43" s="3">
        <v>15</v>
      </c>
      <c r="F43" s="5">
        <f>D43*E43</f>
        <v>0</v>
      </c>
    </row>
    <row r="44" spans="1:8" ht="39" customHeight="1">
      <c r="A44" s="17">
        <v>4</v>
      </c>
      <c r="B44" s="7" t="s">
        <v>33</v>
      </c>
      <c r="C44" s="2" t="s">
        <v>0</v>
      </c>
      <c r="D44" s="3">
        <v>585</v>
      </c>
      <c r="F44" s="5">
        <f>D44*E44</f>
        <v>0</v>
      </c>
    </row>
    <row r="45" spans="1:8" ht="37.5" customHeight="1">
      <c r="A45" s="17">
        <v>5</v>
      </c>
      <c r="B45" s="7" t="s">
        <v>49</v>
      </c>
      <c r="C45" s="2" t="s">
        <v>0</v>
      </c>
      <c r="D45" s="3">
        <v>36</v>
      </c>
      <c r="F45" s="5">
        <f>D45*E45</f>
        <v>0</v>
      </c>
    </row>
    <row r="46" spans="1:8" ht="13.5" thickBot="1">
      <c r="A46" s="11"/>
      <c r="B46" s="12" t="s">
        <v>18</v>
      </c>
      <c r="C46" s="13"/>
      <c r="D46" s="14"/>
      <c r="E46" s="15"/>
      <c r="F46" s="61">
        <f>SUM(F41:F45)</f>
        <v>0</v>
      </c>
    </row>
    <row r="47" spans="1:8">
      <c r="A47" s="16"/>
    </row>
    <row r="48" spans="1:8">
      <c r="A48" s="23" t="s">
        <v>19</v>
      </c>
      <c r="B48" s="10" t="s">
        <v>21</v>
      </c>
    </row>
    <row r="49" spans="1:8" ht="33.75" customHeight="1">
      <c r="A49" s="17">
        <v>1</v>
      </c>
      <c r="B49" s="7" t="s">
        <v>16</v>
      </c>
      <c r="C49" s="3" t="s">
        <v>0</v>
      </c>
      <c r="D49" s="3">
        <v>2</v>
      </c>
      <c r="F49" s="5">
        <f t="shared" ref="F49:F54" si="1">D49*E49</f>
        <v>0</v>
      </c>
      <c r="H49" s="2"/>
    </row>
    <row r="50" spans="1:8" ht="43.5" customHeight="1">
      <c r="A50" s="17">
        <v>2</v>
      </c>
      <c r="B50" s="7" t="s">
        <v>30</v>
      </c>
      <c r="C50" s="3" t="s">
        <v>11</v>
      </c>
      <c r="D50" s="3">
        <v>7.5</v>
      </c>
      <c r="F50" s="5">
        <f t="shared" si="1"/>
        <v>0</v>
      </c>
      <c r="H50" s="2"/>
    </row>
    <row r="51" spans="1:8" ht="56.25" customHeight="1">
      <c r="A51" s="17">
        <v>3</v>
      </c>
      <c r="B51" s="7" t="s">
        <v>31</v>
      </c>
      <c r="C51" s="2" t="s">
        <v>0</v>
      </c>
      <c r="D51" s="3">
        <v>1</v>
      </c>
      <c r="F51" s="5">
        <f t="shared" si="1"/>
        <v>0</v>
      </c>
      <c r="H51" s="2"/>
    </row>
    <row r="52" spans="1:8" ht="60" customHeight="1">
      <c r="A52" s="17">
        <v>4</v>
      </c>
      <c r="B52" s="7" t="s">
        <v>34</v>
      </c>
      <c r="C52" s="3" t="s">
        <v>0</v>
      </c>
      <c r="D52" s="3">
        <v>3</v>
      </c>
      <c r="F52" s="5">
        <f t="shared" si="1"/>
        <v>0</v>
      </c>
      <c r="H52" s="2"/>
    </row>
    <row r="53" spans="1:8" ht="101.25" customHeight="1">
      <c r="A53" s="17">
        <v>5</v>
      </c>
      <c r="B53" s="7" t="s">
        <v>39</v>
      </c>
      <c r="C53" s="3" t="s">
        <v>0</v>
      </c>
      <c r="D53" s="3">
        <v>50</v>
      </c>
      <c r="F53" s="5">
        <f t="shared" si="1"/>
        <v>0</v>
      </c>
      <c r="H53" s="2"/>
    </row>
    <row r="54" spans="1:8" ht="63.75">
      <c r="A54" s="17">
        <v>6</v>
      </c>
      <c r="B54" s="7" t="s">
        <v>50</v>
      </c>
      <c r="C54" s="3" t="s">
        <v>0</v>
      </c>
      <c r="D54" s="3">
        <v>50</v>
      </c>
      <c r="F54" s="5">
        <f t="shared" si="1"/>
        <v>0</v>
      </c>
      <c r="H54" s="2"/>
    </row>
    <row r="55" spans="1:8" ht="13.5" thickBot="1">
      <c r="A55" s="11"/>
      <c r="B55" s="12" t="s">
        <v>18</v>
      </c>
      <c r="C55" s="13"/>
      <c r="D55" s="14"/>
      <c r="E55" s="15"/>
      <c r="F55" s="61">
        <f>SUM(F49:F54)</f>
        <v>0</v>
      </c>
    </row>
    <row r="56" spans="1:8">
      <c r="A56" s="16"/>
      <c r="B56" s="7"/>
    </row>
    <row r="57" spans="1:8">
      <c r="B57" s="7"/>
    </row>
    <row r="58" spans="1:8">
      <c r="B58" s="7"/>
    </row>
    <row r="59" spans="1:8">
      <c r="B59" s="7"/>
    </row>
    <row r="60" spans="1:8">
      <c r="B60" s="7"/>
    </row>
    <row r="61" spans="1:8">
      <c r="B61" s="7"/>
    </row>
    <row r="62" spans="1:8">
      <c r="B62" s="7"/>
    </row>
    <row r="63" spans="1:8">
      <c r="B63" s="7"/>
    </row>
    <row r="64" spans="1:8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</sheetData>
  <sheetProtection password="9F27" sheet="1" formatColumns="0" formatRows="0"/>
  <protectedRanges>
    <protectedRange sqref="E32:E33 E25:E28 E11:E21 E41:E45 E3:E7 E37 E49:E54" name="Obseg1"/>
  </protectedRanges>
  <phoneticPr fontId="2" type="noConversion"/>
  <pageMargins left="0.98425196850393704" right="0.59055118110236227" top="0.59055118110236227" bottom="0.59055118110236227" header="0" footer="0"/>
  <pageSetup paperSize="9" scale="94" fitToHeight="11" orientation="portrait" r:id="rId1"/>
  <headerFooter alignWithMargins="0"/>
  <rowBreaks count="3" manualBreakCount="3">
    <brk id="1" max="16383" man="1"/>
    <brk id="9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rekapitualcija</vt:lpstr>
      <vt:lpstr>gradbena dela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zerjal</cp:lastModifiedBy>
  <cp:lastPrinted>2013-06-14T08:39:04Z</cp:lastPrinted>
  <dcterms:created xsi:type="dcterms:W3CDTF">2009-06-03T06:38:25Z</dcterms:created>
  <dcterms:modified xsi:type="dcterms:W3CDTF">2013-07-02T10:47:45Z</dcterms:modified>
</cp:coreProperties>
</file>