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035" windowHeight="11460" tabRatio="599" firstSheet="9" activeTab="11"/>
  </bookViews>
  <sheets>
    <sheet name="MLEKO IN ML. IZDELKI" sheetId="1" r:id="rId1"/>
    <sheet name="MESO IN MESNI IZD." sheetId="2" r:id="rId2"/>
    <sheet name="RIBE" sheetId="3" r:id="rId3"/>
    <sheet name="JAJCA" sheetId="4" r:id="rId4"/>
    <sheet name="SVEŽE SADJE, ZELEN., SUHO SADJE" sheetId="5" r:id="rId5"/>
    <sheet name="ZAM. IN KONZ. ZEL. IN SADJE" sheetId="6" r:id="rId6"/>
    <sheet name="SOKOVI" sheetId="7" r:id="rId7"/>
    <sheet name="ZAM. IZD. IZ TESTA" sheetId="8" r:id="rId8"/>
    <sheet name="ŽITO, MLEVSKI IZD., TESTENINE" sheetId="9" r:id="rId9"/>
    <sheet name="KRUH IN PECIVA " sheetId="10" r:id="rId10"/>
    <sheet name="KEKSI IN SLAŠČIČARSKI IZDELKI" sheetId="11" r:id="rId11"/>
    <sheet name="OSTALO PREH. BLAGO" sheetId="12" r:id="rId12"/>
  </sheets>
  <definedNames/>
  <calcPr fullCalcOnLoad="1"/>
</workbook>
</file>

<file path=xl/sharedStrings.xml><?xml version="1.0" encoding="utf-8"?>
<sst xmlns="http://schemas.openxmlformats.org/spreadsheetml/2006/main" count="2090" uniqueCount="715">
  <si>
    <t>1.       </t>
  </si>
  <si>
    <t>2.       </t>
  </si>
  <si>
    <t>3.</t>
  </si>
  <si>
    <t>4.</t>
  </si>
  <si>
    <t>5.</t>
  </si>
  <si>
    <t>6.</t>
  </si>
  <si>
    <t>Jogurt navadni, čvrsti, iz pasteriziranega, homogeniziranega mleka, 3,2% mm, brez konz. in aditivov, 150-180 g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</si>
  <si>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</si>
  <si>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</si>
  <si>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</si>
  <si>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</si>
  <si>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</si>
  <si>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</si>
  <si>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</si>
  <si>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</si>
  <si>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</si>
  <si>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</si>
  <si>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</si>
  <si>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</si>
  <si>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</si>
  <si>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</si>
  <si>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</si>
  <si>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</si>
  <si>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</si>
  <si>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</si>
  <si>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</si>
  <si>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</si>
  <si>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</si>
  <si>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</si>
  <si>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SKUPAJ 1.1. SKLOP:</t>
  </si>
  <si>
    <t>SKUPAJ 1.2 SKLOP:</t>
  </si>
  <si>
    <t>OCENJENA KOLIČINA</t>
  </si>
  <si>
    <t>Lit</t>
  </si>
  <si>
    <t>Kg</t>
  </si>
  <si>
    <t>Topljeni sir za mazanje, prekomastni, 55% mm v SS, brez konz., trikotniki, 140 g</t>
  </si>
  <si>
    <t>/</t>
  </si>
  <si>
    <t xml:space="preserve">Naziv ponudnika: 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</si>
  <si>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</si>
  <si>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</si>
  <si>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</si>
  <si>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</si>
  <si>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</si>
  <si>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</si>
  <si>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</si>
  <si>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</si>
  <si>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</si>
  <si>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</si>
  <si>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</si>
  <si>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</si>
  <si>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</si>
  <si>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</si>
  <si>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3.       </t>
  </si>
  <si>
    <t>Svinjsko stegno mleto 1.kat.</t>
  </si>
  <si>
    <t>Suho meso – prekajena svinjski vratovina, max 2,5% NaCl</t>
  </si>
  <si>
    <t xml:space="preserve">Piščančje prsi, brez konz., v kosu ali narezana na rezine </t>
  </si>
  <si>
    <t>SKUPAJ 2.1 SKLOP:</t>
  </si>
  <si>
    <t>2.2 SKLOP: MESNI IZDELKI</t>
  </si>
  <si>
    <t>SKUPAJ 2.2 SKLOP:</t>
  </si>
  <si>
    <t>SKUPAJ 2.3 SKLOP:</t>
  </si>
  <si>
    <t>Kunčji file v kosu ali narezano (zrezki, kocke  – max 10% odstopanje od teže naročenega zrezka, velikosti kock, max skupno odstopanje 2% naročene mase)</t>
  </si>
  <si>
    <t>Puranja šunka, brez konz., v kosu ali narezana na rezine</t>
  </si>
  <si>
    <t>3.1 SKLOP: ZAMRZNJENE RIBE</t>
  </si>
  <si>
    <t>3.2 SKLOP: SVEŽE RIBE</t>
  </si>
  <si>
    <t>Oslič- - file porcijski, posamič zamrznjen, (max 10% odstopanje od naročene teže zrezka),  1.kval., brez kosti</t>
  </si>
  <si>
    <t>Postrv – file (max 10% odstopanje od naročene teže zrezka), 1. kval., brez kosti</t>
  </si>
  <si>
    <t>1.</t>
  </si>
  <si>
    <t>2.</t>
  </si>
  <si>
    <t>SKUPAJ 3.2 SKLOP</t>
  </si>
  <si>
    <t>4.1 SKLOP: KOKOŠJA JAJCA</t>
  </si>
  <si>
    <t>kom</t>
  </si>
  <si>
    <t>Jedilno rastlinsko olje,  1L</t>
  </si>
  <si>
    <t xml:space="preserve">Endivija 1.razred </t>
  </si>
  <si>
    <t xml:space="preserve">Radič rdeč 1.razred </t>
  </si>
  <si>
    <t xml:space="preserve">Radič štrucar 1.razred </t>
  </si>
  <si>
    <t>4.       </t>
  </si>
  <si>
    <t xml:space="preserve">Solata  v glavah (kristalka, ledenka, gentile) 1.razred </t>
  </si>
  <si>
    <t>5.       </t>
  </si>
  <si>
    <t>Zelena solata – mehka 1.razred</t>
  </si>
  <si>
    <t>6.       </t>
  </si>
  <si>
    <t>Zelje sveže – glave 1.razred</t>
  </si>
  <si>
    <t>7.       </t>
  </si>
  <si>
    <t xml:space="preserve">Blitva 1.razred </t>
  </si>
  <si>
    <t xml:space="preserve">Brokoli 1.razred </t>
  </si>
  <si>
    <t>Bučke 1.razred</t>
  </si>
  <si>
    <t>10.   </t>
  </si>
  <si>
    <t>Cvetača 1.razred</t>
  </si>
  <si>
    <t>Čebula (srednje debela)1.razred</t>
  </si>
  <si>
    <t>Česen 1.razred</t>
  </si>
  <si>
    <t>Kitajsko zelje 1.razred</t>
  </si>
  <si>
    <t>Kolerabica zelena (nadzenma) 1.razred</t>
  </si>
  <si>
    <t>Koleraba rumena (podzemna) 1.razred</t>
  </si>
  <si>
    <t>Korenje 1.razred</t>
  </si>
  <si>
    <t>Kumare 1.razred</t>
  </si>
  <si>
    <t>Melancani 1.razred</t>
  </si>
  <si>
    <t>Ohrovt – glave 1.razred</t>
  </si>
  <si>
    <t>Paprika babura</t>
  </si>
  <si>
    <t>Paprika (zelena, rdeča) 1.razred</t>
  </si>
  <si>
    <t>Paradižnik 1.razred</t>
  </si>
  <si>
    <t>Peteršilj – list 1.razred</t>
  </si>
  <si>
    <t>Por 1.razred</t>
  </si>
  <si>
    <t>Rdeče redkvice 1.razred</t>
  </si>
  <si>
    <t>Sveži stročji fižol 1.razred</t>
  </si>
  <si>
    <t>Zelena gomolj, list, 1.razred</t>
  </si>
  <si>
    <t>Bio korenje, 1. razred</t>
  </si>
  <si>
    <t>Bio kumare, 1. razred</t>
  </si>
  <si>
    <t>Bio paprika, 1. razred</t>
  </si>
  <si>
    <t>Bio paradižnik, 1.razred</t>
  </si>
  <si>
    <t>Bio sveže zelje - glave, 1. razred</t>
  </si>
  <si>
    <t>Bio krompir, srednje debel, 1. razred</t>
  </si>
  <si>
    <t>Čičerika 1.razred</t>
  </si>
  <si>
    <t>Fižol češnjevec 1.razred</t>
  </si>
  <si>
    <t xml:space="preserve">Fižol tetovec 1.razred </t>
  </si>
  <si>
    <t>Leča 1.razred</t>
  </si>
  <si>
    <t>Ananas 1.razred</t>
  </si>
  <si>
    <t>Banane do 150g 1.razred</t>
  </si>
  <si>
    <t>Grenivke, 1. razred</t>
  </si>
  <si>
    <t>Grozdje (belo, črno, rose) ekstra kvalitete</t>
  </si>
  <si>
    <t>Kivi do 100g 1.razred</t>
  </si>
  <si>
    <t>Klementine do 100g 1.razred</t>
  </si>
  <si>
    <t>Limone do 100g 1.razred</t>
  </si>
  <si>
    <t>Lubenice 1.razred</t>
  </si>
  <si>
    <t>Mandarine do 100g</t>
  </si>
  <si>
    <t>Marelice, do 100g, 1. razred</t>
  </si>
  <si>
    <t>Melone 1.razred</t>
  </si>
  <si>
    <t>Mineole do 100g 1.razred</t>
  </si>
  <si>
    <t>Naši, do 100g, 1. razred</t>
  </si>
  <si>
    <t>Nektarine, do 120g, 1. razred</t>
  </si>
  <si>
    <t>Pomaranče do 120g 1.razred</t>
  </si>
  <si>
    <t>Slive,  ekstra kvalitete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</si>
  <si>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</si>
  <si>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</si>
  <si>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</si>
  <si>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</si>
  <si>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</si>
  <si>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</si>
  <si>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</si>
  <si>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</si>
  <si>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</si>
  <si>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</si>
  <si>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</si>
  <si>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</si>
  <si>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</si>
  <si>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</si>
  <si>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</si>
  <si>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</si>
  <si>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</si>
  <si>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</si>
  <si>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</si>
  <si>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</si>
  <si>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</si>
  <si>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</si>
  <si>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</si>
  <si>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</si>
  <si>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</si>
  <si>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</si>
  <si>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Orehova jedrca - polovice</t>
  </si>
  <si>
    <t>Rozine, brez konz.</t>
  </si>
  <si>
    <t>Suhe fige, brez konz.</t>
  </si>
  <si>
    <t>Suhe hruške krhlji brez konz.</t>
  </si>
  <si>
    <t>Suha jabolka krhlji brez konz.</t>
  </si>
  <si>
    <t>Suhe marelice brez konz.</t>
  </si>
  <si>
    <t>Suhe slive brez koščic in konz.</t>
  </si>
  <si>
    <t>2.1 SKLOP SVEŽE GOVEJE, TELEČJE, SVINJSKO IN ŽREBIČKOVO MESO</t>
  </si>
  <si>
    <t>70.</t>
  </si>
  <si>
    <t>72.</t>
  </si>
  <si>
    <t>73.</t>
  </si>
  <si>
    <t>76.</t>
  </si>
  <si>
    <t>77.</t>
  </si>
  <si>
    <t>78.</t>
  </si>
  <si>
    <t>79.</t>
  </si>
  <si>
    <t>80.</t>
  </si>
  <si>
    <t>83.</t>
  </si>
  <si>
    <t>Ajvar, nepekoč, pasteriziran, brez konz., do 800 g</t>
  </si>
  <si>
    <t>kg</t>
  </si>
  <si>
    <t>Zamrznjena špinača (briketi), do 2,5kg</t>
  </si>
  <si>
    <t>SKUPAJ 8.2 SKLOP</t>
  </si>
  <si>
    <t>SKUPAJ 9.1 SKLOP</t>
  </si>
  <si>
    <t>Sirovi polpeti teže do 50 g</t>
  </si>
  <si>
    <t>Moka pšenična - ostra do 1kg</t>
  </si>
  <si>
    <t>Moka pšenična - gladka, tip 500, do 1kg</t>
  </si>
  <si>
    <t>Koruzna moka, do 1kg</t>
  </si>
  <si>
    <t>Ajdova moka, do 1kg</t>
  </si>
  <si>
    <t>Pšenični zdrob, do 1kg</t>
  </si>
  <si>
    <t>Riž bel, glaziran, okroglozrnati, 1. vrste, do 5kg</t>
  </si>
  <si>
    <t>Riž dolgozrnati perboleid, ekstra kvalitete, do 5kg</t>
  </si>
  <si>
    <t>Riž neoluščen, ekstra kvalitete, do 1kg</t>
  </si>
  <si>
    <t>Kaša ajdova, do 1kg</t>
  </si>
  <si>
    <t>Ješprenj, do 1kg</t>
  </si>
  <si>
    <t>Kaša prosena, do 1kg</t>
  </si>
  <si>
    <t>Sojini kosmiči, do 1kg</t>
  </si>
  <si>
    <t>Ovseni kosmiči, do 1kg</t>
  </si>
  <si>
    <t>SKUPAJ 3.1 SKLOP</t>
  </si>
  <si>
    <t>Pšenični kruh T 850-rezan, štruca 1kg</t>
  </si>
  <si>
    <t>Pšenični kruh T 500 – rezan, štruca 1kg</t>
  </si>
  <si>
    <t>Pšenični kruh T 1100 – rezan, štruca 1kg</t>
  </si>
  <si>
    <t>Ajdov kruh, štruca ali model, rezan, 0,75-1,0kg</t>
  </si>
  <si>
    <t>Graham kruh, štruca ali model, rezan,  0,75-1,0kg</t>
  </si>
  <si>
    <t>Koruzni kruh, štruca ali model, rezan, 0,75-1,0kg</t>
  </si>
  <si>
    <t>Ovseni kruh, štruca ali model, rezan, 0,75-1,0kg</t>
  </si>
  <si>
    <t>Pisani kruh, štruca ali model, rezan, 0,75-1,0kg</t>
  </si>
  <si>
    <t>Rženi kruh, štruca ali model,  rezan, 0,75-1,0kg</t>
  </si>
  <si>
    <t>SKUPAJ 11.2 SKLOP:</t>
  </si>
  <si>
    <t xml:space="preserve">Pšenični kruh brez aditivov, rezan, štruca ali model, 0,75-1,0kg </t>
  </si>
  <si>
    <t>Bio kruh iz pšenične moke, štruca ali model, rezan, 0,75-1,0kg</t>
  </si>
  <si>
    <t>Grisini porcijski, 25-30 g</t>
  </si>
  <si>
    <t>Grisini polnozrnati, 100-400g</t>
  </si>
  <si>
    <t>Drobtine, krušne, bele, do 1kg</t>
  </si>
  <si>
    <t>SKUPAJ 12.1 SKLOP</t>
  </si>
  <si>
    <t>12.2 SKLOP: MED</t>
  </si>
  <si>
    <t xml:space="preserve"> kg</t>
  </si>
  <si>
    <t>SKUPAJ 12.2 SKLOP</t>
  </si>
  <si>
    <t>Klinčki mleti, do 40g</t>
  </si>
  <si>
    <t>Klinčki celi, do 40g</t>
  </si>
  <si>
    <t>Muškat mleti, do 40g</t>
  </si>
  <si>
    <t>Kari, do 40g</t>
  </si>
  <si>
    <t>lit</t>
  </si>
  <si>
    <t>Jedilna čokolada, min 40% kakava, do 1 kg</t>
  </si>
  <si>
    <t>Voda 0,5 lit</t>
  </si>
  <si>
    <t>Voda 1,5 lit</t>
  </si>
  <si>
    <t>69.</t>
  </si>
  <si>
    <t>86.</t>
  </si>
  <si>
    <t>87.</t>
  </si>
  <si>
    <t>88.</t>
  </si>
  <si>
    <t>90.</t>
  </si>
  <si>
    <t>91.</t>
  </si>
  <si>
    <t>92.</t>
  </si>
  <si>
    <t>94.</t>
  </si>
  <si>
    <t>95.</t>
  </si>
  <si>
    <t>96.</t>
  </si>
  <si>
    <t>99.</t>
  </si>
  <si>
    <t>100.</t>
  </si>
  <si>
    <t>102.</t>
  </si>
  <si>
    <t>Pasterizirano homogenizirano mleko 3,5 % mm, brez konz. in aditivov, 10-15 L</t>
  </si>
  <si>
    <t>Pasterizirano homogenizirano mleko 3,5 mm, brez konz. in aditivov, 1 L</t>
  </si>
  <si>
    <t>Trajno mleko, kratkotrajna sterilizacija, 3,5% mm,  brez konz. in aditivov, 1 L</t>
  </si>
  <si>
    <t>Sladka smetana, pasterizirana, 35% mm, brez konz. in aditivov,  0,5 - 1L</t>
  </si>
  <si>
    <t>Skuta, nepasirana, iz pasteriziranega, homogeniziranega mleka, min. 35% mm v SS, 3 - 5 kg</t>
  </si>
  <si>
    <t>Surovo maslo 1. vrste, min 82% mm, brez konz. in aditivov, 250 g</t>
  </si>
  <si>
    <t xml:space="preserve">Jogurt navadni, tekoči, iz pasteriziranega, homogeniziranega mleka, 3,2% mm, brez konz. in aditivov, 0,5 -1 L </t>
  </si>
  <si>
    <t>Kislo mleko iz pasteriziranega mleka, 3,2%mm, brez konz., umetnih sladil, dodanega sladkorja in aditivov, 150 -180 g</t>
  </si>
  <si>
    <t>Kisla smetana, iz pasterizirane, homogenizirane smetane, 20% mm, brez konz. in aditivov, 180 g</t>
  </si>
  <si>
    <t>Skuta s podloženim ali nadloženim sadjem, min. 10% mm v SS, do 20% sadnega pripravka, 110 - 150 g</t>
  </si>
  <si>
    <t>Poltrdi mastni sir, 45% mm v SS, brez konz. in aditivov, do 2 kg</t>
  </si>
  <si>
    <t>Riban poltrdi mastni sir, 45%mm v SS, brez konz. in aditivov,  do 5 kg</t>
  </si>
  <si>
    <t>Riban trdi sir, tričetrt mastni 35-40% mm v SS, brez konz. in aditivov, do 1 kg</t>
  </si>
  <si>
    <t>Vanilijev jogurt, iz pasteriziranega fermentiranega mleka, min 5%mm, 150 - 180 g</t>
  </si>
  <si>
    <t>Mlečni namaz z zelišči, 19% maščobe, 140 - 160 g</t>
  </si>
  <si>
    <t>Mlečni namaz lahki, 19% maščobe, 140- 160 g</t>
  </si>
  <si>
    <t>Sirni smetanov namaz, 25% maščobe, 140 - 160 g</t>
  </si>
  <si>
    <t>Bio surovo maslo 1.vrste, min 82% mm, 125 - 250 g</t>
  </si>
  <si>
    <t>Kuhan pršut, 1. ali extra razred, brez konz., v kosu ali narezan na rezine</t>
  </si>
  <si>
    <t>Prešana pusta šunka, 1. ali ekstra razred, brez konz., v kosu ali narezana na rezine</t>
  </si>
  <si>
    <t>Hrenovke - telečje v naravnem ovoju (teža hrenovke 60 - 80 g)</t>
  </si>
  <si>
    <t>Hrenovke-piščančje v naravnem ovoju (teža posamezne hrenovke 60 - 80 g</t>
  </si>
  <si>
    <t>Pečenice puranje (teža posamezne pečenice 60 - 80 g)</t>
  </si>
  <si>
    <t>Zamrznjene razkoščičene višnje, od 1 do 2,5 kg</t>
  </si>
  <si>
    <t>Paradižnik pelati, pasteriziran, brez.konz.,  2,5 - 4,5 kg</t>
  </si>
  <si>
    <t>Breskov kompot, manj sladek, min 55% plodu, pasteriziran ali steriliziran, brez konz., 2,0 - 4,2 kg</t>
  </si>
  <si>
    <t>Breskov kompot, manj sladek, min 55% plodu, pasteriziran ali steriliziran, brez konz., do 1 kg</t>
  </si>
  <si>
    <t>Marelični kompot, manj sladek,  min 55% plodu, pasteriziran ali steriliziran, brez konz., do 1 kg</t>
  </si>
  <si>
    <t>Ananasov kompot – kocke, manj sladek,  min 55% plodu, pasteriziran ali steriliziran, brez konz., 2,0 - 3,5 kg</t>
  </si>
  <si>
    <t>Marmelada marelica, min 30% sadne kaše, brez konz. in sladil, do 1 kg</t>
  </si>
  <si>
    <t>Marmelada marelična, min 30% sadne kaše, brez konz. in sladil, 3 - 5 kg</t>
  </si>
  <si>
    <t>Marmelada mešana, min 45% sadne kaše,  brez sladil, do 1 kg</t>
  </si>
  <si>
    <t>Marmelada mešana, min 45% sadne kaše, brez sladil, 3 - 5 kg</t>
  </si>
  <si>
    <t>Marmelada šipkova, min 40% sadne kaše, brez sladil, do 1 kg</t>
  </si>
  <si>
    <t>Zamrznjeno korenje – kockice, do 2,5 kg</t>
  </si>
  <si>
    <t>Zamrznjeno baby korenje, do 2,5 kg</t>
  </si>
  <si>
    <t>Zamrznjen stročji fižol, do 2,5 kg</t>
  </si>
  <si>
    <t>Zamrznjen grah, do 2,5 kg</t>
  </si>
  <si>
    <t>Zamrznjen brokoli, do 2,5 kg</t>
  </si>
  <si>
    <t>Zamrznjena cvetača, do 2,5 kg</t>
  </si>
  <si>
    <t>Zamrznjena koruza v zrnju, do 2,5 kg</t>
  </si>
  <si>
    <t>Zamrznjen por (rezan na lističe), do 2,5 kg</t>
  </si>
  <si>
    <t>Zamrznjena čebula (rezana na lističe), do 2,5 kg</t>
  </si>
  <si>
    <t>Ananasov sok, 100% sadni delež, brez dodanega sladkorja, umetnih sladil, 1 L</t>
  </si>
  <si>
    <t xml:space="preserve">Jabolčni sok, 100% sadni delež, brez dodanega sladkorja, umetnih sladil, 1 L </t>
  </si>
  <si>
    <t xml:space="preserve">Pomarančni sok, 100% sadni delež, brez dodanega sladkorja, umetnih sladil, 1 L </t>
  </si>
  <si>
    <t xml:space="preserve">Nektar pomaranča, min 50% sadni delež, brez umetnih sladil, 1 L </t>
  </si>
  <si>
    <t xml:space="preserve">Nektar jabolko, min 50% sadni delež, brez umetnih sladil, 1 L </t>
  </si>
  <si>
    <t xml:space="preserve">Nektar breskev, min 50% sadni delež, brez umetnih sladil, 1 L </t>
  </si>
  <si>
    <t>Nektar borovnica, min.35% sadni delež, brez umetnih sladil, 1 L</t>
  </si>
  <si>
    <t>Nektar marelica, min. 43% sadni delež, brez umetnih sladil, 1 L</t>
  </si>
  <si>
    <t>Nektar jagoda, min. 45% sadni delež, brez umetnih sladil, 1 L</t>
  </si>
  <si>
    <t>Cvetačni polpeti s sirom teže do 100g, pakiranje do 2 kg</t>
  </si>
  <si>
    <t>Sojini polpeti, teže do 50g, pakiranje do 2 kg</t>
  </si>
  <si>
    <t>Krompirjevi svaljki brez skute, do 2 kg</t>
  </si>
  <si>
    <t>Šipkov čaj, filter vrečke, gastro do 1 kg</t>
  </si>
  <si>
    <t>Planinski čaj filter vrečke, gastro do 1 kg</t>
  </si>
  <si>
    <t>Metin čaj, filter vrečke, gastro do 1 kg</t>
  </si>
  <si>
    <t>Lipov čaj, filter vrečke, gastro do 1 kg</t>
  </si>
  <si>
    <t>Otroški čaj, filter vrečke, gastro do 1 kg</t>
  </si>
  <si>
    <t>Čaj breskev, filter vrečke, gastro do 1 kg</t>
  </si>
  <si>
    <t>Čaj borovnica, filter vrečke, gastro do 1 kg</t>
  </si>
  <si>
    <t>Čaj divja češnja, filter vrečke, gastro do 1 kg</t>
  </si>
  <si>
    <t>Čaj malina, filter vrečke, gastro do 1 kg</t>
  </si>
  <si>
    <t>Čaj jagoda vanilija, filter vrečke, gastro do 1 kg</t>
  </si>
  <si>
    <t>Tunin namaz brez jajc, mleka, ml. sestavin in konzervansov do 100 g</t>
  </si>
  <si>
    <t>Testenine brez jajc, različne oblike do 500 g</t>
  </si>
  <si>
    <t>Riževi kruhki, vaflji do 120 g</t>
  </si>
  <si>
    <t>Mešanica kavnih nadomeskov iz praženega ječmena in korenine cikorije, do 1 kg</t>
  </si>
  <si>
    <t>Čokolada v prahu, do 1 kg</t>
  </si>
  <si>
    <t>Čokoladno lešnikov namaz, 0,5 - 1,0 kg</t>
  </si>
  <si>
    <t>Kremin do 1 kg</t>
  </si>
  <si>
    <t xml:space="preserve">Jabolčni kis 4% , 1 L </t>
  </si>
  <si>
    <t>Morska sol, drobno mleta 1 kg</t>
  </si>
  <si>
    <t>Sladkor mleti do 1 kg</t>
  </si>
  <si>
    <t>Kokosova moka, do 500 g</t>
  </si>
  <si>
    <t xml:space="preserve">Želatina do 100 g </t>
  </si>
  <si>
    <t>Gorčica do 800 g</t>
  </si>
  <si>
    <t>Rum do 1 L</t>
  </si>
  <si>
    <t>Zmes za krompirjevo testo, do 5 kg</t>
  </si>
  <si>
    <t>Sadno žitna rezina z jogurtovim prelivom, 25 - 35 g</t>
  </si>
  <si>
    <t>Sončično olje 100%, 1 L</t>
  </si>
  <si>
    <t>Olivno olje hladno stiskano, 1 L</t>
  </si>
  <si>
    <t>Džem gozdni sadeži, min 45% sadni delež, brez konz., sladil in barvil, do 700 g</t>
  </si>
  <si>
    <t>Džem višnja, min 45% sadni delež, brez konz., sladil in barvil, do 700 g</t>
  </si>
  <si>
    <t>Džem borovnica, min 45% sadni delež, brez konz., sladil in barvil, do 700 g</t>
  </si>
  <si>
    <t>Džem jagoda, min 45% sadni delež, brez konz., sladil in barvil, do 700 g</t>
  </si>
  <si>
    <t>Žitni kosmiči s čokolado in lešniki (kot čokolešnik ali podobno), do 1,8 kg</t>
  </si>
  <si>
    <t xml:space="preserve">Musli sadni, do  1 kg </t>
  </si>
  <si>
    <t>Mleta sladka paprika, do 1 kg</t>
  </si>
  <si>
    <t>Sojin desert navaden, 125 - 160 g</t>
  </si>
  <si>
    <t>Sojin desert sadni, 125 - 160 g</t>
  </si>
  <si>
    <t>Piškoti brez jajc, mleka, ml. sestavin, oreščkov, slajeni z jabolčnim sokom, 150 - 180 g</t>
  </si>
  <si>
    <t>Peresniki- pšenični z jajci, do 10 kg</t>
  </si>
  <si>
    <t>Polnozrnate testenine (svedri,…) do 1 kg</t>
  </si>
  <si>
    <t>Ajdove testenine (široki rezanci,….), do 1 kg</t>
  </si>
  <si>
    <t>Svedrčki - pšenični z jajci, do 10 kg</t>
  </si>
  <si>
    <t>Široki rezanci - pšenični z jajci, do 10 kg</t>
  </si>
  <si>
    <t>Polžki, pšenični brez jajc, do 1 kg</t>
  </si>
  <si>
    <t>Rižek - jušna zakuha pšenična, do 5 kg</t>
  </si>
  <si>
    <t>Ribana kaša - jušna zakuha, pšenična z  jajci, do 5 kg</t>
  </si>
  <si>
    <t>Rinčice - jušna zakuha, pšenična z jajci, do 5 kg</t>
  </si>
  <si>
    <t>Rezanci– jušna zakuha, pšenični z jajci, do 5 kg</t>
  </si>
  <si>
    <t>SKUPAJ 10.2 SKLOP:</t>
  </si>
  <si>
    <t>Bio ješprenj, do 1kg</t>
  </si>
  <si>
    <t>Bio prosena kaša, do 1kg</t>
  </si>
  <si>
    <t>Bio ajdova kaša, do 1kg</t>
  </si>
  <si>
    <t>Bio testenine (svedri, polžki, peresniki), do 1kg</t>
  </si>
  <si>
    <t>2.3 SKLOP: PERUTNINSKO MESO,  PERUTNINSKI IZDELKI IN MESNINE</t>
  </si>
  <si>
    <t>Zamrznjene pečene palačinke, do 2 kg</t>
  </si>
  <si>
    <t>2.4 SKLOP: KUNČJE MESO</t>
  </si>
  <si>
    <t>SKUPAJ 2.4 SKLOP:</t>
  </si>
  <si>
    <t>2. 5. SKLOP: BIO MESO</t>
  </si>
  <si>
    <t>SKUPAJ 10.4 SKLOP:</t>
  </si>
  <si>
    <t>11.1 SKLOP: KEKSI IN SLAŠČIČARKI IZDELKI</t>
  </si>
  <si>
    <t>11.2 SKLOP: BIO KEKSI</t>
  </si>
  <si>
    <t>SKUPAJ 11.2 SKLOP</t>
  </si>
  <si>
    <t>12. 1 SKLOP: SPLOŠNO PREHRAMBENO BLAGO</t>
  </si>
  <si>
    <t>5.1 SKLOP: SVEŽA ZELENJAVA IN  SADJE TER SUHO SADJE</t>
  </si>
  <si>
    <t>SKUPAJ 5.1</t>
  </si>
  <si>
    <t>5.2 SKLOP: BIO ZELENJAVA</t>
  </si>
  <si>
    <t>SKUPAJ 5.2 SKLOP</t>
  </si>
  <si>
    <t>6.1 sklop: KONZERVIRANA IN VLOŽENA ZELENJAVA IN SADJE</t>
  </si>
  <si>
    <t>SKUPAJ 6.1 SKLOP:</t>
  </si>
  <si>
    <t>6.2. sklop: ZAMRZNJENA ZELENJAVA IN SADJE</t>
  </si>
  <si>
    <t>SKUPAJ SKLOP 6.2</t>
  </si>
  <si>
    <t>SKUPAJ 7.1 SKLOP</t>
  </si>
  <si>
    <t>8.2 SKLOP: IZDELKI IZ OSTALEGA TESTA</t>
  </si>
  <si>
    <t>8.3 SKLOP: ZREZKI, POLPETI</t>
  </si>
  <si>
    <t>SKUPAJ 8.3 SKLOP</t>
  </si>
  <si>
    <t>9.1 SKLOP: MLEVSKI IZDELKI IN TESTENINE</t>
  </si>
  <si>
    <t>9.2 SKLOP: RIŽ, KAŠE IN KOSMIČI</t>
  </si>
  <si>
    <t>SKUPAJ 9.2 SKLOP:</t>
  </si>
  <si>
    <t>SKUPAJ 10.1 SKLOP:</t>
  </si>
  <si>
    <t>10.3 SKLOP: BIO KRUH, ŽEMLJE, ŠTRUČKE</t>
  </si>
  <si>
    <t>SKUPAJ 10.3 SKLOP:</t>
  </si>
  <si>
    <t>10.4 SKLOP: OSTALO PEKOVSKO PECIVO</t>
  </si>
  <si>
    <t>Smetana za kuhanje, 0,5 - 1L</t>
  </si>
  <si>
    <t>Mlečni puding, vanilija, čokolada, 125 - 150 g</t>
  </si>
  <si>
    <t>Sladoled kremni, mlečni, brez umetnih sladil, različni okusi, kornet, 100 - 125 ml</t>
  </si>
  <si>
    <t>1.1 SKLOP: MLEKO, JOGURTI, SKUTE, SMETANA, MASLO, SIRI, PUDINGI, SLADOLED IN NAMAZI</t>
  </si>
  <si>
    <t>Šunka v črevu, v kosu ali narezana na rezine, brez aditivov</t>
  </si>
  <si>
    <t>Pariška salama, v kosu ali narezana na rezine</t>
  </si>
  <si>
    <t>Koromač 1. razred</t>
  </si>
  <si>
    <t>Ringlo 1. razred</t>
  </si>
  <si>
    <t>5.   </t>
  </si>
  <si>
    <t>6.   </t>
  </si>
  <si>
    <t>7.   </t>
  </si>
  <si>
    <t>8.   </t>
  </si>
  <si>
    <t>9.   </t>
  </si>
  <si>
    <t>Kumarice v kisu, pasterizirane, brez konz., do 800 g</t>
  </si>
  <si>
    <t>Paprika fileti v kisu, pasterizirana, brez konz., do 800 g</t>
  </si>
  <si>
    <t>Paradižnik - sesekljani pelati, brez konz., 2,5 -4,5 kg</t>
  </si>
  <si>
    <t>Marmelada slivova, brez konz. in sladil, do 1 kg</t>
  </si>
  <si>
    <t>Zamrznjen stročji fižol - ploščati, do 2,5 kg</t>
  </si>
  <si>
    <t>Zamrznjena zelenjavna mešanica za francosko solato, do 2,5 kg</t>
  </si>
  <si>
    <t>Mešana zamrznjena zelenjava - kaizer mix, brez konz., do 2,5 kg</t>
  </si>
  <si>
    <t>Žitni polpeti, teže do 100 g, pakiranje do 2 kg</t>
  </si>
  <si>
    <t>Moka - polnozrnata, do 1 kg</t>
  </si>
  <si>
    <t>Kus kus, do 5 kg</t>
  </si>
  <si>
    <t>Kus - kus, do 1 kg</t>
  </si>
  <si>
    <t>Vodni vlivanci - jušna zakuha, do 2 kg</t>
  </si>
  <si>
    <t>Riž bel, glaziran, okroglozrnati, 1. vrste, do 1kg</t>
  </si>
  <si>
    <t>Riž dogozrnati perboleid, exstra kvalitete, do 1 kg</t>
  </si>
  <si>
    <t>9.4 SKLOP: BIO TESTENINE</t>
  </si>
  <si>
    <t>Sončnični kruh, štruca ali model, rezan, 0,75-1,0 kg</t>
  </si>
  <si>
    <t>Drobtine krušne, bele, do 5 kg</t>
  </si>
  <si>
    <t>Sveže vlečeno testo, do 5 kg</t>
  </si>
  <si>
    <t>Listnato testo, do 5 kg</t>
  </si>
  <si>
    <t>Otroški keksi</t>
  </si>
  <si>
    <t>Keksi iz polnozrnate moke, ovsenih kosmičev in suhega sadja</t>
  </si>
  <si>
    <t>Štrukelj z orehovim nadevom, 40 g</t>
  </si>
  <si>
    <t>Štrukelj s skutnim nadevom, 40 g</t>
  </si>
  <si>
    <t>Francoski polnozrnati rogljič 60 g</t>
  </si>
  <si>
    <t>Bio keksi z žitaricami</t>
  </si>
  <si>
    <t>Čaj meta, filter vrečke - do 3 g, pakiranje do 60 g</t>
  </si>
  <si>
    <t>Čaj kamilica, filter vrečke - do 3 g, pakiranje do 60 g</t>
  </si>
  <si>
    <t>Šipkov čaj, filter vrečke - do 3 g, pakiranje do 60 g</t>
  </si>
  <si>
    <t>Čaj breskev, filter vrečke - do 3 g, pakiranje do 60 g</t>
  </si>
  <si>
    <t xml:space="preserve">Lipov čaj, filter vrečke - do 3 g, pakiranje do 60 g </t>
  </si>
  <si>
    <t>Jedilno rastlinsko olje,  10 L</t>
  </si>
  <si>
    <t>Med cvetlični, do 1 kg</t>
  </si>
  <si>
    <t>Lipov med, do 1 kg</t>
  </si>
  <si>
    <t>Kremni med, do 1 kg</t>
  </si>
  <si>
    <t>7.1 SKLOP: SADNI SOKOVI IN NEKTARJI TER SIRUPI</t>
  </si>
  <si>
    <t>Rastlinska smetana, do 1 L</t>
  </si>
  <si>
    <t>5.3 SKLOP: BIO JABOLKA IN HRUŠKE</t>
  </si>
  <si>
    <t>SKUPAJ 5.3 SKLOP:</t>
  </si>
  <si>
    <t>Bio jabolka (ajdared, jonatan, jonagold ipd.) 1.razred</t>
  </si>
  <si>
    <t>Bio hruške, 1. razred</t>
  </si>
  <si>
    <t>Koruzni zdrob, do 5 kg</t>
  </si>
  <si>
    <t>Koruzni zdrob, do 1 kg</t>
  </si>
  <si>
    <t>SKUPAJ 9.3 SKLOP:</t>
  </si>
  <si>
    <t>Bio keksi s sadjem</t>
  </si>
  <si>
    <t>Instant kakao (kvalitete Benquick in podobno), do 1 kg</t>
  </si>
  <si>
    <t>12.3 SKLOP: DIETNA ŽIVILA</t>
  </si>
  <si>
    <t>71.</t>
  </si>
  <si>
    <t>74.</t>
  </si>
  <si>
    <t>75.</t>
  </si>
  <si>
    <t>81.</t>
  </si>
  <si>
    <t>82.</t>
  </si>
  <si>
    <t>84.</t>
  </si>
  <si>
    <t>85.</t>
  </si>
  <si>
    <t>89.</t>
  </si>
  <si>
    <t>93.</t>
  </si>
  <si>
    <t>97.</t>
  </si>
  <si>
    <t>98.</t>
  </si>
  <si>
    <t>101.</t>
  </si>
  <si>
    <t>Sirni smetanov namaz, 25% maščobe,  do 3 kg</t>
  </si>
  <si>
    <t>Hruške</t>
  </si>
  <si>
    <t>Jagode</t>
  </si>
  <si>
    <t>Maline</t>
  </si>
  <si>
    <t>Češnje</t>
  </si>
  <si>
    <t>Breskve</t>
  </si>
  <si>
    <t>Krompir (rdeč, bel, rumen, srednje debel), 1. razred</t>
  </si>
  <si>
    <t>6.3. sklop: KISLO ZELJE IN KISLA REPA</t>
  </si>
  <si>
    <t>Jabolka (ajdared, jonatan, jonagold ipd.) 1.razred</t>
  </si>
  <si>
    <t>SKUPAJ SKLOP 6.3</t>
  </si>
  <si>
    <t>Kislo zelje, ribano, rinfuza</t>
  </si>
  <si>
    <t>Kisla repa,ribana, rinfuza</t>
  </si>
  <si>
    <t>Kislo zelje, glave</t>
  </si>
  <si>
    <t>SKUPAJ 12.3 SKLOP</t>
  </si>
  <si>
    <t>Bio svinjski hrbet bk I. kat. v kosu , očiščeno</t>
  </si>
  <si>
    <t>Bio telečje stegno bk v kosu ali narezano , očiščeno (zrezki, kocke - max 10% odstopanje od teže naročenega zrezka, velikosti kock, max skupno odstopanje 2% naročene mase)</t>
  </si>
  <si>
    <t>10.1. SKLOP: KRUH</t>
  </si>
  <si>
    <t xml:space="preserve">ZAP. ŠT. </t>
  </si>
  <si>
    <t xml:space="preserve">VRSTA BLAGA                                             </t>
  </si>
  <si>
    <t>ENOTA MERE</t>
  </si>
  <si>
    <t>BLAGOVNA ZNAMKA</t>
  </si>
  <si>
    <t>CENA ZA ENOTO MERE brez DDV (EUR)</t>
  </si>
  <si>
    <t>VREDNOST ZA OCENJENO KOLIČINO brez DDV</t>
  </si>
  <si>
    <t>ZNESEK DDV (v EUR)</t>
  </si>
  <si>
    <t>VREDNOST ZA OCENJENO KOLIČINO z DDV (v EUR)</t>
  </si>
  <si>
    <t>ŠT. ŽIVIL PO MERILU "EMBALAŽA"</t>
  </si>
  <si>
    <t>ŠT. ŽIVIL PO MERILU "VEČ EKOLOŠKIH ŽIVIL"</t>
  </si>
  <si>
    <t>7=3*6</t>
  </si>
  <si>
    <t>8=7*stopnja DDV</t>
  </si>
  <si>
    <t>9=7+8</t>
  </si>
  <si>
    <t>Trajno mleko, kratkotrajna sterilizacija, 3,5% mm,  brez konz. in aditivov, 0,2 L (priložena slamica v pvc foliji)</t>
  </si>
  <si>
    <t>Čokoladno mleko, sterilizirano homogenizirano, 0,2 L (priložena slamica v pvc foliji)</t>
  </si>
  <si>
    <t>kos</t>
  </si>
  <si>
    <t>Jogurt sadni,  iz pasteriziranega, homogeniziranega mleka z dodatkom sadja ali sadnega pripravka (10%), 3,2% mm, brez konz., umetnih sladil in aditivov, 125 -180 g</t>
  </si>
  <si>
    <t>Kisla smetana, 20% mm, brez konz. in aditivov, 0,4 - 1kg</t>
  </si>
  <si>
    <t>Skuta, nepasirana, iz pasteriziranega, homogeniziranega mleka,  min.35% mm v SS, 0,25 - 1 kg</t>
  </si>
  <si>
    <t>Skuta, pasirana, iz pasteriziranega, homogeniziranega mleka,  min.35% mm v SS, 0,25 - 1 kg</t>
  </si>
  <si>
    <t>Sveži sir polnomastni v slanici (mozzarela in podobno), v kosu 250 - 500 g</t>
  </si>
  <si>
    <t>Sladoled kremni, mlečni, do 8% mm, vanilija, čokolada, v lončku, priložena plastična žlička, 120 - 150 ml</t>
  </si>
  <si>
    <t>Bio mleko, 3,5% mm, 150 - 200 ml (priložena slamica v pvc foliji)</t>
  </si>
  <si>
    <t>Bio mleko 3,5% mm, 5 - 10 L</t>
  </si>
  <si>
    <t>1.2 SKLOP: BIO MLEKO IN BIO MLEČNI IZDELKI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</si>
  <si>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</si>
  <si>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</si>
  <si>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</si>
  <si>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</si>
  <si>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</si>
  <si>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7 se vnese zmožek cene za enoto mere brez DDV (iz stolpca 6) in ocenjene količine (iz stoplca 3).</t>
  </si>
  <si>
    <t>V stolpec 8 se vnese zmožek vrednosti za ocenjeno količino brez DDV (iz stoplca 7) in stopnje DDV.</t>
  </si>
  <si>
    <t>V stoplec 9 se vnese vsota vrednosti za ocenjeno vrednost brez DDV (iz stolpca 7) in zneska DDV za ocenjeno količino (iz stoplca 8).</t>
  </si>
  <si>
    <t>V stolpec 10 ponudnik v posamezno celico vnese vrednost "1" za živila, katerih embalaža ustreza zahtevam po Uredbi o zelenem javnem naročanju. Za predračunski obrazec priloži izjavo - embalaža (priloga 6/3) in ustrezna dokazila, na katera  zapiše zaporedno številko vrste blaga iz predračunskega obrazca (priloga 6/4). Vsoto stolpca ponudnik prepiše v ponudben obrazec v polje za merilo "embalaža".</t>
  </si>
  <si>
    <t xml:space="preserve">Datum: </t>
  </si>
  <si>
    <t xml:space="preserve">Žig: </t>
  </si>
  <si>
    <t>Podpis: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</si>
  <si>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 Stolpca NE izpolnjujejo ponudniki na 1.2 sklop.</t>
  </si>
  <si>
    <t>Bio jogurt navadni, 3,5% mm, 150 g</t>
  </si>
  <si>
    <t>Bio jogurt sadni, iz pasteriziranega mleka, 10% sadja, 3,5% mm, 150 g</t>
  </si>
  <si>
    <t>Bio kefir navadni, 3,5% mm, izdelan s kefirnimi zrni, 150 g</t>
  </si>
  <si>
    <t>Bio kefir sadni, 3,5% mm, izdelan s kefirnimi zrni, 150 g</t>
  </si>
  <si>
    <t>2.    </t>
  </si>
  <si>
    <t>Mlada govedina, stegno bk v kosu ali narezano (zrezki 70g, kocke 2x2 cm  – max 10% odstopanje od teže naročenega zrezka, velikosti kock, max skupno odstopanje 2% naročene mase) 1.kat., očiščeno</t>
  </si>
  <si>
    <t>Mlada govedina, stegno mleto 1.kat., očiščeno</t>
  </si>
  <si>
    <t>Svinjsko stegno bk v kosu ali narezano (zrezki, kocke  – max 10% odstopanje od teže naročenega zrezka, velikosti kock, max skupno odstopanje 2% naročene mase) 1.kat., očiščeno</t>
  </si>
  <si>
    <t>Svinjski kare bk 1.kat., očiščeno</t>
  </si>
  <si>
    <t>Telečje stegno bk v kosu ali narezano (zrezki, kocke  – max 10% odstopanje od teže naročenega zrezka, velikosti kock, max skupno odstopanje 2% naročene mase), očiščeno</t>
  </si>
  <si>
    <t>Žrebičkovo stegno bk v kosu ali narezano (zrezki, kocke  – max 10% odstopanje od teže naročenega zrezka, velikosti kock, max skupno odstopanje 2% naročene mase), očiščeno</t>
  </si>
  <si>
    <t>Pečenice iz svinjskega mesa v naravnem ovoju, (teža posamezne pečenice 70 g), (otroška - nepikantna)</t>
  </si>
  <si>
    <t>Hrenovke - svinjske v naravnem ovoju (teža hrenovke 60-80 g)</t>
  </si>
  <si>
    <t xml:space="preserve">Piščančji file v kosu ali narezan (zrezki, kocke  – max 10% odstopanje od teže naročenega zrezka, velikosti kock, max skupno odstopanje 2% naročene mase) (prsa bkk), razred A             </t>
  </si>
  <si>
    <t xml:space="preserve">Piščančja bedra (bkk), razred A </t>
  </si>
  <si>
    <t>Piščančje krače, razred A</t>
  </si>
  <si>
    <t>Puranji file v kosu ali narezan (zrezki, kocke  – max 10% odstopanje od teže naročenega zrezka, velikosti kock, max skupno odstopanje 2% naročene mase), razred A</t>
  </si>
  <si>
    <t>Piščančja salama v kosu ali narezana na rezine - kvalitete kot Poli salama</t>
  </si>
  <si>
    <t>Bio mlada govedina, stegno bk v kosu ali narezano (zrezki, kocke  – max 10% odstopanje od teže naročenega zrezka, velikosti kock, max skupno odstopanje 2% naročene mase) 1.kat., očiščeno</t>
  </si>
  <si>
    <t>SKUPAJ 2.5 SKLOP: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</si>
  <si>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 Stolpca NE izpolnjujejo ponudniki na 2.5 sklop.</t>
  </si>
  <si>
    <t>Škarpena – file posamič zamrznjen, max. 30 % ledene lazure (max 10% odstopanje od naročene teže zrezka), 1. kval.</t>
  </si>
  <si>
    <t>V stolpec 5 se obvezno navede blagovna ali trgovinska znamka ali vsaj proizvajalec ponujenih živil. Vpis ni potreben pri sklop 3.2.</t>
  </si>
  <si>
    <t>Kokošja jajca - talna reja,  A razred, velikost M</t>
  </si>
  <si>
    <t xml:space="preserve">V stolpec 5 se obvezno navede blagovna ali trgovinska znamka ali vsaj proizvajalec ponujenih živil. </t>
  </si>
  <si>
    <t xml:space="preserve"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 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</si>
  <si>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</t>
  </si>
  <si>
    <t>Soja (zelena, rjava, rumena) 1.razred</t>
  </si>
  <si>
    <t>Kaki - vanilija, do 120g 1.razred</t>
  </si>
  <si>
    <t>V stolpec 5 : Vpis blagovne ali trgovinske znamke ali proizvajalca NI potreben.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</si>
  <si>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 Podatka ne vpisujejo ponudniki na 5.2 in 5.3 sklop.</t>
  </si>
  <si>
    <r>
      <t xml:space="preserve">Zamrznjen brstični ohrovt, </t>
    </r>
    <r>
      <rPr>
        <sz val="10"/>
        <rFont val="Arial Narrow"/>
        <family val="2"/>
      </rPr>
      <t>do 2,5 kg</t>
    </r>
  </si>
  <si>
    <r>
      <t xml:space="preserve">Zamrznjene borovnice, od 1do 2,5 </t>
    </r>
    <r>
      <rPr>
        <sz val="10"/>
        <rFont val="Arial Narrow"/>
        <family val="2"/>
      </rPr>
      <t>kg</t>
    </r>
  </si>
  <si>
    <r>
      <t xml:space="preserve">Zamrznjena maline, do </t>
    </r>
    <r>
      <rPr>
        <sz val="10"/>
        <rFont val="Arial Narrow"/>
        <family val="2"/>
      </rPr>
      <t>1kg</t>
    </r>
  </si>
  <si>
    <t>Rdeča pesa – pasterizirana, brez konz. in sladil, 3,0 - 4,5 kg</t>
  </si>
  <si>
    <t>Rdeča pesa – pasterizirana, brez konz. in sladil, do 800 g</t>
  </si>
  <si>
    <t>Ananasov sok, 100% sadni delež, brez dodanega sladkorja, umetnih sladil, 0,2 L (priložena slamica v pvc foliji)</t>
  </si>
  <si>
    <t xml:space="preserve">Jabolčni sok, 100% sadni delež, brez dodanega sladkorja, umetnih sladil, 0,2 L (priložena slamica v pvc foliji) </t>
  </si>
  <si>
    <t>Pomarančni sok, 100% sadni delež, brez dodanega sladkorja, umetnih sladil, 0,2 L (priložena slamica v pvc foliji)</t>
  </si>
  <si>
    <t>Nektar breskev, min 50% sadni delež, brez umetnih sladil, brik, 0,2 L (priložena slamica v pvc foliji)</t>
  </si>
  <si>
    <t xml:space="preserve">Nektar hruška, min.50% sadni delež, brez umetnih sladil, 0,2 L (priložena slamica v pvc foliji) </t>
  </si>
  <si>
    <t>Nektar jagoda, min. 45% sadni delež, brez umetnih sladil, 0,2 L (priložena slamica v pvc foliji)</t>
  </si>
  <si>
    <t>Nektar marelica, min.43% sadni delež, brez umetnih sladil, 0,2 L (priložena slamica v pvc foliji)</t>
  </si>
  <si>
    <t>Nektar borovnica, min. 35% sadni delež, brez umetnih sladil, 0,2 L (priložena slamica v pvc foliji)</t>
  </si>
  <si>
    <t>8.1 SKLOP: IZDELKI IZ KROMPIRJEVEGA TESTA</t>
  </si>
  <si>
    <t>SKUPAJ 8.1 SKLOP</t>
  </si>
  <si>
    <t>Jajčne krpice, pšenične z jajci, do 5 kg</t>
  </si>
  <si>
    <t>Polžki - pšenični z jajci, do 10 kg</t>
  </si>
  <si>
    <t>Koruzni kosmiči brez dodanega sladkorja, do 1000g</t>
  </si>
  <si>
    <t>9.3 SKLOP: BIO ŽITA, BIO KAŠE IN BIO KOSMIČI</t>
  </si>
  <si>
    <t>SKUPAJ 9.4 SKLOP:</t>
  </si>
  <si>
    <t>1. </t>
  </si>
  <si>
    <t>3. </t>
  </si>
  <si>
    <t>2. </t>
  </si>
  <si>
    <t>Bio pirino pekovsko pecivo (različne vrste: štručke, bombete, žemlje ipd.) 40 g</t>
  </si>
  <si>
    <t>Bio črno pekovsko pecivo (različne vrste), 40 g</t>
  </si>
  <si>
    <t>Bio pekovsko pecivo iz ajdove moke (različne vrste), 40 g</t>
  </si>
  <si>
    <t>Polnozrnat kruh s celimi semeni, štruca ali model, rezan, 0,75-1,0kg</t>
  </si>
  <si>
    <t>Prepečenec v rezinah (pš. moka tip 500) do 40 g</t>
  </si>
  <si>
    <t>Francoski polnozrnati rogljič 40 g</t>
  </si>
  <si>
    <t xml:space="preserve">Francoski rogljič z marmelado 40 g </t>
  </si>
  <si>
    <t xml:space="preserve">Francoski rogljič z marmelado 60 g 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</si>
  <si>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 Stolpca ne izpolnjujejo ponudniki na sklop 11.2.</t>
  </si>
  <si>
    <r>
      <t xml:space="preserve">Riževa ali sojina smetana, sladka </t>
    </r>
    <r>
      <rPr>
        <sz val="10"/>
        <rFont val="Arial Narrow"/>
        <family val="2"/>
      </rPr>
      <t>do</t>
    </r>
    <r>
      <rPr>
        <sz val="10"/>
        <color indexed="8"/>
        <rFont val="Arial Narrow"/>
        <family val="2"/>
      </rPr>
      <t xml:space="preserve"> 250 ml</t>
    </r>
  </si>
  <si>
    <r>
      <t xml:space="preserve">Jušna zakuha brez jajc, različne oblike do </t>
    </r>
    <r>
      <rPr>
        <sz val="10"/>
        <rFont val="Arial Narrow"/>
        <family val="2"/>
      </rPr>
      <t xml:space="preserve">500 </t>
    </r>
    <r>
      <rPr>
        <sz val="10"/>
        <color indexed="8"/>
        <rFont val="Arial Narrow"/>
        <family val="2"/>
      </rPr>
      <t>g</t>
    </r>
  </si>
  <si>
    <t>Bazilika, do 1 kg</t>
  </si>
  <si>
    <t>Cimet mleti, do 1 kg</t>
  </si>
  <si>
    <t>Drobnjak, do 1 kg</t>
  </si>
  <si>
    <t>Kumina mleta, do 1 kg</t>
  </si>
  <si>
    <t>Origano, do 1 kg</t>
  </si>
  <si>
    <t>Rožmarin, do 1 kg</t>
  </si>
  <si>
    <t>Šetraj, do 1 kg</t>
  </si>
  <si>
    <t>Timijan, do 1 kg</t>
  </si>
  <si>
    <t>Lovorjev list, do 1 kg</t>
  </si>
  <si>
    <t>Majaron, do 1 kg</t>
  </si>
  <si>
    <t>Peteršilj, list, do 1 kg</t>
  </si>
  <si>
    <t>Česen, mleti do 1 kg</t>
  </si>
  <si>
    <t>Prašek za puding – vanilija in čokolada do 1,0 kg</t>
  </si>
  <si>
    <t>Sladkor - kristal, 1 kg</t>
  </si>
  <si>
    <t>Vanilij sladkor, do 1kg</t>
  </si>
  <si>
    <t>Zlate kroglice, do 1 kg</t>
  </si>
  <si>
    <t>Majoneza, 620 -750 g</t>
  </si>
  <si>
    <t>Gozdni med, do 1 kg</t>
  </si>
  <si>
    <t>Jušna zakuha (različnih oblik) brez glutena (Schar in enakovredno)</t>
  </si>
  <si>
    <t>Testenine (različnih oblik) brez glutena (Schar in enakovredno)</t>
  </si>
  <si>
    <t>Grisini brez glutena (Schar in enakovredno)</t>
  </si>
  <si>
    <t>Piškoti brez glutena (Schar in enakovredno)</t>
  </si>
  <si>
    <t>Moka brez glutena do 1 kg (Schar in enakovredno)</t>
  </si>
  <si>
    <t>Kruh brez glutena (Schar in enakovredno)</t>
  </si>
  <si>
    <t>Pekovsko pecivo (bombice, žemlje..) brez glutena (Schar in enakovredno)</t>
  </si>
  <si>
    <t>Zelenjavni namazi - različni okusi, brez jajc, mleka in glutena (Granovita in enakovredno), od 100 - 250 g</t>
  </si>
  <si>
    <t>Zelenjavna pašteta, brez jajc, mleka, ml. sestavin  (Tartex 5x25g in enakovredno)</t>
  </si>
  <si>
    <t>Sojino napitek kot mleko 1 L</t>
  </si>
  <si>
    <t>Riževo napitek kot mleko 1 L</t>
  </si>
  <si>
    <t>Ovseno napitek kot mleko 1 L</t>
  </si>
  <si>
    <t>Sojin napitek kot mleko – vanilijev do 0,25 L</t>
  </si>
  <si>
    <t>Sojin desert, vanilija, čokolada 115 - 160 g</t>
  </si>
  <si>
    <t xml:space="preserve">Rižev desert, vanilija, čokolada 100 - 160 g </t>
  </si>
  <si>
    <t>Navadni keksi, Baby in enakovredno</t>
  </si>
  <si>
    <t xml:space="preserve">Masleni keksi, Petit Beurre in enakovredno </t>
  </si>
  <si>
    <t>Mleko brez laktoze 1 L</t>
  </si>
  <si>
    <t>Riževa ali sojina smetana za kuhanje do 250 ml</t>
  </si>
  <si>
    <t>103.</t>
  </si>
  <si>
    <t>Malinov sirup brez konz.</t>
  </si>
  <si>
    <t>V stolpec 5 se obvezno navede blagovna ali trgovinska znamka ali vsaj proizvajalec ponujenih živil. Vpis ni potreben pri sklopih 2.1, 2.3 (v delu svežega mesa), 2.4 in 2.5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</si>
  <si>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 Stolpca ne izpolnjujejo ponudniki na 9.3, 9.4 sklop.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</si>
  <si>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 Stolpca ne izpolnjujejo ponudniki na sklop 10.3.</t>
  </si>
  <si>
    <t>Naročnik: Vrtec Miškolin, Novo Polje c. VI/1, 1260 Ljubljana Polje</t>
  </si>
  <si>
    <t>Mlečni napitek s sadnim deležem 10-15% od 0,4 do 0,9%MM v SS, 150 do 180 g</t>
  </si>
  <si>
    <t>Sladoled kremni, mlečni, do 8% mm, vanilija, čokolada, banjica,  1000 ml</t>
  </si>
  <si>
    <t xml:space="preserve">Bio kisla smetana 20% mm, od 150 - 200 g </t>
  </si>
  <si>
    <t>Bio nepasirana skuta, min 35% mm, do 1 kg</t>
  </si>
  <si>
    <t xml:space="preserve">Bio skutin namaz , od 140 - 500 g </t>
  </si>
  <si>
    <t>Mlečna rezina 30 g</t>
  </si>
  <si>
    <t>Čevapčiči, manj začinjeni 30 g</t>
  </si>
  <si>
    <t>Mortadela v kosu ali narezana</t>
  </si>
  <si>
    <t>Jetrna pašteta, 500 do 800 g</t>
  </si>
  <si>
    <t>Jetrna pašteta, 80 do 100 g</t>
  </si>
  <si>
    <t>Piščančja pašteta, 500 do 800 g</t>
  </si>
  <si>
    <t>Piščančja pašteta, 80 do 100 g</t>
  </si>
  <si>
    <t>Vitki som – file porcijski, brez kože, posamič zamrznjen, komadi ločeni s folijo (max 10% odstopanje od naročene teže zrezka),  1.kval., brez kosti</t>
  </si>
  <si>
    <t>Naročnik: Vrtec Miškolin, Novo Polje c.VI/1, 1260 Ljubljana Polje</t>
  </si>
  <si>
    <t>pasteriziran melanž, brez umetnih arom, konzervansov - benzoatov, sorbatov, umetnih barvil in aditivov, pakiran do 5 kg</t>
  </si>
  <si>
    <t>pasteriziran beljak, brez umetnih arom, konzervansov - benzoatov, sorbatov, umetnih barvil in aditivov, pakiran do 5 kg</t>
  </si>
  <si>
    <t>pasteriziran rumenjak, brez umetnih arom, konzervansov - benzoatov, sorbatov, umetnih barvil in aditivov, pakiran do 5 kg</t>
  </si>
  <si>
    <t>Peteršilj - korenina 1. razred</t>
  </si>
  <si>
    <t>Motovilec 1. razred</t>
  </si>
  <si>
    <t>Rukola 1. razred</t>
  </si>
  <si>
    <t>Bazilika 1. razred</t>
  </si>
  <si>
    <t>Drobnjak 1. razred</t>
  </si>
  <si>
    <t>5.4 SKLOP: SVEŽE PRIPRAVLJENE SOLATE</t>
  </si>
  <si>
    <t>Kuhana rdeča pesa v solati, marinirana, sveže pripravljena, brez konzervansov, v vedru od 5 do 10 kg</t>
  </si>
  <si>
    <t>SKUPAJ 5.4 SKLOP:</t>
  </si>
  <si>
    <t>Suhe brusnice, brez konzervansov</t>
  </si>
  <si>
    <t>Marelični kompot, manj sladek,  min 55% plodu, pasteriziran ali steriliziran, brez konz., 2,0 - 3,5 kg</t>
  </si>
  <si>
    <t>Višnjev kompot (brez koščic), manj sladek,  min 55% plodu, pasteriziran ali steriliziran, brez konz., do 1 kg</t>
  </si>
  <si>
    <t xml:space="preserve">Nektar hruška, min.50% sadni delež, brez umetnih sladil, 1 L </t>
  </si>
  <si>
    <t>Nektar črni ribez, min. 25% sadni delež, brez umetnih sladil, 1 L</t>
  </si>
  <si>
    <t>Bio jabolčni sok, 100% sadni delež, 1 L</t>
  </si>
  <si>
    <t>Koruzni svaljki, do 2 kg</t>
  </si>
  <si>
    <t>Borovničevi cmoki, do 2 kg</t>
  </si>
  <si>
    <t>Marelični cmoki, do 2 kg</t>
  </si>
  <si>
    <t>Špageti št. 5 - pšenični z jajci, do 10 kg</t>
  </si>
  <si>
    <t>Tortelini sirovi do 5 kg</t>
  </si>
  <si>
    <t>Testo za lazanjo do 5 kg</t>
  </si>
  <si>
    <t>Graham testenine (polžki,….), od 1 kg</t>
  </si>
  <si>
    <t>Polnozrnati špageti št.5 do 1 kg</t>
  </si>
  <si>
    <t>Kosmiči iz žitaric in čokolade z vitamini, do 1000 g</t>
  </si>
  <si>
    <t>10.2 SKLOP: PŠENIČNI KRUH IN PEKOVSKO PECIVO BREZ VSEH ADITIVOV Z MANJ SOLI (moka, sol, kvas, voda)</t>
  </si>
  <si>
    <t>Polnozrnat kruh brez aditivov, štruca ali model, rezan, 0,75-1,0kg</t>
  </si>
  <si>
    <t>Črna bombet, brez aditivov, 40 g</t>
  </si>
  <si>
    <t>Črna bombet, brez aditivov, 60 g</t>
  </si>
  <si>
    <t>10.5 SKLOP: PEKOVSKO PECIVO (žemlje, štručke, bombete,…)</t>
  </si>
  <si>
    <t>Bela žemlja 40 g</t>
  </si>
  <si>
    <t>Bela žemlja 60 g</t>
  </si>
  <si>
    <t>Črna žemlja 40 g</t>
  </si>
  <si>
    <t>Črna žemlja 60 g</t>
  </si>
  <si>
    <t>Skutina žemlja 40 g</t>
  </si>
  <si>
    <t>Ajdova žemlja 40 g</t>
  </si>
  <si>
    <t>Koruzna žemlja 40 g</t>
  </si>
  <si>
    <t>Koruzna žemlja 60 g</t>
  </si>
  <si>
    <t>Polnozrnata žemlja 40 g</t>
  </si>
  <si>
    <t>Polnozrnata žemlja 60 g</t>
  </si>
  <si>
    <t>Bela kajzerica 40 g</t>
  </si>
  <si>
    <t>Ovsena kajzerica 40 g</t>
  </si>
  <si>
    <t>Črna bombeta 40 g</t>
  </si>
  <si>
    <t>Črna bombeta 60 g</t>
  </si>
  <si>
    <t>Bela bombeta s posipom 40 g</t>
  </si>
  <si>
    <t xml:space="preserve">Polnozrnata štručka 40 g </t>
  </si>
  <si>
    <t xml:space="preserve">Polnozrnata štručka 60 g </t>
  </si>
  <si>
    <t>Mlečna štručka 40 g</t>
  </si>
  <si>
    <t>Mlečna štručka 60 g</t>
  </si>
  <si>
    <t>Sirova štručka 60 g</t>
  </si>
  <si>
    <t>Makova štručka 40 g</t>
  </si>
  <si>
    <t>Makova štručka 60 g</t>
  </si>
  <si>
    <t>Kifeljc 40 g</t>
  </si>
  <si>
    <t>Ciabatta 60 g</t>
  </si>
  <si>
    <t>Slano pecivo 40 g</t>
  </si>
  <si>
    <t>SKUPAJ 10.5 SKLOP:</t>
  </si>
  <si>
    <t>Buhtelj z marmelado 40 g</t>
  </si>
  <si>
    <t>Krof z marmelado 60 g</t>
  </si>
  <si>
    <t>3.3 SKLOP: KONZERVIRANE RIBE</t>
  </si>
  <si>
    <t>Konzervirane sardine v rastlinskem olju 750 - 1000 g</t>
  </si>
  <si>
    <t>Koperc, do 40 g</t>
  </si>
  <si>
    <t>Vinski kamen, do 1 kg</t>
  </si>
  <si>
    <t>Kvas, sveži, pakiran 42 g</t>
  </si>
  <si>
    <t>Fritati, do 1 kg</t>
  </si>
  <si>
    <t>Repično olje 1 L</t>
  </si>
  <si>
    <t>Bučno olje 1 L</t>
  </si>
  <si>
    <t>Majoneza, 4000 - 5000 g</t>
  </si>
  <si>
    <r>
      <t xml:space="preserve">Margarina 40% maščobe,brez mleka in ml. sestavin od 120 do 150 g </t>
    </r>
    <r>
      <rPr>
        <sz val="10"/>
        <rFont val="Arial Narrow"/>
        <family val="2"/>
      </rPr>
      <t>(Vitaquell extra vital in enakovredno)</t>
    </r>
  </si>
  <si>
    <r>
      <t xml:space="preserve">Marmelada – slivova brez konzervansov in umetnih sladil, </t>
    </r>
    <r>
      <rPr>
        <sz val="10"/>
        <rFont val="Arial Narrow"/>
        <family val="2"/>
      </rPr>
      <t>do 500 g</t>
    </r>
  </si>
  <si>
    <t>Konzervirani fileti tunine v oljčnem olju 750 - 1800 g</t>
  </si>
  <si>
    <t>Margarina kot Rama Culine za kuhanje ali stepanje od 0,8 do 1 l</t>
  </si>
  <si>
    <t>LIt</t>
  </si>
  <si>
    <t>8. SKUPINA: ZAMRZNJENI IZDELKI IZ TESTA (orientacijska vrednost 7.117,50  € z DDV)</t>
  </si>
  <si>
    <t>12. SKUPINA: SPLOŠNO PREHRAMBENO BLAGO IN DIETNA ŽIVILA (orientacijska vrednost 30.769,50 € z DDV)</t>
  </si>
  <si>
    <t xml:space="preserve">1. SKUPINA: KONVENCIONALNO IN EKOLOŠKO MLEKO IN MLEČNI IZDELKI (orientacijska vrednost: 81.388,10 € z DDV)      </t>
  </si>
  <si>
    <t>3. SKUPINA: RIBE  (orientacijska vrednost 11.592,50 € z DDV)</t>
  </si>
  <si>
    <t>6. SKUPINA: ZAMRZNJENA IN KONZERVIRANA ZELENJAVA IN SADJE (orientacijska vrednost 11.764,00 € z DDV)</t>
  </si>
  <si>
    <t>11. SKUPINA:  KEKSI, SLAŠČIČARSKI IZDELKI  IN EKOLOŠKI KEKSI (orientacijska vrednost 7.278,20 € z DDV)</t>
  </si>
  <si>
    <t>2. SKUPINA: MESO IN MESNI IZDELKI TER EKOLOŠKO MESO (orientacijska vrednost 100.923,00  € z DDV)</t>
  </si>
  <si>
    <t>4. SKLOP: JAJCA (orientacijska vrednost 5.402,00 € z DDV)</t>
  </si>
  <si>
    <t>5. SKUPAJ: SVEŽA ZELENJAVA, SVEŽE SADJE, SUHO SADJE TER EKOLOŠKO SVEŽE SADJE IN EKOLOŠKO SVEŽA ZELENJAVA (orientacijska vrednost 95.787,00 € z DDV)</t>
  </si>
  <si>
    <t>9. SKUPINA: KONVECIONALNA IN EKOLOŠKA ŽITA, MLEVSKI IZDELKI, TESTENINE (orientacijska vrednost 15.698,00 € z DDV)</t>
  </si>
  <si>
    <t>SKUPAJ 4.1 SKLOP</t>
  </si>
  <si>
    <t>4.2 SKLOP: PREDELANA KOKOŠJA JAJCA</t>
  </si>
  <si>
    <t>Pira, do 2 kg</t>
  </si>
  <si>
    <t>Mlinci, brez konz., do 5 kg</t>
  </si>
  <si>
    <t>Margarina za cvrtje za konvektomat, 3,7 L</t>
  </si>
  <si>
    <t>Med cvetlični, do 4 kg</t>
  </si>
  <si>
    <t>Rižev sladoled (brez jajc, kravjega mleka, glutena, umetnih barvil in konzervansov), do 1000 mL</t>
  </si>
  <si>
    <t>Koruzni kruhki, vaflji do 150 g</t>
  </si>
  <si>
    <t>SKUPAJ 3.3 SKLOP</t>
  </si>
  <si>
    <t>SKUPAJ 4.2 SKLOP:</t>
  </si>
  <si>
    <t>7. SKUPINA:  SADNI SOKOVI, SIRUPI in BI0 SADNI SOK (orientacijska vrednost 15.753,50 € z DDV)</t>
  </si>
  <si>
    <t>7.2 SKLOP: BIO SADNI SOKOVI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</si>
  <si>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 Stolpca NE izpolnjujejo ponudniki na 7.2 sklop.</t>
  </si>
  <si>
    <t>10. SKUPINA:  KONVENCIONALNI IN EKOLOŠKI KRUH TER PEKOVSKO PECIVO (orientacijska vrednost 28.798,50 € z DDV)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</si>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</sst>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Calibri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 wrapText="1"/>
    </xf>
    <xf numFmtId="3" fontId="51" fillId="0" borderId="0" xfId="0" applyNumberFormat="1" applyFont="1" applyAlignment="1">
      <alignment wrapText="1"/>
    </xf>
    <xf numFmtId="4" fontId="51" fillId="0" borderId="0" xfId="0" applyNumberFormat="1" applyFont="1" applyAlignment="1">
      <alignment wrapText="1"/>
    </xf>
    <xf numFmtId="0" fontId="3" fillId="33" borderId="0" xfId="0" applyFont="1" applyFill="1" applyAlignment="1">
      <alignment wrapText="1"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3" fontId="52" fillId="34" borderId="10" xfId="0" applyNumberFormat="1" applyFont="1" applyFill="1" applyBorder="1" applyAlignment="1">
      <alignment horizontal="left" wrapText="1"/>
    </xf>
    <xf numFmtId="2" fontId="51" fillId="0" borderId="0" xfId="0" applyNumberFormat="1" applyFont="1" applyAlignment="1">
      <alignment wrapText="1"/>
    </xf>
    <xf numFmtId="2" fontId="5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wrapText="1"/>
    </xf>
    <xf numFmtId="3" fontId="5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2" fillId="34" borderId="10" xfId="0" applyFont="1" applyFill="1" applyBorder="1" applyAlignment="1">
      <alignment horizontal="left" wrapText="1"/>
    </xf>
    <xf numFmtId="0" fontId="55" fillId="0" borderId="0" xfId="0" applyFont="1" applyAlignment="1">
      <alignment wrapText="1"/>
    </xf>
    <xf numFmtId="0" fontId="51" fillId="0" borderId="0" xfId="0" applyFont="1" applyFill="1" applyAlignment="1">
      <alignment wrapText="1"/>
    </xf>
    <xf numFmtId="0" fontId="5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4" fillId="0" borderId="10" xfId="0" applyFont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54" fillId="0" borderId="10" xfId="0" applyFont="1" applyBorder="1" applyAlignment="1">
      <alignment horizontal="center" wrapText="1"/>
    </xf>
    <xf numFmtId="3" fontId="54" fillId="0" borderId="10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justify" vertical="center" wrapText="1"/>
    </xf>
    <xf numFmtId="0" fontId="54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center" wrapText="1"/>
    </xf>
    <xf numFmtId="4" fontId="54" fillId="33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54" fillId="33" borderId="10" xfId="0" applyNumberFormat="1" applyFont="1" applyFill="1" applyBorder="1" applyAlignment="1">
      <alignment wrapText="1"/>
    </xf>
    <xf numFmtId="0" fontId="56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3" fontId="56" fillId="34" borderId="10" xfId="0" applyNumberFormat="1" applyFont="1" applyFill="1" applyBorder="1" applyAlignment="1">
      <alignment horizontal="left" wrapText="1"/>
    </xf>
    <xf numFmtId="0" fontId="5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3" fontId="56" fillId="34" borderId="10" xfId="0" applyNumberFormat="1" applyFont="1" applyFill="1" applyBorder="1" applyAlignment="1">
      <alignment horizontal="center" wrapText="1"/>
    </xf>
    <xf numFmtId="3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7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3" fontId="57" fillId="34" borderId="10" xfId="0" applyNumberFormat="1" applyFont="1" applyFill="1" applyBorder="1" applyAlignment="1">
      <alignment horizontal="left" wrapText="1"/>
    </xf>
    <xf numFmtId="4" fontId="54" fillId="33" borderId="10" xfId="0" applyNumberFormat="1" applyFont="1" applyFill="1" applyBorder="1" applyAlignment="1">
      <alignment/>
    </xf>
    <xf numFmtId="0" fontId="56" fillId="0" borderId="10" xfId="0" applyFont="1" applyBorder="1" applyAlignment="1">
      <alignment wrapText="1"/>
    </xf>
    <xf numFmtId="0" fontId="54" fillId="0" borderId="10" xfId="0" applyFont="1" applyBorder="1" applyAlignment="1">
      <alignment horizontal="justify" wrapText="1"/>
    </xf>
    <xf numFmtId="0" fontId="54" fillId="0" borderId="10" xfId="0" applyFont="1" applyBorder="1" applyAlignment="1">
      <alignment/>
    </xf>
    <xf numFmtId="0" fontId="4" fillId="0" borderId="10" xfId="0" applyFont="1" applyBorder="1" applyAlignment="1">
      <alignment horizontal="justify" wrapText="1"/>
    </xf>
    <xf numFmtId="0" fontId="54" fillId="33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 horizontal="center"/>
    </xf>
    <xf numFmtId="4" fontId="54" fillId="33" borderId="10" xfId="0" applyNumberFormat="1" applyFont="1" applyFill="1" applyBorder="1" applyAlignment="1">
      <alignment horizontal="right"/>
    </xf>
    <xf numFmtId="4" fontId="54" fillId="33" borderId="10" xfId="0" applyNumberFormat="1" applyFont="1" applyFill="1" applyBorder="1" applyAlignment="1" quotePrefix="1">
      <alignment horizontal="right"/>
    </xf>
    <xf numFmtId="0" fontId="56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0" fontId="54" fillId="33" borderId="10" xfId="0" applyFont="1" applyFill="1" applyBorder="1" applyAlignment="1">
      <alignment/>
    </xf>
    <xf numFmtId="3" fontId="56" fillId="0" borderId="10" xfId="0" applyNumberFormat="1" applyFont="1" applyBorder="1" applyAlignment="1">
      <alignment horizontal="center" wrapText="1"/>
    </xf>
    <xf numFmtId="4" fontId="56" fillId="33" borderId="10" xfId="0" applyNumberFormat="1" applyFont="1" applyFill="1" applyBorder="1" applyAlignment="1">
      <alignment horizontal="right" wrapText="1"/>
    </xf>
    <xf numFmtId="3" fontId="56" fillId="33" borderId="10" xfId="0" applyNumberFormat="1" applyFont="1" applyFill="1" applyBorder="1" applyAlignment="1">
      <alignment horizontal="right" wrapText="1"/>
    </xf>
    <xf numFmtId="4" fontId="56" fillId="0" borderId="10" xfId="0" applyNumberFormat="1" applyFont="1" applyBorder="1" applyAlignment="1">
      <alignment horizontal="right" wrapText="1"/>
    </xf>
    <xf numFmtId="3" fontId="56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wrapText="1"/>
    </xf>
    <xf numFmtId="3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2" fontId="54" fillId="33" borderId="10" xfId="0" applyNumberFormat="1" applyFont="1" applyFill="1" applyBorder="1" applyAlignment="1">
      <alignment/>
    </xf>
    <xf numFmtId="0" fontId="56" fillId="0" borderId="10" xfId="0" applyFont="1" applyBorder="1" applyAlignment="1">
      <alignment/>
    </xf>
    <xf numFmtId="0" fontId="54" fillId="33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58" fillId="33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 horizontal="right" wrapText="1"/>
    </xf>
    <xf numFmtId="3" fontId="56" fillId="33" borderId="10" xfId="0" applyNumberFormat="1" applyFont="1" applyFill="1" applyBorder="1" applyAlignment="1">
      <alignment horizontal="center" wrapText="1"/>
    </xf>
    <xf numFmtId="0" fontId="33" fillId="0" borderId="0" xfId="0" applyFont="1" applyAlignment="1">
      <alignment wrapText="1"/>
    </xf>
    <xf numFmtId="0" fontId="5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54" fillId="0" borderId="1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1" fontId="56" fillId="33" borderId="10" xfId="0" applyNumberFormat="1" applyFont="1" applyFill="1" applyBorder="1" applyAlignment="1">
      <alignment horizontal="center" wrapText="1"/>
    </xf>
    <xf numFmtId="0" fontId="54" fillId="0" borderId="10" xfId="0" applyFont="1" applyBorder="1" applyAlignment="1">
      <alignment horizontal="left" wrapText="1"/>
    </xf>
    <xf numFmtId="3" fontId="5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0" fontId="54" fillId="34" borderId="0" xfId="0" applyFont="1" applyFill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6" fillId="34" borderId="10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54" fillId="0" borderId="0" xfId="0" applyFont="1" applyAlignment="1">
      <alignment/>
    </xf>
    <xf numFmtId="4" fontId="54" fillId="33" borderId="10" xfId="0" applyNumberFormat="1" applyFont="1" applyFill="1" applyBorder="1" applyAlignment="1">
      <alignment/>
    </xf>
    <xf numFmtId="0" fontId="58" fillId="33" borderId="10" xfId="0" applyFont="1" applyFill="1" applyBorder="1" applyAlignment="1">
      <alignment/>
    </xf>
    <xf numFmtId="4" fontId="58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56" fillId="34" borderId="10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0" fontId="56" fillId="0" borderId="0" xfId="0" applyFont="1" applyBorder="1" applyAlignment="1">
      <alignment wrapText="1"/>
    </xf>
    <xf numFmtId="3" fontId="54" fillId="0" borderId="0" xfId="0" applyNumberFormat="1" applyFont="1" applyBorder="1" applyAlignment="1">
      <alignment horizontal="center" wrapText="1"/>
    </xf>
    <xf numFmtId="4" fontId="54" fillId="33" borderId="0" xfId="0" applyNumberFormat="1" applyFont="1" applyFill="1" applyBorder="1" applyAlignment="1">
      <alignment horizontal="center" wrapText="1"/>
    </xf>
    <xf numFmtId="4" fontId="56" fillId="33" borderId="0" xfId="0" applyNumberFormat="1" applyFont="1" applyFill="1" applyBorder="1" applyAlignment="1">
      <alignment horizontal="right" wrapText="1"/>
    </xf>
    <xf numFmtId="1" fontId="56" fillId="33" borderId="0" xfId="0" applyNumberFormat="1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center" wrapText="1"/>
    </xf>
    <xf numFmtId="0" fontId="54" fillId="0" borderId="0" xfId="0" applyFont="1" applyAlignment="1">
      <alignment wrapText="1"/>
    </xf>
    <xf numFmtId="4" fontId="56" fillId="0" borderId="0" xfId="0" applyNumberFormat="1" applyFont="1" applyBorder="1" applyAlignment="1">
      <alignment horizontal="right" wrapText="1"/>
    </xf>
    <xf numFmtId="0" fontId="5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center" wrapText="1"/>
    </xf>
    <xf numFmtId="3" fontId="56" fillId="33" borderId="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4" fillId="0" borderId="10" xfId="0" applyNumberFormat="1" applyFont="1" applyFill="1" applyBorder="1" applyAlignment="1">
      <alignment wrapText="1"/>
    </xf>
    <xf numFmtId="4" fontId="54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3" fontId="56" fillId="0" borderId="10" xfId="0" applyNumberFormat="1" applyFont="1" applyFill="1" applyBorder="1" applyAlignment="1">
      <alignment horizontal="center" wrapText="1"/>
    </xf>
    <xf numFmtId="4" fontId="54" fillId="0" borderId="10" xfId="0" applyNumberFormat="1" applyFont="1" applyFill="1" applyBorder="1" applyAlignment="1">
      <alignment horizontal="right" wrapText="1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justify" wrapText="1"/>
    </xf>
    <xf numFmtId="0" fontId="56" fillId="0" borderId="10" xfId="0" applyFont="1" applyFill="1" applyBorder="1" applyAlignment="1">
      <alignment wrapText="1"/>
    </xf>
    <xf numFmtId="4" fontId="56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6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8" fillId="34" borderId="0" xfId="0" applyFont="1" applyFill="1" applyAlignment="1">
      <alignment horizontal="center" wrapText="1"/>
    </xf>
    <xf numFmtId="0" fontId="6" fillId="34" borderId="13" xfId="0" applyFont="1" applyFill="1" applyBorder="1" applyAlignment="1">
      <alignment horizontal="left" wrapText="1"/>
    </xf>
    <xf numFmtId="0" fontId="56" fillId="34" borderId="11" xfId="0" applyFont="1" applyFill="1" applyBorder="1" applyAlignment="1">
      <alignment horizontal="left"/>
    </xf>
    <xf numFmtId="0" fontId="56" fillId="34" borderId="12" xfId="0" applyFont="1" applyFill="1" applyBorder="1" applyAlignment="1">
      <alignment horizontal="left"/>
    </xf>
    <xf numFmtId="0" fontId="59" fillId="34" borderId="0" xfId="0" applyFont="1" applyFill="1" applyAlignment="1">
      <alignment horizontal="center" wrapText="1"/>
    </xf>
    <xf numFmtId="0" fontId="5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3" fontId="59" fillId="34" borderId="0" xfId="0" applyNumberFormat="1" applyFont="1" applyFill="1" applyAlignment="1">
      <alignment horizontal="center" wrapText="1"/>
    </xf>
    <xf numFmtId="0" fontId="56" fillId="34" borderId="10" xfId="0" applyFont="1" applyFill="1" applyBorder="1" applyAlignment="1">
      <alignment horizontal="left"/>
    </xf>
    <xf numFmtId="0" fontId="5" fillId="34" borderId="0" xfId="0" applyFont="1" applyFill="1" applyAlignment="1">
      <alignment horizontal="center" wrapText="1"/>
    </xf>
    <xf numFmtId="0" fontId="56" fillId="34" borderId="11" xfId="0" applyFont="1" applyFill="1" applyBorder="1" applyAlignment="1">
      <alignment horizontal="left" wrapText="1"/>
    </xf>
    <xf numFmtId="0" fontId="56" fillId="34" borderId="12" xfId="0" applyFont="1" applyFill="1" applyBorder="1" applyAlignment="1">
      <alignment horizontal="left" wrapText="1"/>
    </xf>
    <xf numFmtId="0" fontId="56" fillId="34" borderId="13" xfId="0" applyFont="1" applyFill="1" applyBorder="1" applyAlignment="1">
      <alignment horizontal="left" wrapText="1"/>
    </xf>
    <xf numFmtId="0" fontId="56" fillId="34" borderId="11" xfId="0" applyFont="1" applyFill="1" applyBorder="1" applyAlignment="1">
      <alignment horizontal="left" vertical="center" wrapText="1"/>
    </xf>
    <xf numFmtId="0" fontId="56" fillId="34" borderId="12" xfId="0" applyFont="1" applyFill="1" applyBorder="1" applyAlignment="1">
      <alignment horizontal="left" vertical="center" wrapText="1"/>
    </xf>
    <xf numFmtId="0" fontId="56" fillId="34" borderId="13" xfId="0" applyFont="1" applyFill="1" applyBorder="1" applyAlignment="1">
      <alignment horizontal="left" vertical="center" wrapText="1"/>
    </xf>
    <xf numFmtId="0" fontId="57" fillId="34" borderId="0" xfId="0" applyFont="1" applyFill="1" applyAlignment="1">
      <alignment horizontal="center" wrapText="1"/>
    </xf>
    <xf numFmtId="0" fontId="6" fillId="34" borderId="14" xfId="0" applyFont="1" applyFill="1" applyBorder="1" applyAlignment="1">
      <alignment horizontal="left" wrapText="1"/>
    </xf>
    <xf numFmtId="0" fontId="56" fillId="34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justify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K53" sqref="K53"/>
    </sheetView>
  </sheetViews>
  <sheetFormatPr defaultColWidth="9.140625" defaultRowHeight="15"/>
  <cols>
    <col min="1" max="1" width="4.28125" style="2" customWidth="1"/>
    <col min="2" max="2" width="45.00390625" style="5" customWidth="1"/>
    <col min="3" max="3" width="8.28125" style="3" customWidth="1"/>
    <col min="4" max="4" width="5.00390625" style="2" customWidth="1"/>
    <col min="5" max="5" width="9.00390625" style="2" customWidth="1"/>
    <col min="6" max="6" width="7.8515625" style="2" customWidth="1"/>
    <col min="7" max="7" width="7.7109375" style="2" customWidth="1"/>
    <col min="8" max="8" width="8.8515625" style="2" customWidth="1"/>
    <col min="9" max="9" width="8.421875" style="2" customWidth="1"/>
    <col min="10" max="10" width="9.28125" style="2" customWidth="1"/>
    <col min="11" max="11" width="8.8515625" style="2" customWidth="1"/>
    <col min="12" max="16384" width="9.140625" style="2" customWidth="1"/>
  </cols>
  <sheetData>
    <row r="1" spans="2:11" s="16" customFormat="1" ht="12.75" customHeight="1">
      <c r="B1" s="16" t="s">
        <v>36</v>
      </c>
      <c r="C1" s="17"/>
      <c r="F1" s="159" t="s">
        <v>602</v>
      </c>
      <c r="G1" s="159"/>
      <c r="H1" s="159"/>
      <c r="I1" s="159"/>
      <c r="J1" s="159"/>
      <c r="K1" s="159"/>
    </row>
    <row r="2" spans="1:11" ht="15" customHeight="1">
      <c r="A2" s="165" t="s">
        <v>692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4" spans="1:11" ht="66.75" customHeight="1">
      <c r="A4" s="20" t="s">
        <v>457</v>
      </c>
      <c r="B4" s="10" t="s">
        <v>458</v>
      </c>
      <c r="C4" s="11" t="s">
        <v>31</v>
      </c>
      <c r="D4" s="20" t="s">
        <v>459</v>
      </c>
      <c r="E4" s="20" t="s">
        <v>460</v>
      </c>
      <c r="F4" s="20" t="s">
        <v>461</v>
      </c>
      <c r="G4" s="20" t="s">
        <v>462</v>
      </c>
      <c r="H4" s="20" t="s">
        <v>463</v>
      </c>
      <c r="I4" s="20" t="s">
        <v>464</v>
      </c>
      <c r="J4" s="20" t="s">
        <v>465</v>
      </c>
      <c r="K4" s="20" t="s">
        <v>466</v>
      </c>
    </row>
    <row r="5" spans="1:11" ht="26.25">
      <c r="A5" s="45">
        <v>1</v>
      </c>
      <c r="B5" s="46">
        <v>2</v>
      </c>
      <c r="C5" s="47">
        <v>3</v>
      </c>
      <c r="D5" s="45">
        <v>4</v>
      </c>
      <c r="E5" s="45">
        <v>5</v>
      </c>
      <c r="F5" s="45">
        <v>6</v>
      </c>
      <c r="G5" s="45" t="s">
        <v>467</v>
      </c>
      <c r="H5" s="45" t="s">
        <v>468</v>
      </c>
      <c r="I5" s="45" t="s">
        <v>469</v>
      </c>
      <c r="J5" s="45">
        <v>10</v>
      </c>
      <c r="K5" s="45">
        <v>11</v>
      </c>
    </row>
    <row r="6" spans="1:11" ht="15" customHeight="1">
      <c r="A6" s="163" t="s">
        <v>372</v>
      </c>
      <c r="B6" s="164"/>
      <c r="C6" s="164"/>
      <c r="D6" s="164"/>
      <c r="E6" s="164"/>
      <c r="F6" s="164"/>
      <c r="G6" s="164"/>
      <c r="H6" s="164"/>
      <c r="I6" s="164"/>
      <c r="J6" s="164"/>
      <c r="K6" s="166"/>
    </row>
    <row r="7" spans="1:11" ht="25.5">
      <c r="A7" s="25" t="s">
        <v>0</v>
      </c>
      <c r="B7" s="26" t="s">
        <v>232</v>
      </c>
      <c r="C7" s="28">
        <v>16000</v>
      </c>
      <c r="D7" s="27" t="s">
        <v>32</v>
      </c>
      <c r="E7" s="41"/>
      <c r="F7" s="41"/>
      <c r="G7" s="35">
        <f>C7*F7</f>
        <v>0</v>
      </c>
      <c r="H7" s="35">
        <f>G7*0.095</f>
        <v>0</v>
      </c>
      <c r="I7" s="35">
        <f>+G7+H7</f>
        <v>0</v>
      </c>
      <c r="J7" s="35"/>
      <c r="K7" s="35"/>
    </row>
    <row r="8" spans="1:11" ht="25.5">
      <c r="A8" s="25" t="s">
        <v>1</v>
      </c>
      <c r="B8" s="26" t="s">
        <v>233</v>
      </c>
      <c r="C8" s="28">
        <v>130</v>
      </c>
      <c r="D8" s="27" t="s">
        <v>32</v>
      </c>
      <c r="E8" s="41"/>
      <c r="F8" s="41"/>
      <c r="G8" s="35">
        <f aca="true" t="shared" si="0" ref="G8:G40">C8*F8</f>
        <v>0</v>
      </c>
      <c r="H8" s="35">
        <f aca="true" t="shared" si="1" ref="H8:H40">G8*0.095</f>
        <v>0</v>
      </c>
      <c r="I8" s="35">
        <f aca="true" t="shared" si="2" ref="I8:I41">+G8+H8</f>
        <v>0</v>
      </c>
      <c r="J8" s="35"/>
      <c r="K8" s="35"/>
    </row>
    <row r="9" spans="1:11" ht="25.5">
      <c r="A9" s="25" t="s">
        <v>2</v>
      </c>
      <c r="B9" s="26" t="s">
        <v>234</v>
      </c>
      <c r="C9" s="28">
        <v>700</v>
      </c>
      <c r="D9" s="27" t="s">
        <v>32</v>
      </c>
      <c r="E9" s="41"/>
      <c r="F9" s="41"/>
      <c r="G9" s="35">
        <f t="shared" si="0"/>
        <v>0</v>
      </c>
      <c r="H9" s="35">
        <f t="shared" si="1"/>
        <v>0</v>
      </c>
      <c r="I9" s="35">
        <f t="shared" si="2"/>
        <v>0</v>
      </c>
      <c r="J9" s="35"/>
      <c r="K9" s="35"/>
    </row>
    <row r="10" spans="1:11" ht="25.5">
      <c r="A10" s="25" t="s">
        <v>3</v>
      </c>
      <c r="B10" s="26" t="s">
        <v>470</v>
      </c>
      <c r="C10" s="34">
        <v>5520</v>
      </c>
      <c r="D10" s="32" t="s">
        <v>472</v>
      </c>
      <c r="E10" s="41"/>
      <c r="F10" s="41"/>
      <c r="G10" s="35">
        <f t="shared" si="0"/>
        <v>0</v>
      </c>
      <c r="H10" s="35">
        <f t="shared" si="1"/>
        <v>0</v>
      </c>
      <c r="I10" s="35">
        <f t="shared" si="2"/>
        <v>0</v>
      </c>
      <c r="J10" s="35"/>
      <c r="K10" s="35"/>
    </row>
    <row r="11" spans="1:11" ht="25.5">
      <c r="A11" s="25" t="s">
        <v>4</v>
      </c>
      <c r="B11" s="26" t="s">
        <v>471</v>
      </c>
      <c r="C11" s="34">
        <v>1800</v>
      </c>
      <c r="D11" s="32" t="s">
        <v>472</v>
      </c>
      <c r="E11" s="41"/>
      <c r="F11" s="41"/>
      <c r="G11" s="35">
        <f t="shared" si="0"/>
        <v>0</v>
      </c>
      <c r="H11" s="35">
        <f t="shared" si="1"/>
        <v>0</v>
      </c>
      <c r="I11" s="35">
        <f t="shared" si="2"/>
        <v>0</v>
      </c>
      <c r="J11" s="35"/>
      <c r="K11" s="35"/>
    </row>
    <row r="12" spans="1:11" ht="25.5">
      <c r="A12" s="25" t="s">
        <v>5</v>
      </c>
      <c r="B12" s="26" t="s">
        <v>6</v>
      </c>
      <c r="C12" s="28">
        <v>1400</v>
      </c>
      <c r="D12" s="27" t="s">
        <v>33</v>
      </c>
      <c r="E12" s="41"/>
      <c r="F12" s="41"/>
      <c r="G12" s="35">
        <f t="shared" si="0"/>
        <v>0</v>
      </c>
      <c r="H12" s="35">
        <f t="shared" si="1"/>
        <v>0</v>
      </c>
      <c r="I12" s="35">
        <f t="shared" si="2"/>
        <v>0</v>
      </c>
      <c r="J12" s="35"/>
      <c r="K12" s="35"/>
    </row>
    <row r="13" spans="1:11" ht="38.25">
      <c r="A13" s="25" t="s">
        <v>7</v>
      </c>
      <c r="B13" s="26" t="s">
        <v>473</v>
      </c>
      <c r="C13" s="28">
        <v>1400</v>
      </c>
      <c r="D13" s="27" t="s">
        <v>33</v>
      </c>
      <c r="E13" s="41"/>
      <c r="F13" s="41"/>
      <c r="G13" s="35">
        <f t="shared" si="0"/>
        <v>0</v>
      </c>
      <c r="H13" s="35">
        <f t="shared" si="1"/>
        <v>0</v>
      </c>
      <c r="I13" s="35">
        <f t="shared" si="2"/>
        <v>0</v>
      </c>
      <c r="J13" s="35"/>
      <c r="K13" s="35"/>
    </row>
    <row r="14" spans="1:11" ht="25.5">
      <c r="A14" s="25" t="s">
        <v>8</v>
      </c>
      <c r="B14" s="26" t="s">
        <v>238</v>
      </c>
      <c r="C14" s="28">
        <v>590</v>
      </c>
      <c r="D14" s="27" t="s">
        <v>32</v>
      </c>
      <c r="E14" s="41"/>
      <c r="F14" s="41"/>
      <c r="G14" s="35">
        <f t="shared" si="0"/>
        <v>0</v>
      </c>
      <c r="H14" s="35">
        <f t="shared" si="1"/>
        <v>0</v>
      </c>
      <c r="I14" s="35">
        <f t="shared" si="2"/>
        <v>0</v>
      </c>
      <c r="J14" s="35"/>
      <c r="K14" s="35"/>
    </row>
    <row r="15" spans="1:11" ht="25.5">
      <c r="A15" s="25" t="s">
        <v>9</v>
      </c>
      <c r="B15" s="26" t="s">
        <v>239</v>
      </c>
      <c r="C15" s="28">
        <v>165</v>
      </c>
      <c r="D15" s="27" t="s">
        <v>33</v>
      </c>
      <c r="E15" s="41"/>
      <c r="F15" s="41"/>
      <c r="G15" s="35">
        <f t="shared" si="0"/>
        <v>0</v>
      </c>
      <c r="H15" s="35">
        <f t="shared" si="1"/>
        <v>0</v>
      </c>
      <c r="I15" s="35">
        <f t="shared" si="2"/>
        <v>0</v>
      </c>
      <c r="J15" s="35"/>
      <c r="K15" s="35"/>
    </row>
    <row r="16" spans="1:11" ht="25.5">
      <c r="A16" s="25" t="s">
        <v>10</v>
      </c>
      <c r="B16" s="26" t="s">
        <v>240</v>
      </c>
      <c r="C16" s="28">
        <v>1278</v>
      </c>
      <c r="D16" s="27" t="s">
        <v>472</v>
      </c>
      <c r="E16" s="41"/>
      <c r="F16" s="41"/>
      <c r="G16" s="35">
        <f t="shared" si="0"/>
        <v>0</v>
      </c>
      <c r="H16" s="35">
        <f t="shared" si="1"/>
        <v>0</v>
      </c>
      <c r="I16" s="35">
        <f t="shared" si="2"/>
        <v>0</v>
      </c>
      <c r="J16" s="35"/>
      <c r="K16" s="35"/>
    </row>
    <row r="17" spans="1:11" ht="13.5">
      <c r="A17" s="25" t="s">
        <v>11</v>
      </c>
      <c r="B17" s="26" t="s">
        <v>474</v>
      </c>
      <c r="C17" s="28">
        <v>330</v>
      </c>
      <c r="D17" s="27" t="s">
        <v>33</v>
      </c>
      <c r="E17" s="41"/>
      <c r="F17" s="41"/>
      <c r="G17" s="35">
        <f t="shared" si="0"/>
        <v>0</v>
      </c>
      <c r="H17" s="35">
        <f t="shared" si="1"/>
        <v>0</v>
      </c>
      <c r="I17" s="35">
        <f t="shared" si="2"/>
        <v>0</v>
      </c>
      <c r="J17" s="35"/>
      <c r="K17" s="35"/>
    </row>
    <row r="18" spans="1:11" ht="25.5">
      <c r="A18" s="25" t="s">
        <v>12</v>
      </c>
      <c r="B18" s="26" t="s">
        <v>235</v>
      </c>
      <c r="C18" s="28">
        <v>160</v>
      </c>
      <c r="D18" s="32" t="s">
        <v>32</v>
      </c>
      <c r="E18" s="41"/>
      <c r="F18" s="41"/>
      <c r="G18" s="35">
        <f t="shared" si="0"/>
        <v>0</v>
      </c>
      <c r="H18" s="35">
        <f t="shared" si="1"/>
        <v>0</v>
      </c>
      <c r="I18" s="35">
        <f t="shared" si="2"/>
        <v>0</v>
      </c>
      <c r="J18" s="35"/>
      <c r="K18" s="35"/>
    </row>
    <row r="19" spans="1:11" ht="13.5">
      <c r="A19" s="33" t="s">
        <v>13</v>
      </c>
      <c r="B19" s="26" t="s">
        <v>369</v>
      </c>
      <c r="C19" s="34">
        <v>150</v>
      </c>
      <c r="D19" s="32" t="s">
        <v>32</v>
      </c>
      <c r="E19" s="41"/>
      <c r="F19" s="41"/>
      <c r="G19" s="35">
        <f t="shared" si="0"/>
        <v>0</v>
      </c>
      <c r="H19" s="35">
        <f t="shared" si="1"/>
        <v>0</v>
      </c>
      <c r="I19" s="35">
        <f t="shared" si="2"/>
        <v>0</v>
      </c>
      <c r="J19" s="35"/>
      <c r="K19" s="35"/>
    </row>
    <row r="20" spans="1:11" ht="25.5">
      <c r="A20" s="25" t="s">
        <v>14</v>
      </c>
      <c r="B20" s="26" t="s">
        <v>236</v>
      </c>
      <c r="C20" s="28">
        <v>1800</v>
      </c>
      <c r="D20" s="27" t="s">
        <v>33</v>
      </c>
      <c r="E20" s="41"/>
      <c r="F20" s="41"/>
      <c r="G20" s="35">
        <f t="shared" si="0"/>
        <v>0</v>
      </c>
      <c r="H20" s="35">
        <f t="shared" si="1"/>
        <v>0</v>
      </c>
      <c r="I20" s="35">
        <f t="shared" si="2"/>
        <v>0</v>
      </c>
      <c r="J20" s="35"/>
      <c r="K20" s="35"/>
    </row>
    <row r="21" spans="1:11" ht="25.5">
      <c r="A21" s="33" t="s">
        <v>15</v>
      </c>
      <c r="B21" s="26" t="s">
        <v>475</v>
      </c>
      <c r="C21" s="34">
        <v>50</v>
      </c>
      <c r="D21" s="27" t="s">
        <v>33</v>
      </c>
      <c r="E21" s="41"/>
      <c r="F21" s="41"/>
      <c r="G21" s="35">
        <f t="shared" si="0"/>
        <v>0</v>
      </c>
      <c r="H21" s="35">
        <f t="shared" si="1"/>
        <v>0</v>
      </c>
      <c r="I21" s="35">
        <f t="shared" si="2"/>
        <v>0</v>
      </c>
      <c r="J21" s="35"/>
      <c r="K21" s="35"/>
    </row>
    <row r="22" spans="1:11" ht="25.5">
      <c r="A22" s="25" t="s">
        <v>16</v>
      </c>
      <c r="B22" s="26" t="s">
        <v>476</v>
      </c>
      <c r="C22" s="28">
        <v>50</v>
      </c>
      <c r="D22" s="27" t="s">
        <v>173</v>
      </c>
      <c r="E22" s="41"/>
      <c r="F22" s="41"/>
      <c r="G22" s="35">
        <f t="shared" si="0"/>
        <v>0</v>
      </c>
      <c r="H22" s="35">
        <f t="shared" si="1"/>
        <v>0</v>
      </c>
      <c r="I22" s="35">
        <f t="shared" si="2"/>
        <v>0</v>
      </c>
      <c r="J22" s="35"/>
      <c r="K22" s="35"/>
    </row>
    <row r="23" spans="1:11" ht="25.5">
      <c r="A23" s="25" t="s">
        <v>17</v>
      </c>
      <c r="B23" s="26" t="s">
        <v>241</v>
      </c>
      <c r="C23" s="28">
        <v>130</v>
      </c>
      <c r="D23" s="27" t="s">
        <v>33</v>
      </c>
      <c r="E23" s="41"/>
      <c r="F23" s="41"/>
      <c r="G23" s="35">
        <f t="shared" si="0"/>
        <v>0</v>
      </c>
      <c r="H23" s="35">
        <f t="shared" si="1"/>
        <v>0</v>
      </c>
      <c r="I23" s="35">
        <f t="shared" si="2"/>
        <v>0</v>
      </c>
      <c r="J23" s="35"/>
      <c r="K23" s="35"/>
    </row>
    <row r="24" spans="1:11" ht="25.5">
      <c r="A24" s="25" t="s">
        <v>18</v>
      </c>
      <c r="B24" s="26" t="s">
        <v>237</v>
      </c>
      <c r="C24" s="34">
        <v>2000</v>
      </c>
      <c r="D24" s="32" t="s">
        <v>472</v>
      </c>
      <c r="E24" s="41"/>
      <c r="F24" s="41"/>
      <c r="G24" s="35">
        <f t="shared" si="0"/>
        <v>0</v>
      </c>
      <c r="H24" s="35">
        <f t="shared" si="1"/>
        <v>0</v>
      </c>
      <c r="I24" s="35">
        <f t="shared" si="2"/>
        <v>0</v>
      </c>
      <c r="J24" s="35"/>
      <c r="K24" s="35"/>
    </row>
    <row r="25" spans="1:11" ht="13.5">
      <c r="A25" s="25" t="s">
        <v>19</v>
      </c>
      <c r="B25" s="26" t="s">
        <v>242</v>
      </c>
      <c r="C25" s="28">
        <v>450</v>
      </c>
      <c r="D25" s="27" t="s">
        <v>33</v>
      </c>
      <c r="E25" s="41"/>
      <c r="F25" s="41"/>
      <c r="G25" s="35">
        <f t="shared" si="0"/>
        <v>0</v>
      </c>
      <c r="H25" s="35">
        <f t="shared" si="1"/>
        <v>0</v>
      </c>
      <c r="I25" s="35">
        <f t="shared" si="2"/>
        <v>0</v>
      </c>
      <c r="J25" s="35"/>
      <c r="K25" s="35"/>
    </row>
    <row r="26" spans="1:11" ht="25.5">
      <c r="A26" s="25" t="s">
        <v>20</v>
      </c>
      <c r="B26" s="26" t="s">
        <v>243</v>
      </c>
      <c r="C26" s="28">
        <v>650</v>
      </c>
      <c r="D26" s="27" t="s">
        <v>33</v>
      </c>
      <c r="E26" s="41"/>
      <c r="F26" s="41"/>
      <c r="G26" s="35">
        <f t="shared" si="0"/>
        <v>0</v>
      </c>
      <c r="H26" s="35">
        <f t="shared" si="1"/>
        <v>0</v>
      </c>
      <c r="I26" s="35">
        <f t="shared" si="2"/>
        <v>0</v>
      </c>
      <c r="J26" s="35"/>
      <c r="K26" s="35"/>
    </row>
    <row r="27" spans="1:11" ht="25.5">
      <c r="A27" s="25" t="s">
        <v>21</v>
      </c>
      <c r="B27" s="26" t="s">
        <v>244</v>
      </c>
      <c r="C27" s="28">
        <v>70</v>
      </c>
      <c r="D27" s="27" t="s">
        <v>33</v>
      </c>
      <c r="E27" s="41"/>
      <c r="F27" s="41"/>
      <c r="G27" s="35">
        <f t="shared" si="0"/>
        <v>0</v>
      </c>
      <c r="H27" s="35">
        <f t="shared" si="1"/>
        <v>0</v>
      </c>
      <c r="I27" s="35">
        <f t="shared" si="2"/>
        <v>0</v>
      </c>
      <c r="J27" s="35"/>
      <c r="K27" s="35"/>
    </row>
    <row r="28" spans="1:11" ht="25.5">
      <c r="A28" s="25" t="s">
        <v>22</v>
      </c>
      <c r="B28" s="26" t="s">
        <v>477</v>
      </c>
      <c r="C28" s="28">
        <v>40</v>
      </c>
      <c r="D28" s="27" t="s">
        <v>33</v>
      </c>
      <c r="E28" s="41"/>
      <c r="F28" s="41"/>
      <c r="G28" s="35">
        <f t="shared" si="0"/>
        <v>0</v>
      </c>
      <c r="H28" s="35">
        <f t="shared" si="1"/>
        <v>0</v>
      </c>
      <c r="I28" s="35">
        <f t="shared" si="2"/>
        <v>0</v>
      </c>
      <c r="J28" s="35"/>
      <c r="K28" s="35"/>
    </row>
    <row r="29" spans="1:11" ht="25.5">
      <c r="A29" s="25" t="s">
        <v>23</v>
      </c>
      <c r="B29" s="26" t="s">
        <v>34</v>
      </c>
      <c r="C29" s="34">
        <v>830</v>
      </c>
      <c r="D29" s="32" t="s">
        <v>472</v>
      </c>
      <c r="E29" s="41"/>
      <c r="F29" s="41"/>
      <c r="G29" s="35">
        <f t="shared" si="0"/>
        <v>0</v>
      </c>
      <c r="H29" s="35">
        <f t="shared" si="1"/>
        <v>0</v>
      </c>
      <c r="I29" s="35">
        <f t="shared" si="2"/>
        <v>0</v>
      </c>
      <c r="J29" s="35"/>
      <c r="K29" s="35"/>
    </row>
    <row r="30" spans="1:11" ht="25.5">
      <c r="A30" s="103" t="s">
        <v>24</v>
      </c>
      <c r="B30" s="103" t="s">
        <v>603</v>
      </c>
      <c r="C30" s="142">
        <v>130</v>
      </c>
      <c r="D30" s="143" t="s">
        <v>33</v>
      </c>
      <c r="E30" s="144"/>
      <c r="F30" s="144"/>
      <c r="G30" s="145">
        <f t="shared" si="0"/>
        <v>0</v>
      </c>
      <c r="H30" s="35">
        <f t="shared" si="1"/>
        <v>0</v>
      </c>
      <c r="I30" s="145">
        <f t="shared" si="2"/>
        <v>0</v>
      </c>
      <c r="J30" s="145"/>
      <c r="K30" s="145"/>
    </row>
    <row r="31" spans="1:11" ht="13.5">
      <c r="A31" s="146" t="s">
        <v>25</v>
      </c>
      <c r="B31" s="103" t="s">
        <v>370</v>
      </c>
      <c r="C31" s="104">
        <v>120</v>
      </c>
      <c r="D31" s="105" t="s">
        <v>33</v>
      </c>
      <c r="E31" s="144"/>
      <c r="F31" s="144"/>
      <c r="G31" s="145">
        <f t="shared" si="0"/>
        <v>0</v>
      </c>
      <c r="H31" s="35">
        <f t="shared" si="1"/>
        <v>0</v>
      </c>
      <c r="I31" s="145">
        <f t="shared" si="2"/>
        <v>0</v>
      </c>
      <c r="J31" s="145"/>
      <c r="K31" s="145"/>
    </row>
    <row r="32" spans="1:11" ht="13.5">
      <c r="A32" s="146" t="s">
        <v>26</v>
      </c>
      <c r="B32" s="103" t="s">
        <v>608</v>
      </c>
      <c r="C32" s="104">
        <v>2000</v>
      </c>
      <c r="D32" s="105" t="s">
        <v>472</v>
      </c>
      <c r="E32" s="144"/>
      <c r="F32" s="144"/>
      <c r="G32" s="145">
        <f t="shared" si="0"/>
        <v>0</v>
      </c>
      <c r="H32" s="35">
        <f t="shared" si="1"/>
        <v>0</v>
      </c>
      <c r="I32" s="145">
        <f t="shared" si="2"/>
        <v>0</v>
      </c>
      <c r="J32" s="145"/>
      <c r="K32" s="145"/>
    </row>
    <row r="33" spans="1:11" ht="13.5">
      <c r="A33" s="146" t="s">
        <v>27</v>
      </c>
      <c r="B33" s="103" t="s">
        <v>248</v>
      </c>
      <c r="C33" s="104">
        <v>35</v>
      </c>
      <c r="D33" s="105" t="s">
        <v>33</v>
      </c>
      <c r="E33" s="144"/>
      <c r="F33" s="144"/>
      <c r="G33" s="145">
        <f t="shared" si="0"/>
        <v>0</v>
      </c>
      <c r="H33" s="35">
        <f t="shared" si="1"/>
        <v>0</v>
      </c>
      <c r="I33" s="145">
        <f t="shared" si="2"/>
        <v>0</v>
      </c>
      <c r="J33" s="145"/>
      <c r="K33" s="145"/>
    </row>
    <row r="34" spans="1:11" ht="13.5">
      <c r="A34" s="103" t="s">
        <v>28</v>
      </c>
      <c r="B34" s="103" t="s">
        <v>440</v>
      </c>
      <c r="C34" s="142">
        <v>60</v>
      </c>
      <c r="D34" s="143" t="s">
        <v>33</v>
      </c>
      <c r="E34" s="144"/>
      <c r="F34" s="144"/>
      <c r="G34" s="145">
        <f t="shared" si="0"/>
        <v>0</v>
      </c>
      <c r="H34" s="35">
        <f t="shared" si="1"/>
        <v>0</v>
      </c>
      <c r="I34" s="145">
        <f t="shared" si="2"/>
        <v>0</v>
      </c>
      <c r="J34" s="145"/>
      <c r="K34" s="145"/>
    </row>
    <row r="35" spans="1:11" ht="13.5">
      <c r="A35" s="146" t="s">
        <v>37</v>
      </c>
      <c r="B35" s="103" t="s">
        <v>247</v>
      </c>
      <c r="C35" s="104">
        <v>35</v>
      </c>
      <c r="D35" s="105" t="s">
        <v>33</v>
      </c>
      <c r="E35" s="144"/>
      <c r="F35" s="144"/>
      <c r="G35" s="145">
        <f t="shared" si="0"/>
        <v>0</v>
      </c>
      <c r="H35" s="35">
        <f t="shared" si="1"/>
        <v>0</v>
      </c>
      <c r="I35" s="145">
        <f t="shared" si="2"/>
        <v>0</v>
      </c>
      <c r="J35" s="145"/>
      <c r="K35" s="145"/>
    </row>
    <row r="36" spans="1:11" ht="13.5">
      <c r="A36" s="146" t="s">
        <v>38</v>
      </c>
      <c r="B36" s="103" t="s">
        <v>246</v>
      </c>
      <c r="C36" s="104">
        <v>60</v>
      </c>
      <c r="D36" s="105" t="s">
        <v>33</v>
      </c>
      <c r="E36" s="144"/>
      <c r="F36" s="144"/>
      <c r="G36" s="145">
        <f t="shared" si="0"/>
        <v>0</v>
      </c>
      <c r="H36" s="35">
        <f t="shared" si="1"/>
        <v>0</v>
      </c>
      <c r="I36" s="145">
        <f t="shared" si="2"/>
        <v>0</v>
      </c>
      <c r="J36" s="145"/>
      <c r="K36" s="145"/>
    </row>
    <row r="37" spans="1:11" ht="25.5">
      <c r="A37" s="146" t="s">
        <v>39</v>
      </c>
      <c r="B37" s="103" t="s">
        <v>478</v>
      </c>
      <c r="C37" s="104">
        <v>1000</v>
      </c>
      <c r="D37" s="105" t="s">
        <v>32</v>
      </c>
      <c r="E37" s="144"/>
      <c r="F37" s="144"/>
      <c r="G37" s="145">
        <f t="shared" si="0"/>
        <v>0</v>
      </c>
      <c r="H37" s="35">
        <f t="shared" si="1"/>
        <v>0</v>
      </c>
      <c r="I37" s="145">
        <f t="shared" si="2"/>
        <v>0</v>
      </c>
      <c r="J37" s="145"/>
      <c r="K37" s="145"/>
    </row>
    <row r="38" spans="1:11" ht="25.5">
      <c r="A38" s="103" t="s">
        <v>40</v>
      </c>
      <c r="B38" s="103" t="s">
        <v>371</v>
      </c>
      <c r="C38" s="142">
        <v>120</v>
      </c>
      <c r="D38" s="143" t="s">
        <v>32</v>
      </c>
      <c r="E38" s="144"/>
      <c r="F38" s="144"/>
      <c r="G38" s="145">
        <f t="shared" si="0"/>
        <v>0</v>
      </c>
      <c r="H38" s="35">
        <f t="shared" si="1"/>
        <v>0</v>
      </c>
      <c r="I38" s="145">
        <f t="shared" si="2"/>
        <v>0</v>
      </c>
      <c r="J38" s="145"/>
      <c r="K38" s="145"/>
    </row>
    <row r="39" spans="1:11" ht="25.5">
      <c r="A39" s="103" t="s">
        <v>41</v>
      </c>
      <c r="B39" s="103" t="s">
        <v>604</v>
      </c>
      <c r="C39" s="142">
        <v>60</v>
      </c>
      <c r="D39" s="143" t="s">
        <v>32</v>
      </c>
      <c r="E39" s="144"/>
      <c r="F39" s="144"/>
      <c r="G39" s="145">
        <f t="shared" si="0"/>
        <v>0</v>
      </c>
      <c r="H39" s="35">
        <f t="shared" si="1"/>
        <v>0</v>
      </c>
      <c r="I39" s="145">
        <f t="shared" si="2"/>
        <v>0</v>
      </c>
      <c r="J39" s="145"/>
      <c r="K39" s="145"/>
    </row>
    <row r="40" spans="1:11" ht="25.5">
      <c r="A40" s="146" t="s">
        <v>42</v>
      </c>
      <c r="B40" s="103" t="s">
        <v>245</v>
      </c>
      <c r="C40" s="104">
        <v>130</v>
      </c>
      <c r="D40" s="105" t="s">
        <v>33</v>
      </c>
      <c r="E40" s="144"/>
      <c r="F40" s="144"/>
      <c r="G40" s="145">
        <f t="shared" si="0"/>
        <v>0</v>
      </c>
      <c r="H40" s="35">
        <f t="shared" si="1"/>
        <v>0</v>
      </c>
      <c r="I40" s="145">
        <f t="shared" si="2"/>
        <v>0</v>
      </c>
      <c r="J40" s="145"/>
      <c r="K40" s="145"/>
    </row>
    <row r="41" spans="1:11" ht="13.5">
      <c r="A41" s="25"/>
      <c r="B41" s="29" t="s">
        <v>29</v>
      </c>
      <c r="C41" s="74" t="s">
        <v>35</v>
      </c>
      <c r="D41" s="74" t="s">
        <v>35</v>
      </c>
      <c r="E41" s="74" t="s">
        <v>35</v>
      </c>
      <c r="F41" s="74" t="s">
        <v>35</v>
      </c>
      <c r="G41" s="77">
        <f>SUM(G7:G40)</f>
        <v>0</v>
      </c>
      <c r="H41" s="77">
        <f>SUM(H7:H40)</f>
        <v>0</v>
      </c>
      <c r="I41" s="77">
        <f t="shared" si="2"/>
        <v>0</v>
      </c>
      <c r="J41" s="78">
        <f>SUM(J7:J40)</f>
        <v>0</v>
      </c>
      <c r="K41" s="78">
        <f>SUM(K7:K40)</f>
        <v>0</v>
      </c>
    </row>
    <row r="42" spans="1:11" ht="15" customHeight="1">
      <c r="A42" s="163" t="s">
        <v>481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</row>
    <row r="43" spans="1:11" ht="13.5">
      <c r="A43" s="33" t="s">
        <v>43</v>
      </c>
      <c r="B43" s="103" t="s">
        <v>479</v>
      </c>
      <c r="C43" s="142">
        <v>4000</v>
      </c>
      <c r="D43" s="143" t="s">
        <v>32</v>
      </c>
      <c r="E43" s="147"/>
      <c r="F43" s="96"/>
      <c r="G43" s="97">
        <f>C43*F43</f>
        <v>0</v>
      </c>
      <c r="H43" s="97">
        <f>G43*0.095</f>
        <v>0</v>
      </c>
      <c r="I43" s="97">
        <f>+G43+H43</f>
        <v>0</v>
      </c>
      <c r="J43" s="97"/>
      <c r="K43" s="34" t="s">
        <v>35</v>
      </c>
    </row>
    <row r="44" spans="1:11" ht="13.5">
      <c r="A44" s="33" t="s">
        <v>44</v>
      </c>
      <c r="B44" s="103" t="s">
        <v>480</v>
      </c>
      <c r="C44" s="142">
        <v>700</v>
      </c>
      <c r="D44" s="143" t="s">
        <v>32</v>
      </c>
      <c r="E44" s="147"/>
      <c r="F44" s="96"/>
      <c r="G44" s="97">
        <f aca="true" t="shared" si="3" ref="G44:G52">C44*F44</f>
        <v>0</v>
      </c>
      <c r="H44" s="97">
        <f aca="true" t="shared" si="4" ref="H44:H52">G44*0.095</f>
        <v>0</v>
      </c>
      <c r="I44" s="97">
        <f aca="true" t="shared" si="5" ref="I44:I53">+G44+H44</f>
        <v>0</v>
      </c>
      <c r="J44" s="97"/>
      <c r="K44" s="34" t="s">
        <v>35</v>
      </c>
    </row>
    <row r="45" spans="1:11" ht="13.5">
      <c r="A45" s="33" t="s">
        <v>45</v>
      </c>
      <c r="B45" s="103" t="s">
        <v>495</v>
      </c>
      <c r="C45" s="142">
        <v>3680</v>
      </c>
      <c r="D45" s="143" t="s">
        <v>472</v>
      </c>
      <c r="E45" s="147"/>
      <c r="F45" s="96"/>
      <c r="G45" s="97">
        <f t="shared" si="3"/>
        <v>0</v>
      </c>
      <c r="H45" s="97">
        <f t="shared" si="4"/>
        <v>0</v>
      </c>
      <c r="I45" s="97">
        <f t="shared" si="5"/>
        <v>0</v>
      </c>
      <c r="J45" s="97"/>
      <c r="K45" s="34" t="s">
        <v>35</v>
      </c>
    </row>
    <row r="46" spans="1:11" ht="25.5">
      <c r="A46" s="33" t="s">
        <v>46</v>
      </c>
      <c r="B46" s="103" t="s">
        <v>496</v>
      </c>
      <c r="C46" s="142">
        <v>2400</v>
      </c>
      <c r="D46" s="143" t="s">
        <v>472</v>
      </c>
      <c r="E46" s="147"/>
      <c r="F46" s="96"/>
      <c r="G46" s="97">
        <f t="shared" si="3"/>
        <v>0</v>
      </c>
      <c r="H46" s="97">
        <f t="shared" si="4"/>
        <v>0</v>
      </c>
      <c r="I46" s="97">
        <f t="shared" si="5"/>
        <v>0</v>
      </c>
      <c r="J46" s="97"/>
      <c r="K46" s="34" t="s">
        <v>35</v>
      </c>
    </row>
    <row r="47" spans="1:11" ht="13.5">
      <c r="A47" s="33" t="s">
        <v>47</v>
      </c>
      <c r="B47" s="103" t="s">
        <v>497</v>
      </c>
      <c r="C47" s="142">
        <v>1800</v>
      </c>
      <c r="D47" s="143" t="s">
        <v>472</v>
      </c>
      <c r="E47" s="147"/>
      <c r="F47" s="96"/>
      <c r="G47" s="97">
        <f t="shared" si="3"/>
        <v>0</v>
      </c>
      <c r="H47" s="97">
        <f t="shared" si="4"/>
        <v>0</v>
      </c>
      <c r="I47" s="97">
        <f t="shared" si="5"/>
        <v>0</v>
      </c>
      <c r="J47" s="97"/>
      <c r="K47" s="34" t="s">
        <v>35</v>
      </c>
    </row>
    <row r="48" spans="1:11" ht="13.5">
      <c r="A48" s="33" t="s">
        <v>48</v>
      </c>
      <c r="B48" s="103" t="s">
        <v>498</v>
      </c>
      <c r="C48" s="142">
        <v>4800</v>
      </c>
      <c r="D48" s="143" t="s">
        <v>472</v>
      </c>
      <c r="E48" s="147"/>
      <c r="F48" s="96"/>
      <c r="G48" s="97">
        <f t="shared" si="3"/>
        <v>0</v>
      </c>
      <c r="H48" s="97">
        <f t="shared" si="4"/>
        <v>0</v>
      </c>
      <c r="I48" s="97">
        <f t="shared" si="5"/>
        <v>0</v>
      </c>
      <c r="J48" s="97"/>
      <c r="K48" s="34" t="s">
        <v>35</v>
      </c>
    </row>
    <row r="49" spans="1:11" ht="13.5">
      <c r="A49" s="33" t="s">
        <v>49</v>
      </c>
      <c r="B49" s="103" t="s">
        <v>605</v>
      </c>
      <c r="C49" s="142">
        <v>12</v>
      </c>
      <c r="D49" s="143" t="s">
        <v>173</v>
      </c>
      <c r="E49" s="147"/>
      <c r="F49" s="96"/>
      <c r="G49" s="97">
        <f t="shared" si="3"/>
        <v>0</v>
      </c>
      <c r="H49" s="97">
        <f t="shared" si="4"/>
        <v>0</v>
      </c>
      <c r="I49" s="97">
        <f t="shared" si="5"/>
        <v>0</v>
      </c>
      <c r="J49" s="97"/>
      <c r="K49" s="34" t="s">
        <v>35</v>
      </c>
    </row>
    <row r="50" spans="1:11" ht="13.5">
      <c r="A50" s="33" t="s">
        <v>50</v>
      </c>
      <c r="B50" s="103" t="s">
        <v>606</v>
      </c>
      <c r="C50" s="142">
        <v>12</v>
      </c>
      <c r="D50" s="143" t="s">
        <v>173</v>
      </c>
      <c r="E50" s="147"/>
      <c r="F50" s="96"/>
      <c r="G50" s="97">
        <f t="shared" si="3"/>
        <v>0</v>
      </c>
      <c r="H50" s="97">
        <f t="shared" si="4"/>
        <v>0</v>
      </c>
      <c r="I50" s="97">
        <f t="shared" si="5"/>
        <v>0</v>
      </c>
      <c r="J50" s="97"/>
      <c r="K50" s="34" t="s">
        <v>35</v>
      </c>
    </row>
    <row r="51" spans="1:11" ht="13.5">
      <c r="A51" s="33" t="s">
        <v>129</v>
      </c>
      <c r="B51" s="103" t="s">
        <v>607</v>
      </c>
      <c r="C51" s="142">
        <v>12</v>
      </c>
      <c r="D51" s="143" t="s">
        <v>173</v>
      </c>
      <c r="E51" s="147"/>
      <c r="F51" s="96"/>
      <c r="G51" s="97">
        <f t="shared" si="3"/>
        <v>0</v>
      </c>
      <c r="H51" s="97">
        <f t="shared" si="4"/>
        <v>0</v>
      </c>
      <c r="I51" s="97">
        <f t="shared" si="5"/>
        <v>0</v>
      </c>
      <c r="J51" s="97"/>
      <c r="K51" s="34" t="s">
        <v>35</v>
      </c>
    </row>
    <row r="52" spans="1:11" ht="13.5">
      <c r="A52" s="33" t="s">
        <v>130</v>
      </c>
      <c r="B52" s="103" t="s">
        <v>249</v>
      </c>
      <c r="C52" s="142">
        <v>50</v>
      </c>
      <c r="D52" s="143" t="s">
        <v>33</v>
      </c>
      <c r="E52" s="147"/>
      <c r="F52" s="96"/>
      <c r="G52" s="97">
        <f t="shared" si="3"/>
        <v>0</v>
      </c>
      <c r="H52" s="97">
        <f t="shared" si="4"/>
        <v>0</v>
      </c>
      <c r="I52" s="97">
        <f t="shared" si="5"/>
        <v>0</v>
      </c>
      <c r="J52" s="97"/>
      <c r="K52" s="34" t="s">
        <v>35</v>
      </c>
    </row>
    <row r="53" spans="1:11" ht="13.5">
      <c r="A53" s="30"/>
      <c r="B53" s="31" t="s">
        <v>30</v>
      </c>
      <c r="C53" s="74" t="s">
        <v>35</v>
      </c>
      <c r="D53" s="74" t="s">
        <v>35</v>
      </c>
      <c r="E53" s="74" t="s">
        <v>35</v>
      </c>
      <c r="F53" s="74" t="s">
        <v>35</v>
      </c>
      <c r="G53" s="75">
        <f>SUM(G43:G52)</f>
        <v>0</v>
      </c>
      <c r="H53" s="75">
        <f>SUM(H43:H52)</f>
        <v>0</v>
      </c>
      <c r="I53" s="75">
        <f t="shared" si="5"/>
        <v>0</v>
      </c>
      <c r="J53" s="76">
        <f>SUM(J43:J52)</f>
        <v>0</v>
      </c>
      <c r="K53" s="74" t="s">
        <v>35</v>
      </c>
    </row>
    <row r="55" spans="1:11" ht="13.5">
      <c r="A55" s="161" t="s">
        <v>482</v>
      </c>
      <c r="B55" s="162"/>
      <c r="C55" s="36"/>
      <c r="D55" s="37"/>
      <c r="E55" s="38"/>
      <c r="F55" s="38"/>
      <c r="G55" s="38"/>
      <c r="H55" s="38"/>
      <c r="I55" s="38"/>
      <c r="J55" s="38"/>
      <c r="K55" s="38"/>
    </row>
    <row r="56" spans="1:11" ht="27.75" customHeight="1">
      <c r="A56" s="159" t="s">
        <v>483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</row>
    <row r="57" spans="1:11" ht="13.5">
      <c r="A57" s="159" t="s">
        <v>484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</row>
    <row r="58" spans="1:11" ht="13.5">
      <c r="A58" s="159" t="s">
        <v>485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</row>
    <row r="59" spans="1:11" ht="13.5">
      <c r="A59" s="159" t="s">
        <v>486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</row>
    <row r="60" spans="1:11" ht="13.5">
      <c r="A60" s="159" t="s">
        <v>487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</row>
    <row r="61" spans="1:11" ht="13.5">
      <c r="A61" s="159" t="s">
        <v>488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</row>
    <row r="62" spans="1:11" ht="13.5">
      <c r="A62" s="159" t="s">
        <v>489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</row>
    <row r="63" spans="1:11" ht="40.5" customHeight="1">
      <c r="A63" s="159" t="s">
        <v>490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</row>
    <row r="64" spans="1:11" ht="40.5" customHeight="1">
      <c r="A64" s="159" t="s">
        <v>494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</row>
    <row r="65" spans="1:11" ht="13.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3.5">
      <c r="A66" s="160" t="s">
        <v>491</v>
      </c>
      <c r="B66" s="160"/>
      <c r="C66" s="39" t="s">
        <v>492</v>
      </c>
      <c r="D66" s="37"/>
      <c r="E66" s="38"/>
      <c r="F66" s="40" t="s">
        <v>493</v>
      </c>
      <c r="G66" s="38"/>
      <c r="H66" s="38"/>
      <c r="I66" s="38"/>
      <c r="J66" s="38"/>
      <c r="K66" s="38"/>
    </row>
  </sheetData>
  <sheetProtection/>
  <mergeCells count="15">
    <mergeCell ref="A42:K42"/>
    <mergeCell ref="A2:K2"/>
    <mergeCell ref="A6:K6"/>
    <mergeCell ref="F1:K1"/>
    <mergeCell ref="A61:K61"/>
    <mergeCell ref="A62:K62"/>
    <mergeCell ref="A63:K63"/>
    <mergeCell ref="A64:K64"/>
    <mergeCell ref="A66:B66"/>
    <mergeCell ref="A55:B55"/>
    <mergeCell ref="A56:K56"/>
    <mergeCell ref="A57:K57"/>
    <mergeCell ref="A58:K58"/>
    <mergeCell ref="A59:K59"/>
    <mergeCell ref="A60:K60"/>
  </mergeCells>
  <dataValidations count="1">
    <dataValidation type="whole" operator="equal" allowBlank="1" showInputMessage="1" showErrorMessage="1" sqref="J43:J52 J7:K40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H53" sqref="H53"/>
    </sheetView>
  </sheetViews>
  <sheetFormatPr defaultColWidth="9.140625" defaultRowHeight="15"/>
  <cols>
    <col min="1" max="1" width="4.00390625" style="1" customWidth="1"/>
    <col min="2" max="2" width="38.00390625" style="1" customWidth="1"/>
    <col min="3" max="3" width="9.140625" style="1" customWidth="1"/>
    <col min="4" max="4" width="6.421875" style="1" customWidth="1"/>
    <col min="5" max="5" width="10.28125" style="1" customWidth="1"/>
    <col min="6" max="6" width="8.8515625" style="1" customWidth="1"/>
    <col min="7" max="7" width="10.421875" style="1" customWidth="1"/>
    <col min="8" max="8" width="8.7109375" style="1" customWidth="1"/>
    <col min="9" max="9" width="10.140625" style="1" customWidth="1"/>
    <col min="10" max="10" width="11.00390625" style="1" customWidth="1"/>
    <col min="11" max="11" width="10.421875" style="1" customWidth="1"/>
    <col min="12" max="16384" width="9.140625" style="1" customWidth="1"/>
  </cols>
  <sheetData>
    <row r="1" spans="1:11" ht="15" customHeight="1">
      <c r="A1" s="159" t="s">
        <v>36</v>
      </c>
      <c r="B1" s="159"/>
      <c r="C1" s="17"/>
      <c r="D1" s="16"/>
      <c r="E1" s="16"/>
      <c r="F1" s="16"/>
      <c r="G1" s="159" t="s">
        <v>616</v>
      </c>
      <c r="H1" s="159"/>
      <c r="I1" s="159"/>
      <c r="J1" s="159"/>
      <c r="K1" s="159"/>
    </row>
    <row r="2" spans="1:11" ht="15.75">
      <c r="A2" s="177" t="s">
        <v>713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4" spans="1:11" ht="77.25">
      <c r="A4" s="42" t="s">
        <v>457</v>
      </c>
      <c r="B4" s="43" t="s">
        <v>458</v>
      </c>
      <c r="C4" s="44" t="s">
        <v>31</v>
      </c>
      <c r="D4" s="42" t="s">
        <v>459</v>
      </c>
      <c r="E4" s="42" t="s">
        <v>460</v>
      </c>
      <c r="F4" s="42" t="s">
        <v>461</v>
      </c>
      <c r="G4" s="42" t="s">
        <v>462</v>
      </c>
      <c r="H4" s="42" t="s">
        <v>463</v>
      </c>
      <c r="I4" s="42" t="s">
        <v>464</v>
      </c>
      <c r="J4" s="42" t="s">
        <v>465</v>
      </c>
      <c r="K4" s="42" t="s">
        <v>466</v>
      </c>
    </row>
    <row r="5" spans="1:11" ht="26.25">
      <c r="A5" s="45">
        <v>1</v>
      </c>
      <c r="B5" s="46">
        <v>2</v>
      </c>
      <c r="C5" s="47">
        <v>3</v>
      </c>
      <c r="D5" s="45">
        <v>4</v>
      </c>
      <c r="E5" s="45">
        <v>5</v>
      </c>
      <c r="F5" s="45">
        <v>6</v>
      </c>
      <c r="G5" s="45" t="s">
        <v>467</v>
      </c>
      <c r="H5" s="45" t="s">
        <v>468</v>
      </c>
      <c r="I5" s="45" t="s">
        <v>469</v>
      </c>
      <c r="J5" s="45">
        <v>10</v>
      </c>
      <c r="K5" s="45">
        <v>11</v>
      </c>
    </row>
    <row r="6" spans="1:12" ht="15">
      <c r="A6" s="186" t="s">
        <v>456</v>
      </c>
      <c r="B6" s="186"/>
      <c r="C6" s="186"/>
      <c r="D6" s="186"/>
      <c r="E6" s="186"/>
      <c r="F6" s="186"/>
      <c r="G6" s="186"/>
      <c r="H6" s="111"/>
      <c r="I6" s="111"/>
      <c r="J6" s="111"/>
      <c r="K6" s="111"/>
      <c r="L6" s="2"/>
    </row>
    <row r="7" spans="1:12" ht="15">
      <c r="A7" s="57" t="s">
        <v>546</v>
      </c>
      <c r="B7" s="57" t="s">
        <v>192</v>
      </c>
      <c r="C7" s="28">
        <v>1200</v>
      </c>
      <c r="D7" s="28" t="s">
        <v>173</v>
      </c>
      <c r="E7" s="41"/>
      <c r="F7" s="41"/>
      <c r="G7" s="35">
        <f>C7*F7</f>
        <v>0</v>
      </c>
      <c r="H7" s="35">
        <f>G7*0.095</f>
        <v>0</v>
      </c>
      <c r="I7" s="35">
        <f>+G7+H7</f>
        <v>0</v>
      </c>
      <c r="J7" s="30"/>
      <c r="K7" s="35"/>
      <c r="L7" s="2"/>
    </row>
    <row r="8" spans="1:12" ht="15">
      <c r="A8" s="57" t="s">
        <v>548</v>
      </c>
      <c r="B8" s="57" t="s">
        <v>193</v>
      </c>
      <c r="C8" s="28">
        <v>400</v>
      </c>
      <c r="D8" s="28" t="s">
        <v>173</v>
      </c>
      <c r="E8" s="41"/>
      <c r="F8" s="41"/>
      <c r="G8" s="35">
        <f aca="true" t="shared" si="0" ref="G8:G17">C8*F8</f>
        <v>0</v>
      </c>
      <c r="H8" s="35">
        <f aca="true" t="shared" si="1" ref="H8:H17">G8*0.095</f>
        <v>0</v>
      </c>
      <c r="I8" s="35">
        <f aca="true" t="shared" si="2" ref="I8:I17">+G8+H8</f>
        <v>0</v>
      </c>
      <c r="J8" s="30"/>
      <c r="K8" s="35"/>
      <c r="L8" s="2"/>
    </row>
    <row r="9" spans="1:12" ht="15">
      <c r="A9" s="57" t="s">
        <v>547</v>
      </c>
      <c r="B9" s="57" t="s">
        <v>194</v>
      </c>
      <c r="C9" s="101">
        <v>400</v>
      </c>
      <c r="D9" s="28" t="s">
        <v>173</v>
      </c>
      <c r="E9" s="41"/>
      <c r="F9" s="41"/>
      <c r="G9" s="35">
        <f t="shared" si="0"/>
        <v>0</v>
      </c>
      <c r="H9" s="35">
        <f t="shared" si="1"/>
        <v>0</v>
      </c>
      <c r="I9" s="35">
        <f t="shared" si="2"/>
        <v>0</v>
      </c>
      <c r="J9" s="30"/>
      <c r="K9" s="35"/>
      <c r="L9" s="2"/>
    </row>
    <row r="10" spans="1:12" ht="15">
      <c r="A10" s="25" t="s">
        <v>3</v>
      </c>
      <c r="B10" s="25" t="s">
        <v>195</v>
      </c>
      <c r="C10" s="83">
        <v>1100</v>
      </c>
      <c r="D10" s="83" t="s">
        <v>173</v>
      </c>
      <c r="E10" s="41"/>
      <c r="F10" s="41"/>
      <c r="G10" s="35">
        <f t="shared" si="0"/>
        <v>0</v>
      </c>
      <c r="H10" s="35">
        <f t="shared" si="1"/>
        <v>0</v>
      </c>
      <c r="I10" s="35">
        <f t="shared" si="2"/>
        <v>0</v>
      </c>
      <c r="J10" s="30"/>
      <c r="K10" s="35"/>
      <c r="L10" s="2"/>
    </row>
    <row r="11" spans="1:12" ht="15">
      <c r="A11" s="25" t="s">
        <v>4</v>
      </c>
      <c r="B11" s="25" t="s">
        <v>196</v>
      </c>
      <c r="C11" s="83">
        <v>1200</v>
      </c>
      <c r="D11" s="83" t="s">
        <v>173</v>
      </c>
      <c r="E11" s="41"/>
      <c r="F11" s="41"/>
      <c r="G11" s="35">
        <f t="shared" si="0"/>
        <v>0</v>
      </c>
      <c r="H11" s="35">
        <f t="shared" si="1"/>
        <v>0</v>
      </c>
      <c r="I11" s="35">
        <f t="shared" si="2"/>
        <v>0</v>
      </c>
      <c r="J11" s="30"/>
      <c r="K11" s="35"/>
      <c r="L11" s="2"/>
    </row>
    <row r="12" spans="1:12" ht="15">
      <c r="A12" s="25" t="s">
        <v>5</v>
      </c>
      <c r="B12" s="25" t="s">
        <v>197</v>
      </c>
      <c r="C12" s="83">
        <v>400</v>
      </c>
      <c r="D12" s="83" t="s">
        <v>173</v>
      </c>
      <c r="E12" s="41"/>
      <c r="F12" s="41"/>
      <c r="G12" s="35">
        <f t="shared" si="0"/>
        <v>0</v>
      </c>
      <c r="H12" s="35">
        <f t="shared" si="1"/>
        <v>0</v>
      </c>
      <c r="I12" s="35">
        <f t="shared" si="2"/>
        <v>0</v>
      </c>
      <c r="J12" s="30"/>
      <c r="K12" s="35"/>
      <c r="L12" s="2"/>
    </row>
    <row r="13" spans="1:12" ht="15">
      <c r="A13" s="25" t="s">
        <v>7</v>
      </c>
      <c r="B13" s="25" t="s">
        <v>198</v>
      </c>
      <c r="C13" s="83">
        <v>1400</v>
      </c>
      <c r="D13" s="83" t="s">
        <v>173</v>
      </c>
      <c r="E13" s="41"/>
      <c r="F13" s="41"/>
      <c r="G13" s="35">
        <f t="shared" si="0"/>
        <v>0</v>
      </c>
      <c r="H13" s="35">
        <f t="shared" si="1"/>
        <v>0</v>
      </c>
      <c r="I13" s="35">
        <f t="shared" si="2"/>
        <v>0</v>
      </c>
      <c r="J13" s="30"/>
      <c r="K13" s="35"/>
      <c r="L13" s="2"/>
    </row>
    <row r="14" spans="1:12" ht="15">
      <c r="A14" s="25" t="s">
        <v>8</v>
      </c>
      <c r="B14" s="25" t="s">
        <v>199</v>
      </c>
      <c r="C14" s="83">
        <v>1200</v>
      </c>
      <c r="D14" s="83" t="s">
        <v>173</v>
      </c>
      <c r="E14" s="41"/>
      <c r="F14" s="41"/>
      <c r="G14" s="35">
        <f t="shared" si="0"/>
        <v>0</v>
      </c>
      <c r="H14" s="35">
        <f t="shared" si="1"/>
        <v>0</v>
      </c>
      <c r="I14" s="35">
        <f t="shared" si="2"/>
        <v>0</v>
      </c>
      <c r="J14" s="30"/>
      <c r="K14" s="35"/>
      <c r="L14" s="2"/>
    </row>
    <row r="15" spans="1:12" ht="15">
      <c r="A15" s="33" t="s">
        <v>9</v>
      </c>
      <c r="B15" s="33" t="s">
        <v>397</v>
      </c>
      <c r="C15" s="84">
        <v>400</v>
      </c>
      <c r="D15" s="84" t="s">
        <v>173</v>
      </c>
      <c r="E15" s="41"/>
      <c r="F15" s="41"/>
      <c r="G15" s="35">
        <f t="shared" si="0"/>
        <v>0</v>
      </c>
      <c r="H15" s="35">
        <f t="shared" si="1"/>
        <v>0</v>
      </c>
      <c r="I15" s="35">
        <f t="shared" si="2"/>
        <v>0</v>
      </c>
      <c r="J15" s="30"/>
      <c r="K15" s="35"/>
      <c r="L15" s="2"/>
    </row>
    <row r="16" spans="1:12" ht="15">
      <c r="A16" s="33" t="s">
        <v>10</v>
      </c>
      <c r="B16" s="33" t="s">
        <v>200</v>
      </c>
      <c r="C16" s="84">
        <v>900</v>
      </c>
      <c r="D16" s="84" t="s">
        <v>173</v>
      </c>
      <c r="E16" s="41"/>
      <c r="F16" s="41"/>
      <c r="G16" s="35">
        <f t="shared" si="0"/>
        <v>0</v>
      </c>
      <c r="H16" s="35">
        <f t="shared" si="1"/>
        <v>0</v>
      </c>
      <c r="I16" s="35">
        <f t="shared" si="2"/>
        <v>0</v>
      </c>
      <c r="J16" s="30"/>
      <c r="K16" s="35"/>
      <c r="L16" s="2"/>
    </row>
    <row r="17" spans="1:12" ht="25.5">
      <c r="A17" s="33" t="s">
        <v>11</v>
      </c>
      <c r="B17" s="33" t="s">
        <v>552</v>
      </c>
      <c r="C17" s="84">
        <v>1200</v>
      </c>
      <c r="D17" s="84" t="s">
        <v>173</v>
      </c>
      <c r="E17" s="41"/>
      <c r="F17" s="41"/>
      <c r="G17" s="35">
        <f t="shared" si="0"/>
        <v>0</v>
      </c>
      <c r="H17" s="35">
        <f t="shared" si="1"/>
        <v>0</v>
      </c>
      <c r="I17" s="35">
        <f t="shared" si="2"/>
        <v>0</v>
      </c>
      <c r="J17" s="30"/>
      <c r="K17" s="35"/>
      <c r="L17" s="2"/>
    </row>
    <row r="18" spans="1:12" s="115" customFormat="1" ht="15">
      <c r="A18" s="56"/>
      <c r="B18" s="56" t="s">
        <v>365</v>
      </c>
      <c r="C18" s="74" t="s">
        <v>35</v>
      </c>
      <c r="D18" s="74" t="s">
        <v>35</v>
      </c>
      <c r="E18" s="74" t="s">
        <v>35</v>
      </c>
      <c r="F18" s="74" t="s">
        <v>35</v>
      </c>
      <c r="G18" s="75">
        <f>SUM(G7:G17)</f>
        <v>0</v>
      </c>
      <c r="H18" s="75">
        <f>SUM(H7:H17)</f>
        <v>0</v>
      </c>
      <c r="I18" s="75">
        <f>SUM(I7:I17)</f>
        <v>0</v>
      </c>
      <c r="J18" s="92">
        <f>SUM(J7:J17)</f>
        <v>0</v>
      </c>
      <c r="K18" s="92">
        <f>SUM(K7:K17)</f>
        <v>0</v>
      </c>
      <c r="L18" s="114"/>
    </row>
    <row r="19" spans="1:11" s="2" customFormat="1" ht="12.75" customHeight="1">
      <c r="A19" s="178" t="s">
        <v>643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</row>
    <row r="20" spans="1:11" s="2" customFormat="1" ht="25.5">
      <c r="A20" s="94" t="s">
        <v>12</v>
      </c>
      <c r="B20" s="25" t="s">
        <v>202</v>
      </c>
      <c r="C20" s="83">
        <v>1000</v>
      </c>
      <c r="D20" s="112" t="s">
        <v>173</v>
      </c>
      <c r="E20" s="41"/>
      <c r="F20" s="41"/>
      <c r="G20" s="35">
        <f>C20*F20</f>
        <v>0</v>
      </c>
      <c r="H20" s="35">
        <f>G20*0.095</f>
        <v>0</v>
      </c>
      <c r="I20" s="35">
        <f>+G20+H20</f>
        <v>0</v>
      </c>
      <c r="J20" s="30"/>
      <c r="K20" s="35"/>
    </row>
    <row r="21" spans="1:11" s="2" customFormat="1" ht="25.5">
      <c r="A21" s="94" t="s">
        <v>13</v>
      </c>
      <c r="B21" s="25" t="s">
        <v>644</v>
      </c>
      <c r="C21" s="83">
        <v>1000</v>
      </c>
      <c r="D21" s="112" t="s">
        <v>173</v>
      </c>
      <c r="E21" s="41"/>
      <c r="F21" s="41"/>
      <c r="G21" s="35">
        <f>C21*F21</f>
        <v>0</v>
      </c>
      <c r="H21" s="35">
        <f>G21*0.095</f>
        <v>0</v>
      </c>
      <c r="I21" s="35">
        <f>+G21+H21</f>
        <v>0</v>
      </c>
      <c r="J21" s="30"/>
      <c r="K21" s="35"/>
    </row>
    <row r="22" spans="1:11" s="2" customFormat="1" ht="13.5">
      <c r="A22" s="94" t="s">
        <v>14</v>
      </c>
      <c r="B22" s="25" t="s">
        <v>645</v>
      </c>
      <c r="C22" s="83">
        <v>1000</v>
      </c>
      <c r="D22" s="112" t="s">
        <v>69</v>
      </c>
      <c r="E22" s="41"/>
      <c r="F22" s="41"/>
      <c r="G22" s="35">
        <f>C22*F22</f>
        <v>0</v>
      </c>
      <c r="H22" s="35">
        <f>G22*0.095</f>
        <v>0</v>
      </c>
      <c r="I22" s="35">
        <f>+G22+H22</f>
        <v>0</v>
      </c>
      <c r="J22" s="30"/>
      <c r="K22" s="35"/>
    </row>
    <row r="23" spans="1:11" s="2" customFormat="1" ht="13.5">
      <c r="A23" s="94" t="s">
        <v>15</v>
      </c>
      <c r="B23" s="25" t="s">
        <v>646</v>
      </c>
      <c r="C23" s="83">
        <v>1500</v>
      </c>
      <c r="D23" s="112" t="s">
        <v>69</v>
      </c>
      <c r="E23" s="41"/>
      <c r="F23" s="41"/>
      <c r="G23" s="35">
        <f>C23*F23</f>
        <v>0</v>
      </c>
      <c r="H23" s="35">
        <f>G23*0.095</f>
        <v>0</v>
      </c>
      <c r="I23" s="35">
        <f>+G23+H23</f>
        <v>0</v>
      </c>
      <c r="J23" s="30"/>
      <c r="K23" s="35"/>
    </row>
    <row r="24" spans="1:11" s="114" customFormat="1" ht="13.5">
      <c r="A24" s="56"/>
      <c r="B24" s="64" t="s">
        <v>335</v>
      </c>
      <c r="C24" s="74" t="s">
        <v>35</v>
      </c>
      <c r="D24" s="74" t="s">
        <v>35</v>
      </c>
      <c r="E24" s="74" t="s">
        <v>35</v>
      </c>
      <c r="F24" s="74" t="s">
        <v>35</v>
      </c>
      <c r="G24" s="75">
        <f>SUM(G20:G23)</f>
        <v>0</v>
      </c>
      <c r="H24" s="75">
        <f>SUM(H20:H23)</f>
        <v>0</v>
      </c>
      <c r="I24" s="75">
        <f>SUM(I20:I23)</f>
        <v>0</v>
      </c>
      <c r="J24" s="92">
        <f>SUM(J20:J23)</f>
        <v>0</v>
      </c>
      <c r="K24" s="92">
        <f>SUM(K20:K23)</f>
        <v>0</v>
      </c>
    </row>
    <row r="25" spans="1:11" s="2" customFormat="1" ht="12.75" customHeight="1">
      <c r="A25" s="178" t="s">
        <v>366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</row>
    <row r="26" spans="1:11" s="2" customFormat="1" ht="25.5">
      <c r="A26" s="95" t="s">
        <v>16</v>
      </c>
      <c r="B26" s="33" t="s">
        <v>549</v>
      </c>
      <c r="C26" s="84">
        <v>1600</v>
      </c>
      <c r="D26" s="113" t="s">
        <v>69</v>
      </c>
      <c r="E26" s="41"/>
      <c r="F26" s="41"/>
      <c r="G26" s="35">
        <f>C26*F26</f>
        <v>0</v>
      </c>
      <c r="H26" s="35">
        <f>G26*0.095</f>
        <v>0</v>
      </c>
      <c r="I26" s="35">
        <f>+G26+H26</f>
        <v>0</v>
      </c>
      <c r="J26" s="30"/>
      <c r="K26" s="79" t="s">
        <v>35</v>
      </c>
    </row>
    <row r="27" spans="1:11" s="2" customFormat="1" ht="13.5">
      <c r="A27" s="95" t="s">
        <v>17</v>
      </c>
      <c r="B27" s="33" t="s">
        <v>550</v>
      </c>
      <c r="C27" s="84">
        <v>1600</v>
      </c>
      <c r="D27" s="113" t="s">
        <v>69</v>
      </c>
      <c r="E27" s="41"/>
      <c r="F27" s="41"/>
      <c r="G27" s="35">
        <f>C27*F27</f>
        <v>0</v>
      </c>
      <c r="H27" s="35">
        <f>G27*0.095</f>
        <v>0</v>
      </c>
      <c r="I27" s="35">
        <f>+G27+H27</f>
        <v>0</v>
      </c>
      <c r="J27" s="30"/>
      <c r="K27" s="79" t="s">
        <v>35</v>
      </c>
    </row>
    <row r="28" spans="1:11" s="2" customFormat="1" ht="25.5">
      <c r="A28" s="95" t="s">
        <v>18</v>
      </c>
      <c r="B28" s="33" t="s">
        <v>551</v>
      </c>
      <c r="C28" s="84">
        <v>1600</v>
      </c>
      <c r="D28" s="113" t="s">
        <v>69</v>
      </c>
      <c r="E28" s="41"/>
      <c r="F28" s="41"/>
      <c r="G28" s="35">
        <f>C28*F28</f>
        <v>0</v>
      </c>
      <c r="H28" s="35">
        <f>G28*0.095</f>
        <v>0</v>
      </c>
      <c r="I28" s="35">
        <f>+G28+H28</f>
        <v>0</v>
      </c>
      <c r="J28" s="30"/>
      <c r="K28" s="79" t="s">
        <v>35</v>
      </c>
    </row>
    <row r="29" spans="1:11" s="2" customFormat="1" ht="25.5">
      <c r="A29" s="95" t="s">
        <v>19</v>
      </c>
      <c r="B29" s="33" t="s">
        <v>203</v>
      </c>
      <c r="C29" s="84">
        <v>120</v>
      </c>
      <c r="D29" s="113" t="s">
        <v>173</v>
      </c>
      <c r="E29" s="41"/>
      <c r="F29" s="41"/>
      <c r="G29" s="35">
        <f>C29*F29</f>
        <v>0</v>
      </c>
      <c r="H29" s="35">
        <f>G29*0.095</f>
        <v>0</v>
      </c>
      <c r="I29" s="35">
        <f>+G29+H29</f>
        <v>0</v>
      </c>
      <c r="J29" s="30"/>
      <c r="K29" s="79" t="s">
        <v>35</v>
      </c>
    </row>
    <row r="30" spans="1:11" s="114" customFormat="1" ht="13.5">
      <c r="A30" s="68"/>
      <c r="B30" s="68" t="s">
        <v>367</v>
      </c>
      <c r="C30" s="79" t="s">
        <v>35</v>
      </c>
      <c r="D30" s="79" t="s">
        <v>35</v>
      </c>
      <c r="E30" s="79" t="s">
        <v>35</v>
      </c>
      <c r="F30" s="79" t="s">
        <v>35</v>
      </c>
      <c r="G30" s="75">
        <f>SUM(G26:G29)</f>
        <v>0</v>
      </c>
      <c r="H30" s="75">
        <f>SUM(H26:H29)</f>
        <v>0</v>
      </c>
      <c r="I30" s="75">
        <f>SUM(I26:I29)</f>
        <v>0</v>
      </c>
      <c r="J30" s="92">
        <f>SUM(J26:J29)</f>
        <v>0</v>
      </c>
      <c r="K30" s="79" t="s">
        <v>35</v>
      </c>
    </row>
    <row r="31" spans="1:11" s="2" customFormat="1" ht="15" customHeight="1">
      <c r="A31" s="178" t="s">
        <v>368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</row>
    <row r="32" spans="1:11" s="2" customFormat="1" ht="13.5">
      <c r="A32" s="95" t="s">
        <v>20</v>
      </c>
      <c r="B32" s="26" t="s">
        <v>703</v>
      </c>
      <c r="C32" s="84">
        <v>60</v>
      </c>
      <c r="D32" s="32" t="s">
        <v>173</v>
      </c>
      <c r="E32" s="41"/>
      <c r="F32" s="41"/>
      <c r="G32" s="35">
        <f aca="true" t="shared" si="3" ref="G32:G37">C32*F32</f>
        <v>0</v>
      </c>
      <c r="H32" s="35">
        <f aca="true" t="shared" si="4" ref="H32:H37">G32*0.095</f>
        <v>0</v>
      </c>
      <c r="I32" s="35">
        <f aca="true" t="shared" si="5" ref="I32:I37">G32+H32</f>
        <v>0</v>
      </c>
      <c r="J32" s="30"/>
      <c r="K32" s="35"/>
    </row>
    <row r="33" spans="1:11" s="2" customFormat="1" ht="13.5">
      <c r="A33" s="95" t="s">
        <v>21</v>
      </c>
      <c r="B33" s="33" t="s">
        <v>553</v>
      </c>
      <c r="C33" s="84">
        <v>80</v>
      </c>
      <c r="D33" s="32" t="s">
        <v>173</v>
      </c>
      <c r="E33" s="41"/>
      <c r="F33" s="41"/>
      <c r="G33" s="35">
        <f t="shared" si="3"/>
        <v>0</v>
      </c>
      <c r="H33" s="35">
        <f t="shared" si="4"/>
        <v>0</v>
      </c>
      <c r="I33" s="35">
        <f t="shared" si="5"/>
        <v>0</v>
      </c>
      <c r="J33" s="30"/>
      <c r="K33" s="35"/>
    </row>
    <row r="34" spans="1:11" s="2" customFormat="1" ht="13.5">
      <c r="A34" s="95" t="s">
        <v>22</v>
      </c>
      <c r="B34" s="33" t="s">
        <v>204</v>
      </c>
      <c r="C34" s="84">
        <v>120</v>
      </c>
      <c r="D34" s="32" t="s">
        <v>173</v>
      </c>
      <c r="E34" s="41"/>
      <c r="F34" s="41"/>
      <c r="G34" s="35">
        <f t="shared" si="3"/>
        <v>0</v>
      </c>
      <c r="H34" s="35">
        <f t="shared" si="4"/>
        <v>0</v>
      </c>
      <c r="I34" s="35">
        <f t="shared" si="5"/>
        <v>0</v>
      </c>
      <c r="J34" s="30"/>
      <c r="K34" s="35"/>
    </row>
    <row r="35" spans="1:11" s="2" customFormat="1" ht="13.5">
      <c r="A35" s="95" t="s">
        <v>23</v>
      </c>
      <c r="B35" s="33" t="s">
        <v>205</v>
      </c>
      <c r="C35" s="84">
        <v>50</v>
      </c>
      <c r="D35" s="32" t="s">
        <v>173</v>
      </c>
      <c r="E35" s="41"/>
      <c r="F35" s="41"/>
      <c r="G35" s="35">
        <f t="shared" si="3"/>
        <v>0</v>
      </c>
      <c r="H35" s="35">
        <f t="shared" si="4"/>
        <v>0</v>
      </c>
      <c r="I35" s="35">
        <f t="shared" si="5"/>
        <v>0</v>
      </c>
      <c r="J35" s="30"/>
      <c r="K35" s="35"/>
    </row>
    <row r="36" spans="1:11" s="2" customFormat="1" ht="13.5">
      <c r="A36" s="95" t="s">
        <v>24</v>
      </c>
      <c r="B36" s="33" t="s">
        <v>206</v>
      </c>
      <c r="C36" s="84">
        <v>30</v>
      </c>
      <c r="D36" s="32" t="s">
        <v>173</v>
      </c>
      <c r="E36" s="41"/>
      <c r="F36" s="41"/>
      <c r="G36" s="35">
        <f t="shared" si="3"/>
        <v>0</v>
      </c>
      <c r="H36" s="35">
        <f t="shared" si="4"/>
        <v>0</v>
      </c>
      <c r="I36" s="35">
        <f t="shared" si="5"/>
        <v>0</v>
      </c>
      <c r="J36" s="30"/>
      <c r="K36" s="35"/>
    </row>
    <row r="37" spans="1:11" s="2" customFormat="1" ht="13.5">
      <c r="A37" s="95" t="s">
        <v>25</v>
      </c>
      <c r="B37" s="33" t="s">
        <v>398</v>
      </c>
      <c r="C37" s="84">
        <v>80</v>
      </c>
      <c r="D37" s="32" t="s">
        <v>173</v>
      </c>
      <c r="E37" s="41"/>
      <c r="F37" s="41"/>
      <c r="G37" s="35">
        <f t="shared" si="3"/>
        <v>0</v>
      </c>
      <c r="H37" s="35">
        <f t="shared" si="4"/>
        <v>0</v>
      </c>
      <c r="I37" s="35">
        <f t="shared" si="5"/>
        <v>0</v>
      </c>
      <c r="J37" s="30"/>
      <c r="K37" s="35"/>
    </row>
    <row r="38" spans="1:11" s="2" customFormat="1" ht="13.5">
      <c r="A38" s="68"/>
      <c r="B38" s="68" t="s">
        <v>345</v>
      </c>
      <c r="C38" s="34" t="s">
        <v>35</v>
      </c>
      <c r="D38" s="34" t="s">
        <v>35</v>
      </c>
      <c r="E38" s="34" t="s">
        <v>35</v>
      </c>
      <c r="F38" s="34" t="s">
        <v>35</v>
      </c>
      <c r="G38" s="75">
        <f>SUM(G32:G37)</f>
        <v>0</v>
      </c>
      <c r="H38" s="75">
        <f>SUM(H32:H37)</f>
        <v>0</v>
      </c>
      <c r="I38" s="75">
        <f>SUM(I32:I37)</f>
        <v>0</v>
      </c>
      <c r="J38" s="92">
        <f>SUM(J32:J37)</f>
        <v>0</v>
      </c>
      <c r="K38" s="92">
        <f>SUM(K32:K37)</f>
        <v>0</v>
      </c>
    </row>
    <row r="39" spans="1:11" s="2" customFormat="1" ht="15" customHeight="1">
      <c r="A39" s="178" t="s">
        <v>647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</row>
    <row r="40" spans="1:11" s="2" customFormat="1" ht="13.5">
      <c r="A40" s="95" t="s">
        <v>26</v>
      </c>
      <c r="B40" s="33" t="s">
        <v>648</v>
      </c>
      <c r="C40" s="84">
        <v>3000</v>
      </c>
      <c r="D40" s="32" t="s">
        <v>69</v>
      </c>
      <c r="E40" s="41"/>
      <c r="F40" s="41"/>
      <c r="G40" s="35">
        <f>C40*F40</f>
        <v>0</v>
      </c>
      <c r="H40" s="35">
        <f>G40*0.095</f>
        <v>0</v>
      </c>
      <c r="I40" s="35">
        <f>G40+H40</f>
        <v>0</v>
      </c>
      <c r="J40" s="30"/>
      <c r="K40" s="35"/>
    </row>
    <row r="41" spans="1:11" s="2" customFormat="1" ht="13.5">
      <c r="A41" s="95" t="s">
        <v>27</v>
      </c>
      <c r="B41" s="33" t="s">
        <v>649</v>
      </c>
      <c r="C41" s="84">
        <v>3000</v>
      </c>
      <c r="D41" s="32" t="s">
        <v>69</v>
      </c>
      <c r="E41" s="41"/>
      <c r="F41" s="41"/>
      <c r="G41" s="35">
        <f aca="true" t="shared" si="6" ref="G41:G64">C41*F41</f>
        <v>0</v>
      </c>
      <c r="H41" s="35">
        <f aca="true" t="shared" si="7" ref="H41:H64">G41*0.095</f>
        <v>0</v>
      </c>
      <c r="I41" s="35">
        <f aca="true" t="shared" si="8" ref="I41:I64">G41+H41</f>
        <v>0</v>
      </c>
      <c r="J41" s="30"/>
      <c r="K41" s="35"/>
    </row>
    <row r="42" spans="1:11" s="2" customFormat="1" ht="13.5">
      <c r="A42" s="95" t="s">
        <v>28</v>
      </c>
      <c r="B42" s="33" t="s">
        <v>650</v>
      </c>
      <c r="C42" s="84">
        <v>1000</v>
      </c>
      <c r="D42" s="32" t="s">
        <v>69</v>
      </c>
      <c r="E42" s="41"/>
      <c r="F42" s="41"/>
      <c r="G42" s="35">
        <f t="shared" si="6"/>
        <v>0</v>
      </c>
      <c r="H42" s="35">
        <f t="shared" si="7"/>
        <v>0</v>
      </c>
      <c r="I42" s="35">
        <f t="shared" si="8"/>
        <v>0</v>
      </c>
      <c r="J42" s="30"/>
      <c r="K42" s="35"/>
    </row>
    <row r="43" spans="1:11" s="2" customFormat="1" ht="13.5">
      <c r="A43" s="95" t="s">
        <v>37</v>
      </c>
      <c r="B43" s="33" t="s">
        <v>651</v>
      </c>
      <c r="C43" s="84">
        <v>3500</v>
      </c>
      <c r="D43" s="32" t="s">
        <v>69</v>
      </c>
      <c r="E43" s="41"/>
      <c r="F43" s="41"/>
      <c r="G43" s="35">
        <f t="shared" si="6"/>
        <v>0</v>
      </c>
      <c r="H43" s="35">
        <f t="shared" si="7"/>
        <v>0</v>
      </c>
      <c r="I43" s="35">
        <f t="shared" si="8"/>
        <v>0</v>
      </c>
      <c r="J43" s="30"/>
      <c r="K43" s="35"/>
    </row>
    <row r="44" spans="1:11" s="2" customFormat="1" ht="13.5">
      <c r="A44" s="95" t="s">
        <v>38</v>
      </c>
      <c r="B44" s="33" t="s">
        <v>652</v>
      </c>
      <c r="C44" s="84">
        <v>1000</v>
      </c>
      <c r="D44" s="32" t="s">
        <v>69</v>
      </c>
      <c r="E44" s="41"/>
      <c r="F44" s="41"/>
      <c r="G44" s="35">
        <f t="shared" si="6"/>
        <v>0</v>
      </c>
      <c r="H44" s="35">
        <f t="shared" si="7"/>
        <v>0</v>
      </c>
      <c r="I44" s="35">
        <f t="shared" si="8"/>
        <v>0</v>
      </c>
      <c r="J44" s="30"/>
      <c r="K44" s="35"/>
    </row>
    <row r="45" spans="1:11" s="2" customFormat="1" ht="13.5">
      <c r="A45" s="95" t="s">
        <v>39</v>
      </c>
      <c r="B45" s="33" t="s">
        <v>653</v>
      </c>
      <c r="C45" s="84">
        <v>1000</v>
      </c>
      <c r="D45" s="32" t="s">
        <v>69</v>
      </c>
      <c r="E45" s="41"/>
      <c r="F45" s="41"/>
      <c r="G45" s="35">
        <f t="shared" si="6"/>
        <v>0</v>
      </c>
      <c r="H45" s="35">
        <f t="shared" si="7"/>
        <v>0</v>
      </c>
      <c r="I45" s="35">
        <f t="shared" si="8"/>
        <v>0</v>
      </c>
      <c r="J45" s="30"/>
      <c r="K45" s="35"/>
    </row>
    <row r="46" spans="1:11" s="2" customFormat="1" ht="13.5">
      <c r="A46" s="95" t="s">
        <v>40</v>
      </c>
      <c r="B46" s="33" t="s">
        <v>654</v>
      </c>
      <c r="C46" s="84">
        <v>1000</v>
      </c>
      <c r="D46" s="32" t="s">
        <v>69</v>
      </c>
      <c r="E46" s="41"/>
      <c r="F46" s="41"/>
      <c r="G46" s="35">
        <f t="shared" si="6"/>
        <v>0</v>
      </c>
      <c r="H46" s="35">
        <f t="shared" si="7"/>
        <v>0</v>
      </c>
      <c r="I46" s="35">
        <f t="shared" si="8"/>
        <v>0</v>
      </c>
      <c r="J46" s="30"/>
      <c r="K46" s="35"/>
    </row>
    <row r="47" spans="1:11" s="2" customFormat="1" ht="13.5">
      <c r="A47" s="95" t="s">
        <v>41</v>
      </c>
      <c r="B47" s="33" t="s">
        <v>655</v>
      </c>
      <c r="C47" s="84">
        <v>1500</v>
      </c>
      <c r="D47" s="32" t="s">
        <v>69</v>
      </c>
      <c r="E47" s="41"/>
      <c r="F47" s="41"/>
      <c r="G47" s="35">
        <f t="shared" si="6"/>
        <v>0</v>
      </c>
      <c r="H47" s="35">
        <f t="shared" si="7"/>
        <v>0</v>
      </c>
      <c r="I47" s="35">
        <f t="shared" si="8"/>
        <v>0</v>
      </c>
      <c r="J47" s="30"/>
      <c r="K47" s="35"/>
    </row>
    <row r="48" spans="1:11" s="2" customFormat="1" ht="13.5">
      <c r="A48" s="95" t="s">
        <v>42</v>
      </c>
      <c r="B48" s="33" t="s">
        <v>656</v>
      </c>
      <c r="C48" s="84">
        <v>1000</v>
      </c>
      <c r="D48" s="32" t="s">
        <v>69</v>
      </c>
      <c r="E48" s="41"/>
      <c r="F48" s="41"/>
      <c r="G48" s="35">
        <f t="shared" si="6"/>
        <v>0</v>
      </c>
      <c r="H48" s="35">
        <f t="shared" si="7"/>
        <v>0</v>
      </c>
      <c r="I48" s="35">
        <f t="shared" si="8"/>
        <v>0</v>
      </c>
      <c r="J48" s="30"/>
      <c r="K48" s="35"/>
    </row>
    <row r="49" spans="1:11" s="2" customFormat="1" ht="13.5">
      <c r="A49" s="95" t="s">
        <v>43</v>
      </c>
      <c r="B49" s="33" t="s">
        <v>657</v>
      </c>
      <c r="C49" s="84">
        <v>3500</v>
      </c>
      <c r="D49" s="32" t="s">
        <v>69</v>
      </c>
      <c r="E49" s="41"/>
      <c r="F49" s="41"/>
      <c r="G49" s="35">
        <f t="shared" si="6"/>
        <v>0</v>
      </c>
      <c r="H49" s="35">
        <f t="shared" si="7"/>
        <v>0</v>
      </c>
      <c r="I49" s="35">
        <f t="shared" si="8"/>
        <v>0</v>
      </c>
      <c r="J49" s="30"/>
      <c r="K49" s="35"/>
    </row>
    <row r="50" spans="1:11" s="2" customFormat="1" ht="13.5">
      <c r="A50" s="95" t="s">
        <v>44</v>
      </c>
      <c r="B50" s="33" t="s">
        <v>658</v>
      </c>
      <c r="C50" s="84">
        <v>1000</v>
      </c>
      <c r="D50" s="32" t="s">
        <v>69</v>
      </c>
      <c r="E50" s="41"/>
      <c r="F50" s="41"/>
      <c r="G50" s="35">
        <f t="shared" si="6"/>
        <v>0</v>
      </c>
      <c r="H50" s="35">
        <f t="shared" si="7"/>
        <v>0</v>
      </c>
      <c r="I50" s="35">
        <f t="shared" si="8"/>
        <v>0</v>
      </c>
      <c r="J50" s="30"/>
      <c r="K50" s="35"/>
    </row>
    <row r="51" spans="1:11" s="2" customFormat="1" ht="13.5">
      <c r="A51" s="95" t="s">
        <v>45</v>
      </c>
      <c r="B51" s="33" t="s">
        <v>659</v>
      </c>
      <c r="C51" s="84">
        <v>1000</v>
      </c>
      <c r="D51" s="32" t="s">
        <v>69</v>
      </c>
      <c r="E51" s="41"/>
      <c r="F51" s="41"/>
      <c r="G51" s="35">
        <f t="shared" si="6"/>
        <v>0</v>
      </c>
      <c r="H51" s="35">
        <f t="shared" si="7"/>
        <v>0</v>
      </c>
      <c r="I51" s="35">
        <f t="shared" si="8"/>
        <v>0</v>
      </c>
      <c r="J51" s="30"/>
      <c r="K51" s="35"/>
    </row>
    <row r="52" spans="1:11" s="2" customFormat="1" ht="13.5">
      <c r="A52" s="95" t="s">
        <v>46</v>
      </c>
      <c r="B52" s="33" t="s">
        <v>660</v>
      </c>
      <c r="C52" s="84">
        <v>1000</v>
      </c>
      <c r="D52" s="32" t="s">
        <v>69</v>
      </c>
      <c r="E52" s="41"/>
      <c r="F52" s="41"/>
      <c r="G52" s="35">
        <f t="shared" si="6"/>
        <v>0</v>
      </c>
      <c r="H52" s="35">
        <f t="shared" si="7"/>
        <v>0</v>
      </c>
      <c r="I52" s="35">
        <f t="shared" si="8"/>
        <v>0</v>
      </c>
      <c r="J52" s="30"/>
      <c r="K52" s="35"/>
    </row>
    <row r="53" spans="1:11" s="2" customFormat="1" ht="13.5">
      <c r="A53" s="95" t="s">
        <v>47</v>
      </c>
      <c r="B53" s="33" t="s">
        <v>661</v>
      </c>
      <c r="C53" s="84">
        <v>2000</v>
      </c>
      <c r="D53" s="32" t="s">
        <v>69</v>
      </c>
      <c r="E53" s="41"/>
      <c r="F53" s="41"/>
      <c r="G53" s="35">
        <f t="shared" si="6"/>
        <v>0</v>
      </c>
      <c r="H53" s="35">
        <f t="shared" si="7"/>
        <v>0</v>
      </c>
      <c r="I53" s="35">
        <f t="shared" si="8"/>
        <v>0</v>
      </c>
      <c r="J53" s="30"/>
      <c r="K53" s="35"/>
    </row>
    <row r="54" spans="1:11" s="2" customFormat="1" ht="13.5">
      <c r="A54" s="95" t="s">
        <v>48</v>
      </c>
      <c r="B54" s="33" t="s">
        <v>662</v>
      </c>
      <c r="C54" s="84">
        <v>1000</v>
      </c>
      <c r="D54" s="32" t="s">
        <v>69</v>
      </c>
      <c r="E54" s="41"/>
      <c r="F54" s="41"/>
      <c r="G54" s="35">
        <f t="shared" si="6"/>
        <v>0</v>
      </c>
      <c r="H54" s="35">
        <f t="shared" si="7"/>
        <v>0</v>
      </c>
      <c r="I54" s="35">
        <f t="shared" si="8"/>
        <v>0</v>
      </c>
      <c r="J54" s="30"/>
      <c r="K54" s="35"/>
    </row>
    <row r="55" spans="1:11" s="2" customFormat="1" ht="13.5">
      <c r="A55" s="95" t="s">
        <v>49</v>
      </c>
      <c r="B55" s="33" t="s">
        <v>663</v>
      </c>
      <c r="C55" s="84">
        <v>1000</v>
      </c>
      <c r="D55" s="32" t="s">
        <v>69</v>
      </c>
      <c r="E55" s="41"/>
      <c r="F55" s="41"/>
      <c r="G55" s="35">
        <f t="shared" si="6"/>
        <v>0</v>
      </c>
      <c r="H55" s="35">
        <f t="shared" si="7"/>
        <v>0</v>
      </c>
      <c r="I55" s="35">
        <f t="shared" si="8"/>
        <v>0</v>
      </c>
      <c r="J55" s="30"/>
      <c r="K55" s="35"/>
    </row>
    <row r="56" spans="1:11" s="2" customFormat="1" ht="13.5">
      <c r="A56" s="95" t="s">
        <v>50</v>
      </c>
      <c r="B56" s="33" t="s">
        <v>664</v>
      </c>
      <c r="C56" s="84">
        <v>1500</v>
      </c>
      <c r="D56" s="32" t="s">
        <v>69</v>
      </c>
      <c r="E56" s="41"/>
      <c r="F56" s="41"/>
      <c r="G56" s="35">
        <f t="shared" si="6"/>
        <v>0</v>
      </c>
      <c r="H56" s="35">
        <f t="shared" si="7"/>
        <v>0</v>
      </c>
      <c r="I56" s="35">
        <f t="shared" si="8"/>
        <v>0</v>
      </c>
      <c r="J56" s="30"/>
      <c r="K56" s="35"/>
    </row>
    <row r="57" spans="1:11" s="2" customFormat="1" ht="13.5">
      <c r="A57" s="95" t="s">
        <v>129</v>
      </c>
      <c r="B57" s="33" t="s">
        <v>665</v>
      </c>
      <c r="C57" s="84">
        <v>1000</v>
      </c>
      <c r="D57" s="32" t="s">
        <v>69</v>
      </c>
      <c r="E57" s="41"/>
      <c r="F57" s="41"/>
      <c r="G57" s="35">
        <f t="shared" si="6"/>
        <v>0</v>
      </c>
      <c r="H57" s="35">
        <f t="shared" si="7"/>
        <v>0</v>
      </c>
      <c r="I57" s="35">
        <f t="shared" si="8"/>
        <v>0</v>
      </c>
      <c r="J57" s="30"/>
      <c r="K57" s="35"/>
    </row>
    <row r="58" spans="1:11" s="2" customFormat="1" ht="13.5">
      <c r="A58" s="95" t="s">
        <v>130</v>
      </c>
      <c r="B58" s="33" t="s">
        <v>666</v>
      </c>
      <c r="C58" s="84">
        <v>1500</v>
      </c>
      <c r="D58" s="32" t="s">
        <v>69</v>
      </c>
      <c r="E58" s="41"/>
      <c r="F58" s="41"/>
      <c r="G58" s="35">
        <f t="shared" si="6"/>
        <v>0</v>
      </c>
      <c r="H58" s="35">
        <f t="shared" si="7"/>
        <v>0</v>
      </c>
      <c r="I58" s="35">
        <f t="shared" si="8"/>
        <v>0</v>
      </c>
      <c r="J58" s="30"/>
      <c r="K58" s="35"/>
    </row>
    <row r="59" spans="1:11" s="2" customFormat="1" ht="13.5">
      <c r="A59" s="95" t="s">
        <v>131</v>
      </c>
      <c r="B59" s="33" t="s">
        <v>667</v>
      </c>
      <c r="C59" s="84">
        <v>3000</v>
      </c>
      <c r="D59" s="32" t="s">
        <v>69</v>
      </c>
      <c r="E59" s="41"/>
      <c r="F59" s="41"/>
      <c r="G59" s="35">
        <f t="shared" si="6"/>
        <v>0</v>
      </c>
      <c r="H59" s="35">
        <f t="shared" si="7"/>
        <v>0</v>
      </c>
      <c r="I59" s="35">
        <f t="shared" si="8"/>
        <v>0</v>
      </c>
      <c r="J59" s="30"/>
      <c r="K59" s="35"/>
    </row>
    <row r="60" spans="1:11" s="2" customFormat="1" ht="13.5">
      <c r="A60" s="95" t="s">
        <v>132</v>
      </c>
      <c r="B60" s="33" t="s">
        <v>668</v>
      </c>
      <c r="C60" s="84">
        <v>1000</v>
      </c>
      <c r="D60" s="32" t="s">
        <v>69</v>
      </c>
      <c r="E60" s="41"/>
      <c r="F60" s="41"/>
      <c r="G60" s="35">
        <f t="shared" si="6"/>
        <v>0</v>
      </c>
      <c r="H60" s="35">
        <f t="shared" si="7"/>
        <v>0</v>
      </c>
      <c r="I60" s="35">
        <f t="shared" si="8"/>
        <v>0</v>
      </c>
      <c r="J60" s="30"/>
      <c r="K60" s="35"/>
    </row>
    <row r="61" spans="1:11" s="2" customFormat="1" ht="13.5">
      <c r="A61" s="95" t="s">
        <v>133</v>
      </c>
      <c r="B61" s="33" t="s">
        <v>669</v>
      </c>
      <c r="C61" s="84">
        <v>1500</v>
      </c>
      <c r="D61" s="32" t="s">
        <v>69</v>
      </c>
      <c r="E61" s="41"/>
      <c r="F61" s="41"/>
      <c r="G61" s="35">
        <f t="shared" si="6"/>
        <v>0</v>
      </c>
      <c r="H61" s="35">
        <f t="shared" si="7"/>
        <v>0</v>
      </c>
      <c r="I61" s="35">
        <f t="shared" si="8"/>
        <v>0</v>
      </c>
      <c r="J61" s="30"/>
      <c r="K61" s="35"/>
    </row>
    <row r="62" spans="1:11" s="2" customFormat="1" ht="13.5">
      <c r="A62" s="95" t="s">
        <v>134</v>
      </c>
      <c r="B62" s="33" t="s">
        <v>670</v>
      </c>
      <c r="C62" s="84">
        <v>1000</v>
      </c>
      <c r="D62" s="32" t="s">
        <v>69</v>
      </c>
      <c r="E62" s="41"/>
      <c r="F62" s="41"/>
      <c r="G62" s="35">
        <f t="shared" si="6"/>
        <v>0</v>
      </c>
      <c r="H62" s="35">
        <f t="shared" si="7"/>
        <v>0</v>
      </c>
      <c r="I62" s="35">
        <f t="shared" si="8"/>
        <v>0</v>
      </c>
      <c r="J62" s="30"/>
      <c r="K62" s="35"/>
    </row>
    <row r="63" spans="1:11" s="2" customFormat="1" ht="13.5">
      <c r="A63" s="95" t="s">
        <v>135</v>
      </c>
      <c r="B63" s="33" t="s">
        <v>671</v>
      </c>
      <c r="C63" s="84">
        <v>1500</v>
      </c>
      <c r="D63" s="32" t="s">
        <v>69</v>
      </c>
      <c r="E63" s="41"/>
      <c r="F63" s="41"/>
      <c r="G63" s="35">
        <f t="shared" si="6"/>
        <v>0</v>
      </c>
      <c r="H63" s="35">
        <f t="shared" si="7"/>
        <v>0</v>
      </c>
      <c r="I63" s="35">
        <f t="shared" si="8"/>
        <v>0</v>
      </c>
      <c r="J63" s="30"/>
      <c r="K63" s="35"/>
    </row>
    <row r="64" spans="1:11" s="2" customFormat="1" ht="13.5">
      <c r="A64" s="95" t="s">
        <v>136</v>
      </c>
      <c r="B64" s="33" t="s">
        <v>672</v>
      </c>
      <c r="C64" s="84">
        <v>1000</v>
      </c>
      <c r="D64" s="32" t="s">
        <v>69</v>
      </c>
      <c r="E64" s="41"/>
      <c r="F64" s="41"/>
      <c r="G64" s="35">
        <f t="shared" si="6"/>
        <v>0</v>
      </c>
      <c r="H64" s="35">
        <f t="shared" si="7"/>
        <v>0</v>
      </c>
      <c r="I64" s="35">
        <f t="shared" si="8"/>
        <v>0</v>
      </c>
      <c r="J64" s="30"/>
      <c r="K64" s="35"/>
    </row>
    <row r="65" spans="1:11" s="2" customFormat="1" ht="13.5">
      <c r="A65" s="68"/>
      <c r="B65" s="68" t="s">
        <v>673</v>
      </c>
      <c r="C65" s="34" t="s">
        <v>35</v>
      </c>
      <c r="D65" s="34" t="s">
        <v>35</v>
      </c>
      <c r="E65" s="34" t="s">
        <v>35</v>
      </c>
      <c r="F65" s="34" t="s">
        <v>35</v>
      </c>
      <c r="G65" s="75">
        <f>SUM(G40:G64)</f>
        <v>0</v>
      </c>
      <c r="H65" s="75">
        <f>SUM(H40:H64)</f>
        <v>0</v>
      </c>
      <c r="I65" s="75">
        <f>SUM(I40:I64)</f>
        <v>0</v>
      </c>
      <c r="J65" s="92">
        <f>SUM(J40:J64)</f>
        <v>0</v>
      </c>
      <c r="K65" s="92">
        <f>SUM(K40:K64)</f>
        <v>0</v>
      </c>
    </row>
    <row r="66" spans="1:11" s="2" customFormat="1" ht="13.5">
      <c r="A66" s="139"/>
      <c r="B66" s="139"/>
      <c r="C66" s="140"/>
      <c r="D66" s="140"/>
      <c r="E66" s="140"/>
      <c r="F66" s="140"/>
      <c r="G66" s="132"/>
      <c r="H66" s="132"/>
      <c r="I66" s="132"/>
      <c r="J66" s="141"/>
      <c r="K66" s="141"/>
    </row>
    <row r="67" spans="1:11" s="2" customFormat="1" ht="13.5">
      <c r="A67" s="161" t="s">
        <v>482</v>
      </c>
      <c r="B67" s="162"/>
      <c r="C67" s="36"/>
      <c r="D67" s="37"/>
      <c r="E67" s="38"/>
      <c r="F67" s="38"/>
      <c r="G67" s="38"/>
      <c r="H67" s="38"/>
      <c r="I67" s="38"/>
      <c r="J67" s="38"/>
      <c r="K67" s="38"/>
    </row>
    <row r="68" spans="1:11" s="2" customFormat="1" ht="25.5" customHeight="1">
      <c r="A68" s="159" t="s">
        <v>483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</row>
    <row r="69" spans="1:11" s="2" customFormat="1" ht="13.5">
      <c r="A69" s="159" t="s">
        <v>484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</row>
    <row r="70" spans="1:11" s="2" customFormat="1" ht="13.5">
      <c r="A70" s="159" t="s">
        <v>519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</row>
    <row r="71" spans="1:11" s="2" customFormat="1" ht="13.5">
      <c r="A71" s="159" t="s">
        <v>486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</row>
    <row r="72" spans="1:11" s="2" customFormat="1" ht="13.5">
      <c r="A72" s="159" t="s">
        <v>487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</row>
    <row r="73" spans="1:11" s="2" customFormat="1" ht="13.5">
      <c r="A73" s="159" t="s">
        <v>488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</row>
    <row r="74" spans="1:11" s="2" customFormat="1" ht="13.5">
      <c r="A74" s="159" t="s">
        <v>489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</row>
    <row r="75" spans="1:11" s="2" customFormat="1" ht="40.5" customHeight="1">
      <c r="A75" s="159" t="s">
        <v>490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</row>
    <row r="76" spans="1:11" s="2" customFormat="1" ht="39.75" customHeight="1">
      <c r="A76" s="159" t="s">
        <v>601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</row>
    <row r="77" spans="1:11" s="2" customFormat="1" ht="13.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s="2" customFormat="1" ht="13.5">
      <c r="A78" s="160" t="s">
        <v>491</v>
      </c>
      <c r="B78" s="160"/>
      <c r="C78" s="39" t="s">
        <v>492</v>
      </c>
      <c r="D78" s="37"/>
      <c r="E78" s="38"/>
      <c r="F78" s="40" t="s">
        <v>493</v>
      </c>
      <c r="G78" s="38"/>
      <c r="H78" s="38"/>
      <c r="I78" s="38"/>
      <c r="J78" s="38"/>
      <c r="K78" s="38"/>
    </row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</sheetData>
  <sheetProtection/>
  <mergeCells count="19">
    <mergeCell ref="A73:K73"/>
    <mergeCell ref="A74:K74"/>
    <mergeCell ref="A75:K75"/>
    <mergeCell ref="A76:K76"/>
    <mergeCell ref="A78:B78"/>
    <mergeCell ref="A67:B67"/>
    <mergeCell ref="A68:K68"/>
    <mergeCell ref="A69:K69"/>
    <mergeCell ref="A70:K70"/>
    <mergeCell ref="A71:K71"/>
    <mergeCell ref="A72:K72"/>
    <mergeCell ref="A31:K31"/>
    <mergeCell ref="A1:B1"/>
    <mergeCell ref="A2:K2"/>
    <mergeCell ref="A6:G6"/>
    <mergeCell ref="A19:K19"/>
    <mergeCell ref="A25:K25"/>
    <mergeCell ref="G1:K1"/>
    <mergeCell ref="A39:K39"/>
  </mergeCells>
  <dataValidations count="1">
    <dataValidation type="whole" operator="equal" allowBlank="1" showInputMessage="1" showErrorMessage="1" sqref="J40:K64 J20:K23 J26:J29 J32:K37 J7:K17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23" sqref="J23"/>
    </sheetView>
  </sheetViews>
  <sheetFormatPr defaultColWidth="9.140625" defaultRowHeight="15"/>
  <cols>
    <col min="1" max="1" width="4.00390625" style="1" customWidth="1"/>
    <col min="2" max="2" width="39.140625" style="1" customWidth="1"/>
    <col min="3" max="3" width="9.140625" style="1" customWidth="1"/>
    <col min="4" max="4" width="7.00390625" style="1" customWidth="1"/>
    <col min="5" max="5" width="9.7109375" style="1" customWidth="1"/>
    <col min="6" max="6" width="9.8515625" style="1" customWidth="1"/>
    <col min="7" max="7" width="9.57421875" style="1" customWidth="1"/>
    <col min="8" max="8" width="8.421875" style="1" customWidth="1"/>
    <col min="9" max="9" width="10.421875" style="1" customWidth="1"/>
    <col min="10" max="10" width="10.8515625" style="1" customWidth="1"/>
    <col min="11" max="11" width="11.7109375" style="1" customWidth="1"/>
    <col min="12" max="16384" width="9.140625" style="1" customWidth="1"/>
  </cols>
  <sheetData>
    <row r="1" spans="1:11" ht="15" customHeight="1">
      <c r="A1" s="159" t="s">
        <v>36</v>
      </c>
      <c r="B1" s="159"/>
      <c r="C1" s="17"/>
      <c r="D1" s="16"/>
      <c r="E1" s="16"/>
      <c r="F1" s="16"/>
      <c r="G1" s="159" t="s">
        <v>602</v>
      </c>
      <c r="H1" s="159"/>
      <c r="I1" s="159"/>
      <c r="J1" s="159"/>
      <c r="K1" s="159"/>
    </row>
    <row r="2" spans="1:11" ht="15.75" customHeight="1">
      <c r="A2" s="177" t="s">
        <v>695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4" spans="1:11" ht="64.5">
      <c r="A4" s="42" t="s">
        <v>457</v>
      </c>
      <c r="B4" s="43" t="s">
        <v>458</v>
      </c>
      <c r="C4" s="44" t="s">
        <v>31</v>
      </c>
      <c r="D4" s="42" t="s">
        <v>459</v>
      </c>
      <c r="E4" s="42" t="s">
        <v>460</v>
      </c>
      <c r="F4" s="42" t="s">
        <v>461</v>
      </c>
      <c r="G4" s="42" t="s">
        <v>462</v>
      </c>
      <c r="H4" s="42" t="s">
        <v>463</v>
      </c>
      <c r="I4" s="42" t="s">
        <v>464</v>
      </c>
      <c r="J4" s="42" t="s">
        <v>465</v>
      </c>
      <c r="K4" s="42" t="s">
        <v>466</v>
      </c>
    </row>
    <row r="5" spans="1:11" ht="26.25">
      <c r="A5" s="45">
        <v>1</v>
      </c>
      <c r="B5" s="46">
        <v>2</v>
      </c>
      <c r="C5" s="47">
        <v>3</v>
      </c>
      <c r="D5" s="45">
        <v>4</v>
      </c>
      <c r="E5" s="45">
        <v>5</v>
      </c>
      <c r="F5" s="45">
        <v>6</v>
      </c>
      <c r="G5" s="45" t="s">
        <v>467</v>
      </c>
      <c r="H5" s="45" t="s">
        <v>468</v>
      </c>
      <c r="I5" s="45" t="s">
        <v>469</v>
      </c>
      <c r="J5" s="45">
        <v>10</v>
      </c>
      <c r="K5" s="45">
        <v>11</v>
      </c>
    </row>
    <row r="6" spans="1:11" s="2" customFormat="1" ht="15" customHeight="1">
      <c r="A6" s="178" t="s">
        <v>346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1" s="2" customFormat="1" ht="13.5">
      <c r="A7" s="95" t="s">
        <v>65</v>
      </c>
      <c r="B7" s="33" t="s">
        <v>401</v>
      </c>
      <c r="C7" s="84">
        <v>50</v>
      </c>
      <c r="D7" s="32" t="s">
        <v>173</v>
      </c>
      <c r="E7" s="96"/>
      <c r="F7" s="96"/>
      <c r="G7" s="97">
        <f>C7*F7</f>
        <v>0</v>
      </c>
      <c r="H7" s="97">
        <f>G7*0.095</f>
        <v>0</v>
      </c>
      <c r="I7" s="97">
        <f>+G7+H7</f>
        <v>0</v>
      </c>
      <c r="J7" s="30"/>
      <c r="K7" s="35"/>
    </row>
    <row r="8" spans="1:11" s="2" customFormat="1" ht="13.5">
      <c r="A8" s="95" t="s">
        <v>66</v>
      </c>
      <c r="B8" s="59" t="s">
        <v>593</v>
      </c>
      <c r="C8" s="34">
        <v>40</v>
      </c>
      <c r="D8" s="32" t="s">
        <v>173</v>
      </c>
      <c r="E8" s="96"/>
      <c r="F8" s="96"/>
      <c r="G8" s="97">
        <f aca="true" t="shared" si="0" ref="G8:G18">C8*F8</f>
        <v>0</v>
      </c>
      <c r="H8" s="97">
        <f aca="true" t="shared" si="1" ref="H8:H18">G8*0.095</f>
        <v>0</v>
      </c>
      <c r="I8" s="97">
        <f aca="true" t="shared" si="2" ref="I8:I18">+G8+H8</f>
        <v>0</v>
      </c>
      <c r="J8" s="30"/>
      <c r="K8" s="35"/>
    </row>
    <row r="9" spans="1:11" s="2" customFormat="1" ht="13.5">
      <c r="A9" s="95" t="s">
        <v>2</v>
      </c>
      <c r="B9" s="59" t="s">
        <v>594</v>
      </c>
      <c r="C9" s="34">
        <v>60</v>
      </c>
      <c r="D9" s="32" t="s">
        <v>173</v>
      </c>
      <c r="E9" s="96"/>
      <c r="F9" s="96"/>
      <c r="G9" s="97">
        <f t="shared" si="0"/>
        <v>0</v>
      </c>
      <c r="H9" s="97">
        <f t="shared" si="1"/>
        <v>0</v>
      </c>
      <c r="I9" s="97">
        <f t="shared" si="2"/>
        <v>0</v>
      </c>
      <c r="J9" s="30"/>
      <c r="K9" s="35"/>
    </row>
    <row r="10" spans="1:11" s="2" customFormat="1" ht="26.25">
      <c r="A10" s="95" t="s">
        <v>3</v>
      </c>
      <c r="B10" s="59" t="s">
        <v>402</v>
      </c>
      <c r="C10" s="34">
        <v>60</v>
      </c>
      <c r="D10" s="32" t="s">
        <v>173</v>
      </c>
      <c r="E10" s="96"/>
      <c r="F10" s="96"/>
      <c r="G10" s="97">
        <f t="shared" si="0"/>
        <v>0</v>
      </c>
      <c r="H10" s="97">
        <f t="shared" si="1"/>
        <v>0</v>
      </c>
      <c r="I10" s="97">
        <f t="shared" si="2"/>
        <v>0</v>
      </c>
      <c r="J10" s="30"/>
      <c r="K10" s="35"/>
    </row>
    <row r="11" spans="1:11" s="2" customFormat="1" ht="13.5">
      <c r="A11" s="95" t="s">
        <v>4</v>
      </c>
      <c r="B11" s="59" t="s">
        <v>403</v>
      </c>
      <c r="C11" s="34">
        <v>900</v>
      </c>
      <c r="D11" s="32" t="s">
        <v>69</v>
      </c>
      <c r="E11" s="96"/>
      <c r="F11" s="96"/>
      <c r="G11" s="97">
        <f t="shared" si="0"/>
        <v>0</v>
      </c>
      <c r="H11" s="97">
        <f t="shared" si="1"/>
        <v>0</v>
      </c>
      <c r="I11" s="97">
        <f t="shared" si="2"/>
        <v>0</v>
      </c>
      <c r="J11" s="30"/>
      <c r="K11" s="35"/>
    </row>
    <row r="12" spans="1:11" s="2" customFormat="1" ht="13.5">
      <c r="A12" s="95" t="s">
        <v>5</v>
      </c>
      <c r="B12" s="59" t="s">
        <v>404</v>
      </c>
      <c r="C12" s="34">
        <v>900</v>
      </c>
      <c r="D12" s="32" t="s">
        <v>69</v>
      </c>
      <c r="E12" s="96"/>
      <c r="F12" s="96"/>
      <c r="G12" s="97">
        <f t="shared" si="0"/>
        <v>0</v>
      </c>
      <c r="H12" s="97">
        <f t="shared" si="1"/>
        <v>0</v>
      </c>
      <c r="I12" s="97">
        <f t="shared" si="2"/>
        <v>0</v>
      </c>
      <c r="J12" s="30"/>
      <c r="K12" s="35"/>
    </row>
    <row r="13" spans="1:11" s="2" customFormat="1" ht="13.5">
      <c r="A13" s="95" t="s">
        <v>7</v>
      </c>
      <c r="B13" s="59" t="s">
        <v>554</v>
      </c>
      <c r="C13" s="34">
        <v>900</v>
      </c>
      <c r="D13" s="32" t="s">
        <v>69</v>
      </c>
      <c r="E13" s="96"/>
      <c r="F13" s="96"/>
      <c r="G13" s="97">
        <f t="shared" si="0"/>
        <v>0</v>
      </c>
      <c r="H13" s="97">
        <f t="shared" si="1"/>
        <v>0</v>
      </c>
      <c r="I13" s="97">
        <f t="shared" si="2"/>
        <v>0</v>
      </c>
      <c r="J13" s="30"/>
      <c r="K13" s="35"/>
    </row>
    <row r="14" spans="1:11" s="2" customFormat="1" ht="13.5">
      <c r="A14" s="95" t="s">
        <v>8</v>
      </c>
      <c r="B14" s="59" t="s">
        <v>405</v>
      </c>
      <c r="C14" s="34">
        <v>1000</v>
      </c>
      <c r="D14" s="32" t="s">
        <v>69</v>
      </c>
      <c r="E14" s="96"/>
      <c r="F14" s="96"/>
      <c r="G14" s="97">
        <f t="shared" si="0"/>
        <v>0</v>
      </c>
      <c r="H14" s="97">
        <f t="shared" si="1"/>
        <v>0</v>
      </c>
      <c r="I14" s="97">
        <f t="shared" si="2"/>
        <v>0</v>
      </c>
      <c r="J14" s="30"/>
      <c r="K14" s="35"/>
    </row>
    <row r="15" spans="1:11" s="2" customFormat="1" ht="13.5">
      <c r="A15" s="95" t="s">
        <v>9</v>
      </c>
      <c r="B15" s="59" t="s">
        <v>555</v>
      </c>
      <c r="C15" s="34">
        <v>900</v>
      </c>
      <c r="D15" s="32" t="s">
        <v>69</v>
      </c>
      <c r="E15" s="96"/>
      <c r="F15" s="96"/>
      <c r="G15" s="97">
        <f t="shared" si="0"/>
        <v>0</v>
      </c>
      <c r="H15" s="97">
        <f t="shared" si="1"/>
        <v>0</v>
      </c>
      <c r="I15" s="97">
        <f t="shared" si="2"/>
        <v>0</v>
      </c>
      <c r="J15" s="30"/>
      <c r="K15" s="35"/>
    </row>
    <row r="16" spans="1:11" s="2" customFormat="1" ht="13.5">
      <c r="A16" s="95" t="s">
        <v>10</v>
      </c>
      <c r="B16" s="59" t="s">
        <v>556</v>
      </c>
      <c r="C16" s="34">
        <v>1000</v>
      </c>
      <c r="D16" s="32" t="s">
        <v>69</v>
      </c>
      <c r="E16" s="96"/>
      <c r="F16" s="96"/>
      <c r="G16" s="97">
        <f t="shared" si="0"/>
        <v>0</v>
      </c>
      <c r="H16" s="97">
        <f t="shared" si="1"/>
        <v>0</v>
      </c>
      <c r="I16" s="97">
        <f t="shared" si="2"/>
        <v>0</v>
      </c>
      <c r="J16" s="30"/>
      <c r="K16" s="35"/>
    </row>
    <row r="17" spans="1:11" s="2" customFormat="1" ht="13.5">
      <c r="A17" s="95" t="s">
        <v>11</v>
      </c>
      <c r="B17" s="59" t="s">
        <v>674</v>
      </c>
      <c r="C17" s="34">
        <v>900</v>
      </c>
      <c r="D17" s="32" t="s">
        <v>69</v>
      </c>
      <c r="E17" s="96"/>
      <c r="F17" s="96"/>
      <c r="G17" s="97">
        <f t="shared" si="0"/>
        <v>0</v>
      </c>
      <c r="H17" s="97">
        <f t="shared" si="1"/>
        <v>0</v>
      </c>
      <c r="I17" s="97">
        <f t="shared" si="2"/>
        <v>0</v>
      </c>
      <c r="J17" s="30"/>
      <c r="K17" s="35"/>
    </row>
    <row r="18" spans="1:11" s="2" customFormat="1" ht="13.5">
      <c r="A18" s="95" t="s">
        <v>12</v>
      </c>
      <c r="B18" s="59" t="s">
        <v>675</v>
      </c>
      <c r="C18" s="34">
        <v>1000</v>
      </c>
      <c r="D18" s="32" t="s">
        <v>69</v>
      </c>
      <c r="E18" s="96"/>
      <c r="F18" s="96"/>
      <c r="G18" s="97">
        <f t="shared" si="0"/>
        <v>0</v>
      </c>
      <c r="H18" s="97">
        <f t="shared" si="1"/>
        <v>0</v>
      </c>
      <c r="I18" s="97">
        <f t="shared" si="2"/>
        <v>0</v>
      </c>
      <c r="J18" s="30"/>
      <c r="K18" s="35"/>
    </row>
    <row r="19" spans="1:11" s="2" customFormat="1" ht="13.5">
      <c r="A19" s="68"/>
      <c r="B19" s="68" t="s">
        <v>348</v>
      </c>
      <c r="C19" s="79" t="s">
        <v>35</v>
      </c>
      <c r="D19" s="79" t="s">
        <v>35</v>
      </c>
      <c r="E19" s="79" t="s">
        <v>35</v>
      </c>
      <c r="F19" s="79" t="s">
        <v>35</v>
      </c>
      <c r="G19" s="80">
        <f>SUM(G7:G18)</f>
        <v>0</v>
      </c>
      <c r="H19" s="80">
        <f>SUM(H7:H18)</f>
        <v>0</v>
      </c>
      <c r="I19" s="80">
        <f>SUM(I7:I18)</f>
        <v>0</v>
      </c>
      <c r="J19" s="92">
        <f>SUM(J7:J18)</f>
        <v>0</v>
      </c>
      <c r="K19" s="92">
        <f>SUM(K7:K18)</f>
        <v>0</v>
      </c>
    </row>
    <row r="20" spans="1:11" s="2" customFormat="1" ht="15" customHeight="1">
      <c r="A20" s="178" t="s">
        <v>347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1:11" s="2" customFormat="1" ht="13.5">
      <c r="A21" s="95" t="s">
        <v>13</v>
      </c>
      <c r="B21" s="59" t="s">
        <v>406</v>
      </c>
      <c r="C21" s="34">
        <v>40</v>
      </c>
      <c r="D21" s="32" t="s">
        <v>173</v>
      </c>
      <c r="E21" s="96"/>
      <c r="F21" s="96"/>
      <c r="G21" s="97">
        <f>C21*F21</f>
        <v>0</v>
      </c>
      <c r="H21" s="97">
        <f>G21*0.095</f>
        <v>0</v>
      </c>
      <c r="I21" s="97">
        <f>+G21+H21</f>
        <v>0</v>
      </c>
      <c r="J21" s="100"/>
      <c r="K21" s="79" t="s">
        <v>35</v>
      </c>
    </row>
    <row r="22" spans="1:11" s="2" customFormat="1" ht="13.5">
      <c r="A22" s="95" t="s">
        <v>14</v>
      </c>
      <c r="B22" s="59" t="s">
        <v>425</v>
      </c>
      <c r="C22" s="34">
        <v>40</v>
      </c>
      <c r="D22" s="32" t="s">
        <v>173</v>
      </c>
      <c r="E22" s="96"/>
      <c r="F22" s="96"/>
      <c r="G22" s="97">
        <f>C22*F22</f>
        <v>0</v>
      </c>
      <c r="H22" s="97">
        <f>G22*0.095</f>
        <v>0</v>
      </c>
      <c r="I22" s="97">
        <f>+G22+H22</f>
        <v>0</v>
      </c>
      <c r="J22" s="100"/>
      <c r="K22" s="79" t="s">
        <v>35</v>
      </c>
    </row>
    <row r="23" spans="1:11" s="2" customFormat="1" ht="13.5">
      <c r="A23" s="68"/>
      <c r="B23" s="68" t="s">
        <v>201</v>
      </c>
      <c r="C23" s="79" t="s">
        <v>35</v>
      </c>
      <c r="D23" s="79" t="s">
        <v>35</v>
      </c>
      <c r="E23" s="79" t="s">
        <v>35</v>
      </c>
      <c r="F23" s="79" t="s">
        <v>35</v>
      </c>
      <c r="G23" s="80">
        <f>SUM(G21:G22)</f>
        <v>0</v>
      </c>
      <c r="H23" s="80">
        <f>SUM(H21:H22)</f>
        <v>0</v>
      </c>
      <c r="I23" s="80">
        <f>SUM(I21:I22)</f>
        <v>0</v>
      </c>
      <c r="J23" s="81">
        <f>SUM(J21:J22)</f>
        <v>0</v>
      </c>
      <c r="K23" s="79" t="s">
        <v>35</v>
      </c>
    </row>
    <row r="24" s="2" customFormat="1" ht="12.75"/>
    <row r="25" spans="1:11" s="2" customFormat="1" ht="13.5">
      <c r="A25" s="161" t="s">
        <v>482</v>
      </c>
      <c r="B25" s="162"/>
      <c r="C25" s="36"/>
      <c r="D25" s="37"/>
      <c r="E25" s="38"/>
      <c r="F25" s="38"/>
      <c r="G25" s="38"/>
      <c r="H25" s="38"/>
      <c r="I25" s="38"/>
      <c r="J25" s="38"/>
      <c r="K25" s="38"/>
    </row>
    <row r="26" spans="1:11" s="2" customFormat="1" ht="13.5">
      <c r="A26" s="159" t="s">
        <v>483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</row>
    <row r="27" spans="1:11" s="2" customFormat="1" ht="13.5">
      <c r="A27" s="159" t="s">
        <v>484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</row>
    <row r="28" spans="1:11" s="2" customFormat="1" ht="13.5">
      <c r="A28" s="159" t="s">
        <v>519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</row>
    <row r="29" spans="1:11" s="2" customFormat="1" ht="13.5">
      <c r="A29" s="159" t="s">
        <v>486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</row>
    <row r="30" spans="1:11" s="2" customFormat="1" ht="13.5">
      <c r="A30" s="159" t="s">
        <v>487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</row>
    <row r="31" spans="1:11" s="2" customFormat="1" ht="13.5">
      <c r="A31" s="159" t="s">
        <v>488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</row>
    <row r="32" spans="1:11" s="2" customFormat="1" ht="13.5">
      <c r="A32" s="159" t="s">
        <v>489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</row>
    <row r="33" spans="1:11" s="2" customFormat="1" ht="39.75" customHeight="1">
      <c r="A33" s="159" t="s">
        <v>490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</row>
    <row r="34" spans="1:11" s="2" customFormat="1" ht="42.75" customHeight="1">
      <c r="A34" s="159" t="s">
        <v>557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</row>
    <row r="35" spans="1:11" s="2" customFormat="1" ht="13.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s="2" customFormat="1" ht="13.5">
      <c r="A36" s="160" t="s">
        <v>491</v>
      </c>
      <c r="B36" s="160"/>
      <c r="C36" s="39" t="s">
        <v>492</v>
      </c>
      <c r="D36" s="37"/>
      <c r="E36" s="38"/>
      <c r="F36" s="40" t="s">
        <v>493</v>
      </c>
      <c r="G36" s="38"/>
      <c r="H36" s="38"/>
      <c r="I36" s="38"/>
      <c r="J36" s="38"/>
      <c r="K36" s="38"/>
    </row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</sheetData>
  <sheetProtection/>
  <mergeCells count="16">
    <mergeCell ref="A6:K6"/>
    <mergeCell ref="A20:K20"/>
    <mergeCell ref="A1:B1"/>
    <mergeCell ref="A2:K2"/>
    <mergeCell ref="G1:K1"/>
    <mergeCell ref="A25:B25"/>
    <mergeCell ref="A32:K32"/>
    <mergeCell ref="A33:K33"/>
    <mergeCell ref="A34:K34"/>
    <mergeCell ref="A36:B36"/>
    <mergeCell ref="A26:K26"/>
    <mergeCell ref="A27:K27"/>
    <mergeCell ref="A28:K28"/>
    <mergeCell ref="A29:K29"/>
    <mergeCell ref="A30:K30"/>
    <mergeCell ref="A31:K31"/>
  </mergeCells>
  <dataValidations count="1">
    <dataValidation type="whole" operator="equal" allowBlank="1" showInputMessage="1" showErrorMessage="1" sqref="J7:K18 J21:J22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07"/>
  <sheetViews>
    <sheetView tabSelected="1" zoomScalePageLayoutView="0" workbookViewId="0" topLeftCell="A1">
      <pane ySplit="5" topLeftCell="A75" activePane="bottomLeft" state="frozen"/>
      <selection pane="topLeft" activeCell="A1" sqref="A1"/>
      <selection pane="bottomLeft" activeCell="K75" sqref="K75"/>
    </sheetView>
  </sheetViews>
  <sheetFormatPr defaultColWidth="9.140625" defaultRowHeight="15"/>
  <cols>
    <col min="1" max="1" width="5.00390625" style="0" customWidth="1"/>
    <col min="2" max="2" width="32.140625" style="0" customWidth="1"/>
    <col min="3" max="3" width="9.421875" style="0" customWidth="1"/>
    <col min="4" max="4" width="7.140625" style="0" customWidth="1"/>
    <col min="5" max="5" width="9.8515625" style="0" customWidth="1"/>
    <col min="6" max="6" width="10.7109375" style="0" customWidth="1"/>
    <col min="7" max="7" width="10.57421875" style="0" customWidth="1"/>
    <col min="8" max="8" width="9.140625" style="0" customWidth="1"/>
    <col min="9" max="9" width="11.421875" style="0" customWidth="1"/>
    <col min="10" max="10" width="10.7109375" style="0" customWidth="1"/>
    <col min="11" max="11" width="10.57421875" style="0" customWidth="1"/>
  </cols>
  <sheetData>
    <row r="1" spans="1:11" ht="15" customHeight="1">
      <c r="A1" s="159" t="s">
        <v>36</v>
      </c>
      <c r="B1" s="159"/>
      <c r="C1" s="17"/>
      <c r="D1" s="16"/>
      <c r="E1" s="16"/>
      <c r="F1" s="16"/>
      <c r="G1" s="159" t="s">
        <v>602</v>
      </c>
      <c r="H1" s="159"/>
      <c r="I1" s="159"/>
      <c r="J1" s="159"/>
      <c r="K1" s="159"/>
    </row>
    <row r="2" spans="1:11" ht="15.75">
      <c r="A2" s="169" t="s">
        <v>691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4" spans="1:11" ht="64.5">
      <c r="A4" s="42" t="s">
        <v>457</v>
      </c>
      <c r="B4" s="43" t="s">
        <v>458</v>
      </c>
      <c r="C4" s="44" t="s">
        <v>31</v>
      </c>
      <c r="D4" s="42" t="s">
        <v>459</v>
      </c>
      <c r="E4" s="42" t="s">
        <v>460</v>
      </c>
      <c r="F4" s="42" t="s">
        <v>461</v>
      </c>
      <c r="G4" s="42" t="s">
        <v>462</v>
      </c>
      <c r="H4" s="42" t="s">
        <v>463</v>
      </c>
      <c r="I4" s="42" t="s">
        <v>464</v>
      </c>
      <c r="J4" s="42" t="s">
        <v>465</v>
      </c>
      <c r="K4" s="42" t="s">
        <v>466</v>
      </c>
    </row>
    <row r="5" spans="1:11" ht="26.25">
      <c r="A5" s="45">
        <v>1</v>
      </c>
      <c r="B5" s="46">
        <v>2</v>
      </c>
      <c r="C5" s="47">
        <v>3</v>
      </c>
      <c r="D5" s="45">
        <v>4</v>
      </c>
      <c r="E5" s="45">
        <v>5</v>
      </c>
      <c r="F5" s="45">
        <v>6</v>
      </c>
      <c r="G5" s="45" t="s">
        <v>467</v>
      </c>
      <c r="H5" s="45" t="s">
        <v>468</v>
      </c>
      <c r="I5" s="45" t="s">
        <v>469</v>
      </c>
      <c r="J5" s="45">
        <v>10</v>
      </c>
      <c r="K5" s="45">
        <v>11</v>
      </c>
    </row>
    <row r="6" spans="1:11" ht="15">
      <c r="A6" s="116" t="s">
        <v>349</v>
      </c>
      <c r="B6" s="117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5">
      <c r="A7" s="58" t="s">
        <v>65</v>
      </c>
      <c r="B7" s="57" t="s">
        <v>287</v>
      </c>
      <c r="C7" s="27">
        <v>30</v>
      </c>
      <c r="D7" s="67" t="s">
        <v>173</v>
      </c>
      <c r="E7" s="88"/>
      <c r="F7" s="88"/>
      <c r="G7" s="120">
        <f>C7*F7</f>
        <v>0</v>
      </c>
      <c r="H7" s="120">
        <f>G7*0.095</f>
        <v>0</v>
      </c>
      <c r="I7" s="120">
        <f>+G7+H7</f>
        <v>0</v>
      </c>
      <c r="J7" s="120"/>
      <c r="K7" s="120"/>
    </row>
    <row r="8" spans="1:11" ht="15">
      <c r="A8" s="58" t="s">
        <v>66</v>
      </c>
      <c r="B8" s="57" t="s">
        <v>288</v>
      </c>
      <c r="C8" s="27">
        <v>45</v>
      </c>
      <c r="D8" s="67" t="s">
        <v>173</v>
      </c>
      <c r="E8" s="88"/>
      <c r="F8" s="88"/>
      <c r="G8" s="120">
        <f aca="true" t="shared" si="0" ref="G8:G63">C8*F8</f>
        <v>0</v>
      </c>
      <c r="H8" s="120">
        <f aca="true" t="shared" si="1" ref="H8:H71">G8*0.095</f>
        <v>0</v>
      </c>
      <c r="I8" s="120">
        <f aca="true" t="shared" si="2" ref="I8:I63">+G8+H8</f>
        <v>0</v>
      </c>
      <c r="J8" s="120"/>
      <c r="K8" s="120"/>
    </row>
    <row r="9" spans="1:11" ht="15">
      <c r="A9" s="58" t="s">
        <v>2</v>
      </c>
      <c r="B9" s="57" t="s">
        <v>289</v>
      </c>
      <c r="C9" s="27">
        <v>30</v>
      </c>
      <c r="D9" s="67" t="s">
        <v>173</v>
      </c>
      <c r="E9" s="88"/>
      <c r="F9" s="88"/>
      <c r="G9" s="120">
        <f t="shared" si="0"/>
        <v>0</v>
      </c>
      <c r="H9" s="120">
        <f t="shared" si="1"/>
        <v>0</v>
      </c>
      <c r="I9" s="120">
        <f t="shared" si="2"/>
        <v>0</v>
      </c>
      <c r="J9" s="120"/>
      <c r="K9" s="120"/>
    </row>
    <row r="10" spans="1:11" ht="15">
      <c r="A10" s="58" t="s">
        <v>3</v>
      </c>
      <c r="B10" s="57" t="s">
        <v>290</v>
      </c>
      <c r="C10" s="27">
        <v>15</v>
      </c>
      <c r="D10" s="67" t="s">
        <v>173</v>
      </c>
      <c r="E10" s="88"/>
      <c r="F10" s="88"/>
      <c r="G10" s="120">
        <f t="shared" si="0"/>
        <v>0</v>
      </c>
      <c r="H10" s="120">
        <f t="shared" si="1"/>
        <v>0</v>
      </c>
      <c r="I10" s="120">
        <f t="shared" si="2"/>
        <v>0</v>
      </c>
      <c r="J10" s="120"/>
      <c r="K10" s="120"/>
    </row>
    <row r="11" spans="1:11" ht="15">
      <c r="A11" s="58" t="s">
        <v>4</v>
      </c>
      <c r="B11" s="57" t="s">
        <v>291</v>
      </c>
      <c r="C11" s="27">
        <v>15</v>
      </c>
      <c r="D11" s="67" t="s">
        <v>173</v>
      </c>
      <c r="E11" s="88"/>
      <c r="F11" s="88"/>
      <c r="G11" s="120">
        <f t="shared" si="0"/>
        <v>0</v>
      </c>
      <c r="H11" s="120">
        <f t="shared" si="1"/>
        <v>0</v>
      </c>
      <c r="I11" s="120">
        <f t="shared" si="2"/>
        <v>0</v>
      </c>
      <c r="J11" s="120"/>
      <c r="K11" s="120"/>
    </row>
    <row r="12" spans="1:11" ht="15">
      <c r="A12" s="58" t="s">
        <v>5</v>
      </c>
      <c r="B12" s="57" t="s">
        <v>292</v>
      </c>
      <c r="C12" s="27">
        <v>30</v>
      </c>
      <c r="D12" s="67" t="s">
        <v>173</v>
      </c>
      <c r="E12" s="88"/>
      <c r="F12" s="88"/>
      <c r="G12" s="120">
        <f t="shared" si="0"/>
        <v>0</v>
      </c>
      <c r="H12" s="120">
        <f t="shared" si="1"/>
        <v>0</v>
      </c>
      <c r="I12" s="120">
        <f t="shared" si="2"/>
        <v>0</v>
      </c>
      <c r="J12" s="120"/>
      <c r="K12" s="120"/>
    </row>
    <row r="13" spans="1:11" ht="15">
      <c r="A13" s="58" t="s">
        <v>7</v>
      </c>
      <c r="B13" s="57" t="s">
        <v>293</v>
      </c>
      <c r="C13" s="27">
        <v>15</v>
      </c>
      <c r="D13" s="67" t="s">
        <v>173</v>
      </c>
      <c r="E13" s="88"/>
      <c r="F13" s="88"/>
      <c r="G13" s="120">
        <f t="shared" si="0"/>
        <v>0</v>
      </c>
      <c r="H13" s="120">
        <f t="shared" si="1"/>
        <v>0</v>
      </c>
      <c r="I13" s="120">
        <f t="shared" si="2"/>
        <v>0</v>
      </c>
      <c r="J13" s="120"/>
      <c r="K13" s="120"/>
    </row>
    <row r="14" spans="1:11" ht="15">
      <c r="A14" s="58" t="s">
        <v>8</v>
      </c>
      <c r="B14" s="57" t="s">
        <v>294</v>
      </c>
      <c r="C14" s="27">
        <v>30</v>
      </c>
      <c r="D14" s="67" t="s">
        <v>173</v>
      </c>
      <c r="E14" s="88"/>
      <c r="F14" s="88"/>
      <c r="G14" s="120">
        <f t="shared" si="0"/>
        <v>0</v>
      </c>
      <c r="H14" s="120">
        <f t="shared" si="1"/>
        <v>0</v>
      </c>
      <c r="I14" s="120">
        <f t="shared" si="2"/>
        <v>0</v>
      </c>
      <c r="J14" s="120"/>
      <c r="K14" s="120"/>
    </row>
    <row r="15" spans="1:11" ht="15">
      <c r="A15" s="58" t="s">
        <v>9</v>
      </c>
      <c r="B15" s="57" t="s">
        <v>295</v>
      </c>
      <c r="C15" s="27">
        <v>30</v>
      </c>
      <c r="D15" s="67" t="s">
        <v>173</v>
      </c>
      <c r="E15" s="88"/>
      <c r="F15" s="88"/>
      <c r="G15" s="120">
        <f t="shared" si="0"/>
        <v>0</v>
      </c>
      <c r="H15" s="120">
        <f t="shared" si="1"/>
        <v>0</v>
      </c>
      <c r="I15" s="120">
        <f t="shared" si="2"/>
        <v>0</v>
      </c>
      <c r="J15" s="120"/>
      <c r="K15" s="120"/>
    </row>
    <row r="16" spans="1:11" ht="13.5" customHeight="1">
      <c r="A16" s="58" t="s">
        <v>10</v>
      </c>
      <c r="B16" s="57" t="s">
        <v>296</v>
      </c>
      <c r="C16" s="27">
        <v>40</v>
      </c>
      <c r="D16" s="67" t="s">
        <v>173</v>
      </c>
      <c r="E16" s="88"/>
      <c r="F16" s="88"/>
      <c r="G16" s="120">
        <f t="shared" si="0"/>
        <v>0</v>
      </c>
      <c r="H16" s="120">
        <f t="shared" si="1"/>
        <v>0</v>
      </c>
      <c r="I16" s="120">
        <f t="shared" si="2"/>
        <v>0</v>
      </c>
      <c r="J16" s="120"/>
      <c r="K16" s="120"/>
    </row>
    <row r="17" spans="1:11" ht="26.25">
      <c r="A17" s="58" t="s">
        <v>11</v>
      </c>
      <c r="B17" s="59" t="s">
        <v>407</v>
      </c>
      <c r="C17" s="27">
        <v>0.5</v>
      </c>
      <c r="D17" s="67" t="s">
        <v>173</v>
      </c>
      <c r="E17" s="88"/>
      <c r="F17" s="88"/>
      <c r="G17" s="120">
        <f t="shared" si="0"/>
        <v>0</v>
      </c>
      <c r="H17" s="120">
        <f t="shared" si="1"/>
        <v>0</v>
      </c>
      <c r="I17" s="120">
        <f t="shared" si="2"/>
        <v>0</v>
      </c>
      <c r="J17" s="120"/>
      <c r="K17" s="120"/>
    </row>
    <row r="18" spans="1:11" ht="26.25">
      <c r="A18" s="58" t="s">
        <v>12</v>
      </c>
      <c r="B18" s="59" t="s">
        <v>408</v>
      </c>
      <c r="C18" s="27">
        <v>0.5</v>
      </c>
      <c r="D18" s="67" t="s">
        <v>173</v>
      </c>
      <c r="E18" s="88"/>
      <c r="F18" s="88"/>
      <c r="G18" s="120">
        <f t="shared" si="0"/>
        <v>0</v>
      </c>
      <c r="H18" s="120">
        <f t="shared" si="1"/>
        <v>0</v>
      </c>
      <c r="I18" s="120">
        <f t="shared" si="2"/>
        <v>0</v>
      </c>
      <c r="J18" s="120"/>
      <c r="K18" s="120"/>
    </row>
    <row r="19" spans="1:11" ht="26.25">
      <c r="A19" s="58" t="s">
        <v>13</v>
      </c>
      <c r="B19" s="59" t="s">
        <v>409</v>
      </c>
      <c r="C19" s="27">
        <v>0.5</v>
      </c>
      <c r="D19" s="67" t="s">
        <v>173</v>
      </c>
      <c r="E19" s="88"/>
      <c r="F19" s="88"/>
      <c r="G19" s="120">
        <f t="shared" si="0"/>
        <v>0</v>
      </c>
      <c r="H19" s="120">
        <f t="shared" si="1"/>
        <v>0</v>
      </c>
      <c r="I19" s="120">
        <f t="shared" si="2"/>
        <v>0</v>
      </c>
      <c r="J19" s="120"/>
      <c r="K19" s="120"/>
    </row>
    <row r="20" spans="1:11" ht="26.25">
      <c r="A20" s="58" t="s">
        <v>14</v>
      </c>
      <c r="B20" s="59" t="s">
        <v>410</v>
      </c>
      <c r="C20" s="27">
        <v>0.5</v>
      </c>
      <c r="D20" s="67" t="s">
        <v>173</v>
      </c>
      <c r="E20" s="88"/>
      <c r="F20" s="88"/>
      <c r="G20" s="120">
        <f t="shared" si="0"/>
        <v>0</v>
      </c>
      <c r="H20" s="120">
        <f t="shared" si="1"/>
        <v>0</v>
      </c>
      <c r="I20" s="120">
        <f t="shared" si="2"/>
        <v>0</v>
      </c>
      <c r="J20" s="120"/>
      <c r="K20" s="120"/>
    </row>
    <row r="21" spans="1:11" ht="26.25">
      <c r="A21" s="58" t="s">
        <v>15</v>
      </c>
      <c r="B21" s="59" t="s">
        <v>411</v>
      </c>
      <c r="C21" s="27">
        <v>0.5</v>
      </c>
      <c r="D21" s="67" t="s">
        <v>173</v>
      </c>
      <c r="E21" s="88"/>
      <c r="F21" s="88"/>
      <c r="G21" s="120">
        <f t="shared" si="0"/>
        <v>0</v>
      </c>
      <c r="H21" s="120">
        <f t="shared" si="1"/>
        <v>0</v>
      </c>
      <c r="I21" s="120">
        <f t="shared" si="2"/>
        <v>0</v>
      </c>
      <c r="J21" s="120"/>
      <c r="K21" s="120"/>
    </row>
    <row r="22" spans="1:12" ht="15">
      <c r="A22" s="58" t="s">
        <v>16</v>
      </c>
      <c r="B22" s="33" t="s">
        <v>560</v>
      </c>
      <c r="C22" s="112">
        <v>2</v>
      </c>
      <c r="D22" s="67" t="s">
        <v>173</v>
      </c>
      <c r="E22" s="60"/>
      <c r="F22" s="60"/>
      <c r="G22" s="120">
        <f t="shared" si="0"/>
        <v>0</v>
      </c>
      <c r="H22" s="120">
        <f t="shared" si="1"/>
        <v>0</v>
      </c>
      <c r="I22" s="120">
        <f t="shared" si="2"/>
        <v>0</v>
      </c>
      <c r="J22" s="55"/>
      <c r="K22" s="55"/>
      <c r="L22" s="15"/>
    </row>
    <row r="23" spans="1:12" ht="15">
      <c r="A23" s="58" t="s">
        <v>17</v>
      </c>
      <c r="B23" s="33" t="s">
        <v>561</v>
      </c>
      <c r="C23" s="112">
        <v>1</v>
      </c>
      <c r="D23" s="67" t="s">
        <v>173</v>
      </c>
      <c r="E23" s="60"/>
      <c r="F23" s="60"/>
      <c r="G23" s="120">
        <f t="shared" si="0"/>
        <v>0</v>
      </c>
      <c r="H23" s="120">
        <f t="shared" si="1"/>
        <v>0</v>
      </c>
      <c r="I23" s="120">
        <f t="shared" si="2"/>
        <v>0</v>
      </c>
      <c r="J23" s="55"/>
      <c r="K23" s="55"/>
      <c r="L23" s="15"/>
    </row>
    <row r="24" spans="1:12" ht="15">
      <c r="A24" s="58" t="s">
        <v>18</v>
      </c>
      <c r="B24" s="33" t="s">
        <v>562</v>
      </c>
      <c r="C24" s="112">
        <v>2</v>
      </c>
      <c r="D24" s="67" t="s">
        <v>173</v>
      </c>
      <c r="E24" s="60"/>
      <c r="F24" s="60"/>
      <c r="G24" s="120">
        <f t="shared" si="0"/>
        <v>0</v>
      </c>
      <c r="H24" s="120">
        <f t="shared" si="1"/>
        <v>0</v>
      </c>
      <c r="I24" s="120">
        <f t="shared" si="2"/>
        <v>0</v>
      </c>
      <c r="J24" s="55"/>
      <c r="K24" s="55"/>
      <c r="L24" s="15"/>
    </row>
    <row r="25" spans="1:12" ht="15">
      <c r="A25" s="58" t="s">
        <v>19</v>
      </c>
      <c r="B25" s="33" t="s">
        <v>211</v>
      </c>
      <c r="C25" s="112">
        <v>0.2</v>
      </c>
      <c r="D25" s="67" t="s">
        <v>173</v>
      </c>
      <c r="E25" s="60"/>
      <c r="F25" s="60"/>
      <c r="G25" s="120">
        <f t="shared" si="0"/>
        <v>0</v>
      </c>
      <c r="H25" s="120">
        <f t="shared" si="1"/>
        <v>0</v>
      </c>
      <c r="I25" s="120">
        <f t="shared" si="2"/>
        <v>0</v>
      </c>
      <c r="J25" s="55"/>
      <c r="K25" s="55"/>
      <c r="L25" s="15"/>
    </row>
    <row r="26" spans="1:12" ht="15">
      <c r="A26" s="58" t="s">
        <v>20</v>
      </c>
      <c r="B26" s="33" t="s">
        <v>212</v>
      </c>
      <c r="C26" s="112">
        <v>0.2</v>
      </c>
      <c r="D26" s="67" t="s">
        <v>173</v>
      </c>
      <c r="E26" s="60"/>
      <c r="F26" s="60"/>
      <c r="G26" s="120">
        <f t="shared" si="0"/>
        <v>0</v>
      </c>
      <c r="H26" s="120">
        <f t="shared" si="1"/>
        <v>0</v>
      </c>
      <c r="I26" s="120">
        <f t="shared" si="2"/>
        <v>0</v>
      </c>
      <c r="J26" s="55"/>
      <c r="K26" s="55"/>
      <c r="L26" s="15"/>
    </row>
    <row r="27" spans="1:12" ht="15">
      <c r="A27" s="58" t="s">
        <v>21</v>
      </c>
      <c r="B27" s="33" t="s">
        <v>563</v>
      </c>
      <c r="C27" s="112">
        <v>1</v>
      </c>
      <c r="D27" s="67" t="s">
        <v>173</v>
      </c>
      <c r="E27" s="60"/>
      <c r="F27" s="60"/>
      <c r="G27" s="120">
        <f t="shared" si="0"/>
        <v>0</v>
      </c>
      <c r="H27" s="120">
        <f t="shared" si="1"/>
        <v>0</v>
      </c>
      <c r="I27" s="120">
        <f t="shared" si="2"/>
        <v>0</v>
      </c>
      <c r="J27" s="55"/>
      <c r="K27" s="55"/>
      <c r="L27" s="15"/>
    </row>
    <row r="28" spans="1:12" ht="15">
      <c r="A28" s="58" t="s">
        <v>22</v>
      </c>
      <c r="B28" s="33" t="s">
        <v>213</v>
      </c>
      <c r="C28" s="112">
        <v>0.5</v>
      </c>
      <c r="D28" s="67" t="s">
        <v>173</v>
      </c>
      <c r="E28" s="60"/>
      <c r="F28" s="60"/>
      <c r="G28" s="120">
        <f t="shared" si="0"/>
        <v>0</v>
      </c>
      <c r="H28" s="120">
        <f t="shared" si="1"/>
        <v>0</v>
      </c>
      <c r="I28" s="120">
        <f t="shared" si="2"/>
        <v>0</v>
      </c>
      <c r="J28" s="55"/>
      <c r="K28" s="55"/>
      <c r="L28" s="15"/>
    </row>
    <row r="29" spans="1:12" ht="15">
      <c r="A29" s="58" t="s">
        <v>23</v>
      </c>
      <c r="B29" s="33" t="s">
        <v>564</v>
      </c>
      <c r="C29" s="112">
        <v>2</v>
      </c>
      <c r="D29" s="67" t="s">
        <v>173</v>
      </c>
      <c r="E29" s="60"/>
      <c r="F29" s="60"/>
      <c r="G29" s="120">
        <f t="shared" si="0"/>
        <v>0</v>
      </c>
      <c r="H29" s="120">
        <f t="shared" si="1"/>
        <v>0</v>
      </c>
      <c r="I29" s="120">
        <f t="shared" si="2"/>
        <v>0</v>
      </c>
      <c r="J29" s="55"/>
      <c r="K29" s="55"/>
      <c r="L29" s="15"/>
    </row>
    <row r="30" spans="1:12" ht="15">
      <c r="A30" s="58" t="s">
        <v>24</v>
      </c>
      <c r="B30" s="33" t="s">
        <v>565</v>
      </c>
      <c r="C30" s="112">
        <v>1</v>
      </c>
      <c r="D30" s="67" t="s">
        <v>173</v>
      </c>
      <c r="E30" s="60"/>
      <c r="F30" s="60"/>
      <c r="G30" s="120">
        <f t="shared" si="0"/>
        <v>0</v>
      </c>
      <c r="H30" s="120">
        <f t="shared" si="1"/>
        <v>0</v>
      </c>
      <c r="I30" s="120">
        <f t="shared" si="2"/>
        <v>0</v>
      </c>
      <c r="J30" s="55"/>
      <c r="K30" s="55"/>
      <c r="L30" s="15"/>
    </row>
    <row r="31" spans="1:12" ht="15">
      <c r="A31" s="58" t="s">
        <v>25</v>
      </c>
      <c r="B31" s="33" t="s">
        <v>214</v>
      </c>
      <c r="C31" s="112">
        <v>0.2</v>
      </c>
      <c r="D31" s="67" t="s">
        <v>173</v>
      </c>
      <c r="E31" s="60"/>
      <c r="F31" s="60"/>
      <c r="G31" s="120">
        <f t="shared" si="0"/>
        <v>0</v>
      </c>
      <c r="H31" s="120">
        <f t="shared" si="1"/>
        <v>0</v>
      </c>
      <c r="I31" s="120">
        <f t="shared" si="2"/>
        <v>0</v>
      </c>
      <c r="J31" s="55"/>
      <c r="K31" s="55"/>
      <c r="L31" s="15"/>
    </row>
    <row r="32" spans="1:12" ht="15">
      <c r="A32" s="58" t="s">
        <v>26</v>
      </c>
      <c r="B32" s="33" t="s">
        <v>566</v>
      </c>
      <c r="C32" s="112">
        <v>2</v>
      </c>
      <c r="D32" s="67" t="s">
        <v>173</v>
      </c>
      <c r="E32" s="60"/>
      <c r="F32" s="60"/>
      <c r="G32" s="120">
        <f t="shared" si="0"/>
        <v>0</v>
      </c>
      <c r="H32" s="120">
        <f t="shared" si="1"/>
        <v>0</v>
      </c>
      <c r="I32" s="120">
        <f t="shared" si="2"/>
        <v>0</v>
      </c>
      <c r="J32" s="55"/>
      <c r="K32" s="55"/>
      <c r="L32" s="15"/>
    </row>
    <row r="33" spans="1:12" ht="15">
      <c r="A33" s="58" t="s">
        <v>27</v>
      </c>
      <c r="B33" s="33" t="s">
        <v>567</v>
      </c>
      <c r="C33" s="112">
        <v>1</v>
      </c>
      <c r="D33" s="67" t="s">
        <v>173</v>
      </c>
      <c r="E33" s="60"/>
      <c r="F33" s="60"/>
      <c r="G33" s="120">
        <f t="shared" si="0"/>
        <v>0</v>
      </c>
      <c r="H33" s="120">
        <f t="shared" si="1"/>
        <v>0</v>
      </c>
      <c r="I33" s="120">
        <f t="shared" si="2"/>
        <v>0</v>
      </c>
      <c r="J33" s="55"/>
      <c r="K33" s="55"/>
      <c r="L33" s="15"/>
    </row>
    <row r="34" spans="1:12" ht="15">
      <c r="A34" s="58" t="s">
        <v>28</v>
      </c>
      <c r="B34" s="33" t="s">
        <v>568</v>
      </c>
      <c r="C34" s="112">
        <v>2</v>
      </c>
      <c r="D34" s="67" t="s">
        <v>173</v>
      </c>
      <c r="E34" s="60"/>
      <c r="F34" s="60"/>
      <c r="G34" s="120">
        <f t="shared" si="0"/>
        <v>0</v>
      </c>
      <c r="H34" s="120">
        <f t="shared" si="1"/>
        <v>0</v>
      </c>
      <c r="I34" s="120">
        <f t="shared" si="2"/>
        <v>0</v>
      </c>
      <c r="J34" s="55"/>
      <c r="K34" s="55"/>
      <c r="L34" s="15"/>
    </row>
    <row r="35" spans="1:12" ht="15">
      <c r="A35" s="58" t="s">
        <v>37</v>
      </c>
      <c r="B35" s="33" t="s">
        <v>569</v>
      </c>
      <c r="C35" s="112">
        <v>1</v>
      </c>
      <c r="D35" s="67" t="s">
        <v>173</v>
      </c>
      <c r="E35" s="60"/>
      <c r="F35" s="60"/>
      <c r="G35" s="120">
        <f t="shared" si="0"/>
        <v>0</v>
      </c>
      <c r="H35" s="120">
        <f t="shared" si="1"/>
        <v>0</v>
      </c>
      <c r="I35" s="120">
        <f t="shared" si="2"/>
        <v>0</v>
      </c>
      <c r="J35" s="55"/>
      <c r="K35" s="55"/>
      <c r="L35" s="15"/>
    </row>
    <row r="36" spans="1:12" ht="15">
      <c r="A36" s="58" t="s">
        <v>38</v>
      </c>
      <c r="B36" s="33" t="s">
        <v>570</v>
      </c>
      <c r="C36" s="112">
        <v>4</v>
      </c>
      <c r="D36" s="67" t="s">
        <v>173</v>
      </c>
      <c r="E36" s="60"/>
      <c r="F36" s="60"/>
      <c r="G36" s="120">
        <f t="shared" si="0"/>
        <v>0</v>
      </c>
      <c r="H36" s="120">
        <f t="shared" si="1"/>
        <v>0</v>
      </c>
      <c r="I36" s="120">
        <f t="shared" si="2"/>
        <v>0</v>
      </c>
      <c r="J36" s="55"/>
      <c r="K36" s="55"/>
      <c r="L36" s="15"/>
    </row>
    <row r="37" spans="1:12" ht="15">
      <c r="A37" s="58" t="s">
        <v>39</v>
      </c>
      <c r="B37" s="33" t="s">
        <v>571</v>
      </c>
      <c r="C37" s="112">
        <v>2</v>
      </c>
      <c r="D37" s="67" t="s">
        <v>173</v>
      </c>
      <c r="E37" s="60"/>
      <c r="F37" s="60"/>
      <c r="G37" s="120">
        <f t="shared" si="0"/>
        <v>0</v>
      </c>
      <c r="H37" s="120">
        <f t="shared" si="1"/>
        <v>0</v>
      </c>
      <c r="I37" s="120">
        <f t="shared" si="2"/>
        <v>0</v>
      </c>
      <c r="J37" s="55"/>
      <c r="K37" s="55"/>
      <c r="L37" s="15"/>
    </row>
    <row r="38" spans="1:12" ht="15">
      <c r="A38" s="58" t="s">
        <v>40</v>
      </c>
      <c r="B38" s="33" t="s">
        <v>678</v>
      </c>
      <c r="C38" s="112">
        <v>0.5</v>
      </c>
      <c r="D38" s="67" t="s">
        <v>173</v>
      </c>
      <c r="E38" s="60"/>
      <c r="F38" s="60"/>
      <c r="G38" s="120">
        <f t="shared" si="0"/>
        <v>0</v>
      </c>
      <c r="H38" s="120">
        <f t="shared" si="1"/>
        <v>0</v>
      </c>
      <c r="I38" s="120">
        <f t="shared" si="2"/>
        <v>0</v>
      </c>
      <c r="J38" s="55"/>
      <c r="K38" s="55"/>
      <c r="L38" s="15"/>
    </row>
    <row r="39" spans="1:12" ht="15">
      <c r="A39" s="58" t="s">
        <v>41</v>
      </c>
      <c r="B39" s="25" t="s">
        <v>321</v>
      </c>
      <c r="C39" s="112">
        <v>14</v>
      </c>
      <c r="D39" s="67" t="s">
        <v>173</v>
      </c>
      <c r="E39" s="60"/>
      <c r="F39" s="60"/>
      <c r="G39" s="120">
        <f t="shared" si="0"/>
        <v>0</v>
      </c>
      <c r="H39" s="120">
        <f t="shared" si="1"/>
        <v>0</v>
      </c>
      <c r="I39" s="120">
        <f t="shared" si="2"/>
        <v>0</v>
      </c>
      <c r="J39" s="55"/>
      <c r="K39" s="55"/>
      <c r="L39" s="15"/>
    </row>
    <row r="40" spans="1:12" ht="25.5">
      <c r="A40" s="58" t="s">
        <v>42</v>
      </c>
      <c r="B40" s="33" t="s">
        <v>426</v>
      </c>
      <c r="C40" s="113">
        <v>60</v>
      </c>
      <c r="D40" s="113" t="s">
        <v>173</v>
      </c>
      <c r="E40" s="60"/>
      <c r="F40" s="60"/>
      <c r="G40" s="120">
        <f t="shared" si="0"/>
        <v>0</v>
      </c>
      <c r="H40" s="120">
        <f t="shared" si="1"/>
        <v>0</v>
      </c>
      <c r="I40" s="120">
        <f t="shared" si="2"/>
        <v>0</v>
      </c>
      <c r="J40" s="55"/>
      <c r="K40" s="55"/>
      <c r="L40" s="15"/>
    </row>
    <row r="41" spans="1:12" ht="25.5">
      <c r="A41" s="58" t="s">
        <v>43</v>
      </c>
      <c r="B41" s="33" t="s">
        <v>300</v>
      </c>
      <c r="C41" s="113">
        <v>40</v>
      </c>
      <c r="D41" s="113" t="s">
        <v>173</v>
      </c>
      <c r="E41" s="90"/>
      <c r="F41" s="60"/>
      <c r="G41" s="120">
        <f t="shared" si="0"/>
        <v>0</v>
      </c>
      <c r="H41" s="120">
        <f t="shared" si="1"/>
        <v>0</v>
      </c>
      <c r="I41" s="120">
        <f t="shared" si="2"/>
        <v>0</v>
      </c>
      <c r="J41" s="122"/>
      <c r="K41" s="55"/>
      <c r="L41" s="15"/>
    </row>
    <row r="42" spans="1:12" ht="15">
      <c r="A42" s="58" t="s">
        <v>44</v>
      </c>
      <c r="B42" s="33" t="s">
        <v>216</v>
      </c>
      <c r="C42" s="113">
        <v>20</v>
      </c>
      <c r="D42" s="113" t="s">
        <v>173</v>
      </c>
      <c r="E42" s="90"/>
      <c r="F42" s="60"/>
      <c r="G42" s="120">
        <f t="shared" si="0"/>
        <v>0</v>
      </c>
      <c r="H42" s="120">
        <f t="shared" si="1"/>
        <v>0</v>
      </c>
      <c r="I42" s="120">
        <f t="shared" si="2"/>
        <v>0</v>
      </c>
      <c r="J42" s="121"/>
      <c r="K42" s="55"/>
      <c r="L42" s="15"/>
    </row>
    <row r="43" spans="1:14" ht="15">
      <c r="A43" s="58" t="s">
        <v>45</v>
      </c>
      <c r="B43" s="102" t="s">
        <v>301</v>
      </c>
      <c r="C43" s="113">
        <v>30</v>
      </c>
      <c r="D43" s="113" t="s">
        <v>173</v>
      </c>
      <c r="E43" s="90"/>
      <c r="F43" s="60"/>
      <c r="G43" s="120">
        <f t="shared" si="0"/>
        <v>0</v>
      </c>
      <c r="H43" s="120">
        <f t="shared" si="1"/>
        <v>0</v>
      </c>
      <c r="I43" s="120">
        <f t="shared" si="2"/>
        <v>0</v>
      </c>
      <c r="J43" s="73"/>
      <c r="K43" s="55"/>
      <c r="L43" s="15"/>
      <c r="M43" s="15"/>
      <c r="N43" s="15"/>
    </row>
    <row r="44" spans="1:14" ht="17.25" customHeight="1">
      <c r="A44" s="58" t="s">
        <v>46</v>
      </c>
      <c r="B44" s="33" t="s">
        <v>302</v>
      </c>
      <c r="C44" s="113">
        <v>180</v>
      </c>
      <c r="D44" s="123" t="s">
        <v>173</v>
      </c>
      <c r="E44" s="90"/>
      <c r="F44" s="60"/>
      <c r="G44" s="120">
        <f t="shared" si="0"/>
        <v>0</v>
      </c>
      <c r="H44" s="120">
        <f t="shared" si="1"/>
        <v>0</v>
      </c>
      <c r="I44" s="120">
        <f t="shared" si="2"/>
        <v>0</v>
      </c>
      <c r="J44" s="73"/>
      <c r="K44" s="55"/>
      <c r="L44" s="15"/>
      <c r="M44" s="15"/>
      <c r="N44" s="15"/>
    </row>
    <row r="45" spans="1:14" ht="15">
      <c r="A45" s="58" t="s">
        <v>47</v>
      </c>
      <c r="B45" s="33" t="s">
        <v>303</v>
      </c>
      <c r="C45" s="113">
        <v>110</v>
      </c>
      <c r="D45" s="123" t="s">
        <v>173</v>
      </c>
      <c r="E45" s="90"/>
      <c r="F45" s="60"/>
      <c r="G45" s="120">
        <f t="shared" si="0"/>
        <v>0</v>
      </c>
      <c r="H45" s="120">
        <f t="shared" si="1"/>
        <v>0</v>
      </c>
      <c r="I45" s="120">
        <f t="shared" si="2"/>
        <v>0</v>
      </c>
      <c r="J45" s="73"/>
      <c r="K45" s="55"/>
      <c r="L45" s="15"/>
      <c r="M45" s="15"/>
      <c r="N45" s="15"/>
    </row>
    <row r="46" spans="1:14" ht="25.5">
      <c r="A46" s="58" t="s">
        <v>48</v>
      </c>
      <c r="B46" s="33" t="s">
        <v>572</v>
      </c>
      <c r="C46" s="113">
        <v>20</v>
      </c>
      <c r="D46" s="123" t="s">
        <v>173</v>
      </c>
      <c r="E46" s="90"/>
      <c r="F46" s="60"/>
      <c r="G46" s="120">
        <f t="shared" si="0"/>
        <v>0</v>
      </c>
      <c r="H46" s="120">
        <f t="shared" si="1"/>
        <v>0</v>
      </c>
      <c r="I46" s="120">
        <f t="shared" si="2"/>
        <v>0</v>
      </c>
      <c r="J46" s="73"/>
      <c r="K46" s="55"/>
      <c r="L46" s="15"/>
      <c r="M46" s="15"/>
      <c r="N46" s="15"/>
    </row>
    <row r="47" spans="1:14" ht="15">
      <c r="A47" s="58" t="s">
        <v>49</v>
      </c>
      <c r="B47" s="33" t="s">
        <v>679</v>
      </c>
      <c r="C47" s="113">
        <v>5</v>
      </c>
      <c r="D47" s="123" t="s">
        <v>173</v>
      </c>
      <c r="E47" s="90"/>
      <c r="F47" s="60"/>
      <c r="G47" s="120">
        <f t="shared" si="0"/>
        <v>0</v>
      </c>
      <c r="H47" s="120">
        <f t="shared" si="1"/>
        <v>0</v>
      </c>
      <c r="I47" s="120">
        <f t="shared" si="2"/>
        <v>0</v>
      </c>
      <c r="J47" s="73"/>
      <c r="K47" s="55"/>
      <c r="L47" s="15"/>
      <c r="M47" s="15"/>
      <c r="N47" s="15"/>
    </row>
    <row r="48" spans="1:14" ht="15">
      <c r="A48" s="58" t="s">
        <v>50</v>
      </c>
      <c r="B48" s="33" t="s">
        <v>304</v>
      </c>
      <c r="C48" s="113">
        <v>230</v>
      </c>
      <c r="D48" s="113" t="s">
        <v>215</v>
      </c>
      <c r="E48" s="90"/>
      <c r="F48" s="60"/>
      <c r="G48" s="120">
        <f t="shared" si="0"/>
        <v>0</v>
      </c>
      <c r="H48" s="120">
        <f t="shared" si="1"/>
        <v>0</v>
      </c>
      <c r="I48" s="120">
        <f t="shared" si="2"/>
        <v>0</v>
      </c>
      <c r="J48" s="73"/>
      <c r="K48" s="55"/>
      <c r="L48" s="15"/>
      <c r="M48" s="15"/>
      <c r="N48" s="15"/>
    </row>
    <row r="49" spans="1:14" ht="15">
      <c r="A49" s="58" t="s">
        <v>129</v>
      </c>
      <c r="B49" s="33" t="s">
        <v>305</v>
      </c>
      <c r="C49" s="113">
        <v>800</v>
      </c>
      <c r="D49" s="113" t="s">
        <v>173</v>
      </c>
      <c r="E49" s="90"/>
      <c r="F49" s="60"/>
      <c r="G49" s="120">
        <f t="shared" si="0"/>
        <v>0</v>
      </c>
      <c r="H49" s="120">
        <f t="shared" si="1"/>
        <v>0</v>
      </c>
      <c r="I49" s="120">
        <f t="shared" si="2"/>
        <v>0</v>
      </c>
      <c r="J49" s="73"/>
      <c r="K49" s="55"/>
      <c r="L49" s="15"/>
      <c r="M49" s="15"/>
      <c r="N49" s="15"/>
    </row>
    <row r="50" spans="1:12" ht="15">
      <c r="A50" s="58" t="s">
        <v>130</v>
      </c>
      <c r="B50" s="33" t="s">
        <v>573</v>
      </c>
      <c r="C50" s="113">
        <v>1600</v>
      </c>
      <c r="D50" s="113" t="s">
        <v>173</v>
      </c>
      <c r="E50" s="90"/>
      <c r="F50" s="60"/>
      <c r="G50" s="120">
        <f t="shared" si="0"/>
        <v>0</v>
      </c>
      <c r="H50" s="120">
        <f t="shared" si="1"/>
        <v>0</v>
      </c>
      <c r="I50" s="120">
        <f t="shared" si="2"/>
        <v>0</v>
      </c>
      <c r="J50" s="73"/>
      <c r="K50" s="55"/>
      <c r="L50" s="15"/>
    </row>
    <row r="51" spans="1:12" ht="15">
      <c r="A51" s="58" t="s">
        <v>131</v>
      </c>
      <c r="B51" s="33" t="s">
        <v>306</v>
      </c>
      <c r="C51" s="113">
        <v>20</v>
      </c>
      <c r="D51" s="113" t="s">
        <v>173</v>
      </c>
      <c r="E51" s="90"/>
      <c r="F51" s="60"/>
      <c r="G51" s="120">
        <f t="shared" si="0"/>
        <v>0</v>
      </c>
      <c r="H51" s="120">
        <f t="shared" si="1"/>
        <v>0</v>
      </c>
      <c r="I51" s="120">
        <f t="shared" si="2"/>
        <v>0</v>
      </c>
      <c r="J51" s="73"/>
      <c r="K51" s="55"/>
      <c r="L51" s="15"/>
    </row>
    <row r="52" spans="1:12" ht="15">
      <c r="A52" s="58" t="s">
        <v>132</v>
      </c>
      <c r="B52" s="33" t="s">
        <v>574</v>
      </c>
      <c r="C52" s="113">
        <v>40</v>
      </c>
      <c r="D52" s="113" t="s">
        <v>173</v>
      </c>
      <c r="E52" s="90"/>
      <c r="F52" s="60"/>
      <c r="G52" s="120">
        <f t="shared" si="0"/>
        <v>0</v>
      </c>
      <c r="H52" s="120">
        <f t="shared" si="1"/>
        <v>0</v>
      </c>
      <c r="I52" s="120">
        <f t="shared" si="2"/>
        <v>0</v>
      </c>
      <c r="J52" s="73"/>
      <c r="K52" s="55"/>
      <c r="L52" s="15"/>
    </row>
    <row r="53" spans="1:12" ht="15">
      <c r="A53" s="58" t="s">
        <v>133</v>
      </c>
      <c r="B53" s="33" t="s">
        <v>307</v>
      </c>
      <c r="C53" s="113">
        <v>40</v>
      </c>
      <c r="D53" s="113" t="s">
        <v>173</v>
      </c>
      <c r="E53" s="90"/>
      <c r="F53" s="60"/>
      <c r="G53" s="120">
        <f t="shared" si="0"/>
        <v>0</v>
      </c>
      <c r="H53" s="120">
        <f t="shared" si="1"/>
        <v>0</v>
      </c>
      <c r="I53" s="120">
        <f t="shared" si="2"/>
        <v>0</v>
      </c>
      <c r="J53" s="73"/>
      <c r="K53" s="55"/>
      <c r="L53" s="15"/>
    </row>
    <row r="54" spans="1:12" ht="15">
      <c r="A54" s="58" t="s">
        <v>134</v>
      </c>
      <c r="B54" s="26" t="s">
        <v>308</v>
      </c>
      <c r="C54" s="124">
        <v>1</v>
      </c>
      <c r="D54" s="124" t="s">
        <v>173</v>
      </c>
      <c r="E54" s="90"/>
      <c r="F54" s="60"/>
      <c r="G54" s="120">
        <f t="shared" si="0"/>
        <v>0</v>
      </c>
      <c r="H54" s="120">
        <f>G54*0.22</f>
        <v>0</v>
      </c>
      <c r="I54" s="120">
        <f t="shared" si="2"/>
        <v>0</v>
      </c>
      <c r="J54" s="73"/>
      <c r="K54" s="55"/>
      <c r="L54" s="15"/>
    </row>
    <row r="55" spans="1:12" ht="15">
      <c r="A55" s="58" t="s">
        <v>135</v>
      </c>
      <c r="B55" s="33" t="s">
        <v>680</v>
      </c>
      <c r="C55" s="113">
        <v>10</v>
      </c>
      <c r="D55" s="113" t="s">
        <v>173</v>
      </c>
      <c r="E55" s="90"/>
      <c r="F55" s="60"/>
      <c r="G55" s="120">
        <f t="shared" si="0"/>
        <v>0</v>
      </c>
      <c r="H55" s="120">
        <f t="shared" si="1"/>
        <v>0</v>
      </c>
      <c r="I55" s="120">
        <f t="shared" si="2"/>
        <v>0</v>
      </c>
      <c r="J55" s="73"/>
      <c r="K55" s="55"/>
      <c r="L55" s="15"/>
    </row>
    <row r="56" spans="1:12" ht="15">
      <c r="A56" s="58" t="s">
        <v>136</v>
      </c>
      <c r="B56" s="33" t="s">
        <v>309</v>
      </c>
      <c r="C56" s="113">
        <v>20</v>
      </c>
      <c r="D56" s="113" t="s">
        <v>173</v>
      </c>
      <c r="E56" s="90"/>
      <c r="F56" s="60"/>
      <c r="G56" s="120">
        <f t="shared" si="0"/>
        <v>0</v>
      </c>
      <c r="H56" s="120">
        <f t="shared" si="1"/>
        <v>0</v>
      </c>
      <c r="I56" s="120">
        <f t="shared" si="2"/>
        <v>0</v>
      </c>
      <c r="J56" s="73"/>
      <c r="K56" s="55"/>
      <c r="L56" s="15"/>
    </row>
    <row r="57" spans="1:12" ht="15">
      <c r="A57" s="58" t="s">
        <v>137</v>
      </c>
      <c r="B57" s="33" t="s">
        <v>310</v>
      </c>
      <c r="C57" s="113">
        <v>2</v>
      </c>
      <c r="D57" s="113" t="s">
        <v>215</v>
      </c>
      <c r="E57" s="90"/>
      <c r="F57" s="60"/>
      <c r="G57" s="120">
        <f t="shared" si="0"/>
        <v>0</v>
      </c>
      <c r="H57" s="120">
        <f>G57*0.22</f>
        <v>0</v>
      </c>
      <c r="I57" s="120">
        <f t="shared" si="2"/>
        <v>0</v>
      </c>
      <c r="J57" s="73"/>
      <c r="K57" s="55"/>
      <c r="L57" s="15"/>
    </row>
    <row r="58" spans="1:12" ht="15">
      <c r="A58" s="58" t="s">
        <v>138</v>
      </c>
      <c r="B58" s="33" t="s">
        <v>311</v>
      </c>
      <c r="C58" s="113">
        <v>600</v>
      </c>
      <c r="D58" s="113" t="s">
        <v>173</v>
      </c>
      <c r="E58" s="90"/>
      <c r="F58" s="60"/>
      <c r="G58" s="120">
        <f t="shared" si="0"/>
        <v>0</v>
      </c>
      <c r="H58" s="120">
        <f t="shared" si="1"/>
        <v>0</v>
      </c>
      <c r="I58" s="120">
        <f t="shared" si="2"/>
        <v>0</v>
      </c>
      <c r="J58" s="73"/>
      <c r="K58" s="55"/>
      <c r="L58" s="15"/>
    </row>
    <row r="59" spans="1:12" ht="15">
      <c r="A59" s="58" t="s">
        <v>139</v>
      </c>
      <c r="B59" s="33" t="s">
        <v>575</v>
      </c>
      <c r="C59" s="113">
        <v>100</v>
      </c>
      <c r="D59" s="113" t="s">
        <v>173</v>
      </c>
      <c r="E59" s="90"/>
      <c r="F59" s="60"/>
      <c r="G59" s="120">
        <f t="shared" si="0"/>
        <v>0</v>
      </c>
      <c r="H59" s="120">
        <f t="shared" si="1"/>
        <v>0</v>
      </c>
      <c r="I59" s="120">
        <f t="shared" si="2"/>
        <v>0</v>
      </c>
      <c r="J59" s="73"/>
      <c r="K59" s="55"/>
      <c r="L59" s="15"/>
    </row>
    <row r="60" spans="1:12" ht="15">
      <c r="A60" s="58" t="s">
        <v>140</v>
      </c>
      <c r="B60" s="33" t="s">
        <v>681</v>
      </c>
      <c r="C60" s="113">
        <v>100</v>
      </c>
      <c r="D60" s="113" t="s">
        <v>173</v>
      </c>
      <c r="E60" s="90"/>
      <c r="F60" s="60"/>
      <c r="G60" s="120">
        <f t="shared" si="0"/>
        <v>0</v>
      </c>
      <c r="H60" s="120">
        <f t="shared" si="1"/>
        <v>0</v>
      </c>
      <c r="I60" s="120">
        <f t="shared" si="2"/>
        <v>0</v>
      </c>
      <c r="J60" s="73"/>
      <c r="K60" s="55"/>
      <c r="L60" s="15"/>
    </row>
    <row r="61" spans="1:12" ht="25.5">
      <c r="A61" s="58" t="s">
        <v>141</v>
      </c>
      <c r="B61" s="33" t="s">
        <v>312</v>
      </c>
      <c r="C61" s="113">
        <v>60</v>
      </c>
      <c r="D61" s="113" t="s">
        <v>173</v>
      </c>
      <c r="E61" s="90"/>
      <c r="F61" s="60"/>
      <c r="G61" s="120">
        <f t="shared" si="0"/>
        <v>0</v>
      </c>
      <c r="H61" s="120">
        <f t="shared" si="1"/>
        <v>0</v>
      </c>
      <c r="I61" s="120">
        <f t="shared" si="2"/>
        <v>0</v>
      </c>
      <c r="J61" s="73"/>
      <c r="K61" s="55"/>
      <c r="L61" s="15"/>
    </row>
    <row r="62" spans="1:12" ht="15">
      <c r="A62" s="58" t="s">
        <v>142</v>
      </c>
      <c r="B62" s="33" t="s">
        <v>217</v>
      </c>
      <c r="C62" s="113">
        <v>150</v>
      </c>
      <c r="D62" s="113" t="s">
        <v>215</v>
      </c>
      <c r="E62" s="90"/>
      <c r="F62" s="60"/>
      <c r="G62" s="120">
        <f t="shared" si="0"/>
        <v>0</v>
      </c>
      <c r="H62" s="120">
        <f t="shared" si="1"/>
        <v>0</v>
      </c>
      <c r="I62" s="120">
        <f t="shared" si="2"/>
        <v>0</v>
      </c>
      <c r="J62" s="73"/>
      <c r="K62" s="55"/>
      <c r="L62" s="15"/>
    </row>
    <row r="63" spans="1:12" ht="15">
      <c r="A63" s="58" t="s">
        <v>143</v>
      </c>
      <c r="B63" s="33" t="s">
        <v>218</v>
      </c>
      <c r="C63" s="113">
        <v>30</v>
      </c>
      <c r="D63" s="113" t="s">
        <v>215</v>
      </c>
      <c r="E63" s="90"/>
      <c r="F63" s="60"/>
      <c r="G63" s="120">
        <f t="shared" si="0"/>
        <v>0</v>
      </c>
      <c r="H63" s="120">
        <f t="shared" si="1"/>
        <v>0</v>
      </c>
      <c r="I63" s="120">
        <f t="shared" si="2"/>
        <v>0</v>
      </c>
      <c r="J63" s="73"/>
      <c r="K63" s="55"/>
      <c r="L63" s="15"/>
    </row>
    <row r="64" spans="1:13" s="1" customFormat="1" ht="15">
      <c r="A64" s="58" t="s">
        <v>144</v>
      </c>
      <c r="B64" s="33" t="s">
        <v>70</v>
      </c>
      <c r="C64" s="34">
        <v>150</v>
      </c>
      <c r="D64" s="32" t="s">
        <v>32</v>
      </c>
      <c r="E64" s="41"/>
      <c r="F64" s="41"/>
      <c r="G64" s="120">
        <f aca="true" t="shared" si="3" ref="G64:G74">C64*F64</f>
        <v>0</v>
      </c>
      <c r="H64" s="120">
        <f t="shared" si="1"/>
        <v>0</v>
      </c>
      <c r="I64" s="120">
        <f aca="true" t="shared" si="4" ref="I64:I74">+G64+H64</f>
        <v>0</v>
      </c>
      <c r="J64" s="35"/>
      <c r="K64" s="35"/>
      <c r="L64" s="2"/>
      <c r="M64" s="2"/>
    </row>
    <row r="65" spans="1:13" s="1" customFormat="1" ht="15">
      <c r="A65" s="58" t="s">
        <v>145</v>
      </c>
      <c r="B65" s="33" t="s">
        <v>412</v>
      </c>
      <c r="C65" s="34">
        <v>100</v>
      </c>
      <c r="D65" s="32" t="s">
        <v>32</v>
      </c>
      <c r="E65" s="41"/>
      <c r="F65" s="41"/>
      <c r="G65" s="120">
        <f t="shared" si="3"/>
        <v>0</v>
      </c>
      <c r="H65" s="120">
        <f t="shared" si="1"/>
        <v>0</v>
      </c>
      <c r="I65" s="120">
        <f t="shared" si="4"/>
        <v>0</v>
      </c>
      <c r="J65" s="35"/>
      <c r="K65" s="35"/>
      <c r="L65" s="2"/>
      <c r="M65" s="2"/>
    </row>
    <row r="66" spans="1:13" s="1" customFormat="1" ht="15">
      <c r="A66" s="58" t="s">
        <v>146</v>
      </c>
      <c r="B66" s="33" t="s">
        <v>313</v>
      </c>
      <c r="C66" s="34">
        <v>250</v>
      </c>
      <c r="D66" s="32" t="s">
        <v>32</v>
      </c>
      <c r="E66" s="41"/>
      <c r="F66" s="41"/>
      <c r="G66" s="120">
        <f t="shared" si="3"/>
        <v>0</v>
      </c>
      <c r="H66" s="120">
        <f t="shared" si="1"/>
        <v>0</v>
      </c>
      <c r="I66" s="120">
        <f t="shared" si="4"/>
        <v>0</v>
      </c>
      <c r="J66" s="35"/>
      <c r="K66" s="35"/>
      <c r="L66" s="2"/>
      <c r="M66" s="2"/>
    </row>
    <row r="67" spans="1:13" s="1" customFormat="1" ht="15">
      <c r="A67" s="58" t="s">
        <v>147</v>
      </c>
      <c r="B67" s="33" t="s">
        <v>682</v>
      </c>
      <c r="C67" s="34">
        <v>250</v>
      </c>
      <c r="D67" s="32" t="s">
        <v>215</v>
      </c>
      <c r="E67" s="41"/>
      <c r="F67" s="41"/>
      <c r="G67" s="120">
        <f t="shared" si="3"/>
        <v>0</v>
      </c>
      <c r="H67" s="120">
        <f t="shared" si="1"/>
        <v>0</v>
      </c>
      <c r="I67" s="120">
        <f t="shared" si="4"/>
        <v>0</v>
      </c>
      <c r="J67" s="35"/>
      <c r="K67" s="35"/>
      <c r="L67" s="2"/>
      <c r="M67" s="2"/>
    </row>
    <row r="68" spans="1:13" s="1" customFormat="1" ht="15">
      <c r="A68" s="58" t="s">
        <v>148</v>
      </c>
      <c r="B68" s="33" t="s">
        <v>314</v>
      </c>
      <c r="C68" s="34">
        <v>20</v>
      </c>
      <c r="D68" s="32" t="s">
        <v>32</v>
      </c>
      <c r="E68" s="41"/>
      <c r="F68" s="41"/>
      <c r="G68" s="120">
        <f t="shared" si="3"/>
        <v>0</v>
      </c>
      <c r="H68" s="120">
        <f t="shared" si="1"/>
        <v>0</v>
      </c>
      <c r="I68" s="120">
        <f t="shared" si="4"/>
        <v>0</v>
      </c>
      <c r="J68" s="35"/>
      <c r="K68" s="35"/>
      <c r="L68" s="2"/>
      <c r="M68" s="2"/>
    </row>
    <row r="69" spans="1:13" s="1" customFormat="1" ht="15">
      <c r="A69" s="58" t="s">
        <v>149</v>
      </c>
      <c r="B69" s="33" t="s">
        <v>683</v>
      </c>
      <c r="C69" s="34">
        <v>10</v>
      </c>
      <c r="D69" s="32" t="s">
        <v>32</v>
      </c>
      <c r="E69" s="41"/>
      <c r="F69" s="41"/>
      <c r="G69" s="120">
        <f t="shared" si="3"/>
        <v>0</v>
      </c>
      <c r="H69" s="120">
        <f t="shared" si="1"/>
        <v>0</v>
      </c>
      <c r="I69" s="120">
        <f t="shared" si="4"/>
        <v>0</v>
      </c>
      <c r="J69" s="35"/>
      <c r="K69" s="35"/>
      <c r="L69" s="2"/>
      <c r="M69" s="2"/>
    </row>
    <row r="70" spans="1:13" s="1" customFormat="1" ht="15">
      <c r="A70" s="58" t="s">
        <v>150</v>
      </c>
      <c r="B70" s="33" t="s">
        <v>576</v>
      </c>
      <c r="C70" s="34">
        <v>10</v>
      </c>
      <c r="D70" s="32" t="s">
        <v>33</v>
      </c>
      <c r="E70" s="41"/>
      <c r="F70" s="41"/>
      <c r="G70" s="120">
        <f t="shared" si="3"/>
        <v>0</v>
      </c>
      <c r="H70" s="120">
        <f t="shared" si="1"/>
        <v>0</v>
      </c>
      <c r="I70" s="120">
        <f t="shared" si="4"/>
        <v>0</v>
      </c>
      <c r="J70" s="35"/>
      <c r="K70" s="35"/>
      <c r="L70" s="2"/>
      <c r="M70" s="2"/>
    </row>
    <row r="71" spans="1:13" s="1" customFormat="1" ht="15">
      <c r="A71" s="58" t="s">
        <v>151</v>
      </c>
      <c r="B71" s="33" t="s">
        <v>684</v>
      </c>
      <c r="C71" s="34">
        <v>30</v>
      </c>
      <c r="D71" s="32" t="s">
        <v>33</v>
      </c>
      <c r="E71" s="41"/>
      <c r="F71" s="41"/>
      <c r="G71" s="120">
        <f t="shared" si="3"/>
        <v>0</v>
      </c>
      <c r="H71" s="120">
        <f t="shared" si="1"/>
        <v>0</v>
      </c>
      <c r="I71" s="120">
        <f t="shared" si="4"/>
        <v>0</v>
      </c>
      <c r="J71" s="35"/>
      <c r="K71" s="35"/>
      <c r="L71" s="2"/>
      <c r="M71" s="2"/>
    </row>
    <row r="72" spans="1:13" s="1" customFormat="1" ht="15">
      <c r="A72" s="58" t="s">
        <v>152</v>
      </c>
      <c r="B72" s="26" t="s">
        <v>704</v>
      </c>
      <c r="C72" s="101">
        <v>30</v>
      </c>
      <c r="D72" s="187" t="s">
        <v>32</v>
      </c>
      <c r="E72" s="41"/>
      <c r="F72" s="41"/>
      <c r="G72" s="120">
        <f t="shared" si="3"/>
        <v>0</v>
      </c>
      <c r="H72" s="120">
        <f>G72*0.095</f>
        <v>0</v>
      </c>
      <c r="I72" s="120">
        <f t="shared" si="4"/>
        <v>0</v>
      </c>
      <c r="J72" s="35"/>
      <c r="K72" s="35"/>
      <c r="L72" s="2"/>
      <c r="M72" s="2"/>
    </row>
    <row r="73" spans="1:13" s="1" customFormat="1" ht="24.75" customHeight="1">
      <c r="A73" s="58" t="s">
        <v>153</v>
      </c>
      <c r="B73" s="33" t="s">
        <v>688</v>
      </c>
      <c r="C73" s="34">
        <v>20</v>
      </c>
      <c r="D73" s="32" t="s">
        <v>689</v>
      </c>
      <c r="E73" s="41"/>
      <c r="F73" s="41"/>
      <c r="G73" s="120">
        <f t="shared" si="3"/>
        <v>0</v>
      </c>
      <c r="H73" s="120">
        <f>G73*0.095</f>
        <v>0</v>
      </c>
      <c r="I73" s="120">
        <f t="shared" si="4"/>
        <v>0</v>
      </c>
      <c r="J73" s="35"/>
      <c r="K73" s="35"/>
      <c r="L73" s="2"/>
      <c r="M73" s="2"/>
    </row>
    <row r="74" spans="1:13" s="1" customFormat="1" ht="15" customHeight="1">
      <c r="A74" s="58" t="s">
        <v>154</v>
      </c>
      <c r="B74" s="26" t="s">
        <v>417</v>
      </c>
      <c r="C74" s="34">
        <v>40</v>
      </c>
      <c r="D74" s="32" t="s">
        <v>32</v>
      </c>
      <c r="E74" s="41"/>
      <c r="F74" s="41"/>
      <c r="G74" s="120">
        <f t="shared" si="3"/>
        <v>0</v>
      </c>
      <c r="H74" s="120">
        <f>G74*0.095</f>
        <v>0</v>
      </c>
      <c r="I74" s="120">
        <f t="shared" si="4"/>
        <v>0</v>
      </c>
      <c r="J74" s="35"/>
      <c r="K74" s="35"/>
      <c r="L74" s="2"/>
      <c r="M74" s="2"/>
    </row>
    <row r="75" spans="1:12" ht="15">
      <c r="A75" s="51"/>
      <c r="B75" s="51" t="s">
        <v>207</v>
      </c>
      <c r="C75" s="74" t="s">
        <v>35</v>
      </c>
      <c r="D75" s="74" t="s">
        <v>35</v>
      </c>
      <c r="E75" s="125" t="s">
        <v>35</v>
      </c>
      <c r="F75" s="125" t="s">
        <v>35</v>
      </c>
      <c r="G75" s="75">
        <f>SUM(G7:G74)</f>
        <v>0</v>
      </c>
      <c r="H75" s="75">
        <f>SUM(H7:H74)</f>
        <v>0</v>
      </c>
      <c r="I75" s="75">
        <f>SUM(I7:I74)</f>
        <v>0</v>
      </c>
      <c r="J75" s="76">
        <f>SUM(J7:J74)</f>
        <v>0</v>
      </c>
      <c r="K75" s="76" t="s">
        <v>714</v>
      </c>
      <c r="L75" s="15"/>
    </row>
    <row r="76" spans="1:12" ht="15">
      <c r="A76" s="167" t="s">
        <v>208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5"/>
    </row>
    <row r="77" spans="1:12" ht="15">
      <c r="A77" s="50" t="s">
        <v>219</v>
      </c>
      <c r="B77" s="33" t="s">
        <v>413</v>
      </c>
      <c r="C77" s="113">
        <v>110</v>
      </c>
      <c r="D77" s="67" t="s">
        <v>209</v>
      </c>
      <c r="E77" s="71"/>
      <c r="F77" s="60"/>
      <c r="G77" s="62">
        <f>C77*F77</f>
        <v>0</v>
      </c>
      <c r="H77" s="62">
        <f>G77*0.095</f>
        <v>0</v>
      </c>
      <c r="I77" s="62">
        <f>+G77+H77</f>
        <v>0</v>
      </c>
      <c r="J77" s="55"/>
      <c r="K77" s="55"/>
      <c r="L77" s="15"/>
    </row>
    <row r="78" spans="1:12" ht="15">
      <c r="A78" s="50" t="s">
        <v>163</v>
      </c>
      <c r="B78" s="26" t="s">
        <v>705</v>
      </c>
      <c r="C78" s="113">
        <v>150</v>
      </c>
      <c r="D78" s="67" t="s">
        <v>173</v>
      </c>
      <c r="E78" s="71"/>
      <c r="F78" s="60"/>
      <c r="G78" s="62">
        <f>C78*F78</f>
        <v>0</v>
      </c>
      <c r="H78" s="62">
        <f>G78*0.095</f>
        <v>0</v>
      </c>
      <c r="I78" s="62">
        <f>+G78+H78</f>
        <v>0</v>
      </c>
      <c r="J78" s="55"/>
      <c r="K78" s="55"/>
      <c r="L78" s="15"/>
    </row>
    <row r="79" spans="1:12" ht="15">
      <c r="A79" s="50" t="s">
        <v>428</v>
      </c>
      <c r="B79" s="33" t="s">
        <v>577</v>
      </c>
      <c r="C79" s="113">
        <v>60</v>
      </c>
      <c r="D79" s="67" t="s">
        <v>173</v>
      </c>
      <c r="E79" s="71"/>
      <c r="F79" s="60"/>
      <c r="G79" s="62">
        <f>C79*F79</f>
        <v>0</v>
      </c>
      <c r="H79" s="62">
        <f>G79*0.095</f>
        <v>0</v>
      </c>
      <c r="I79" s="62">
        <f>+G79+H79</f>
        <v>0</v>
      </c>
      <c r="J79" s="55"/>
      <c r="K79" s="55"/>
      <c r="L79" s="15"/>
    </row>
    <row r="80" spans="1:12" ht="15">
      <c r="A80" s="50" t="s">
        <v>164</v>
      </c>
      <c r="B80" s="33" t="s">
        <v>415</v>
      </c>
      <c r="C80" s="113">
        <v>25</v>
      </c>
      <c r="D80" s="67" t="s">
        <v>173</v>
      </c>
      <c r="E80" s="71"/>
      <c r="F80" s="60"/>
      <c r="G80" s="62">
        <f>C80*F80</f>
        <v>0</v>
      </c>
      <c r="H80" s="62">
        <f>G80*0.095</f>
        <v>0</v>
      </c>
      <c r="I80" s="62">
        <f>+G80+H80</f>
        <v>0</v>
      </c>
      <c r="J80" s="55"/>
      <c r="K80" s="55"/>
      <c r="L80" s="15"/>
    </row>
    <row r="81" spans="1:12" ht="15">
      <c r="A81" s="50" t="s">
        <v>429</v>
      </c>
      <c r="B81" s="33" t="s">
        <v>414</v>
      </c>
      <c r="C81" s="113">
        <v>90</v>
      </c>
      <c r="D81" s="67" t="s">
        <v>173</v>
      </c>
      <c r="E81" s="71"/>
      <c r="F81" s="60"/>
      <c r="G81" s="62">
        <f>C81*F81</f>
        <v>0</v>
      </c>
      <c r="H81" s="62">
        <f>G81*0.095</f>
        <v>0</v>
      </c>
      <c r="I81" s="62">
        <f>+G81+H81</f>
        <v>0</v>
      </c>
      <c r="J81" s="55"/>
      <c r="K81" s="55"/>
      <c r="L81" s="15"/>
    </row>
    <row r="82" spans="1:12" ht="15">
      <c r="A82" s="51"/>
      <c r="B82" s="51" t="s">
        <v>210</v>
      </c>
      <c r="C82" s="74" t="s">
        <v>35</v>
      </c>
      <c r="D82" s="74" t="s">
        <v>35</v>
      </c>
      <c r="E82" s="74" t="s">
        <v>35</v>
      </c>
      <c r="F82" s="74" t="s">
        <v>35</v>
      </c>
      <c r="G82" s="75">
        <f>SUM(G77:G81)</f>
        <v>0</v>
      </c>
      <c r="H82" s="75">
        <f>SUM(H77:H81)</f>
        <v>0</v>
      </c>
      <c r="I82" s="75">
        <f>SUM(I77:I81)</f>
        <v>0</v>
      </c>
      <c r="J82" s="76">
        <f>SUM(J77:J81)</f>
        <v>0</v>
      </c>
      <c r="K82" s="76">
        <f>SUM(K77:K81)</f>
        <v>0</v>
      </c>
      <c r="L82" s="15"/>
    </row>
    <row r="83" spans="1:12" ht="15">
      <c r="A83" s="167" t="s">
        <v>427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5"/>
    </row>
    <row r="84" spans="1:12" ht="15">
      <c r="A84" s="65" t="s">
        <v>430</v>
      </c>
      <c r="B84" s="33" t="s">
        <v>587</v>
      </c>
      <c r="C84" s="113">
        <v>20</v>
      </c>
      <c r="D84" s="113" t="s">
        <v>215</v>
      </c>
      <c r="E84" s="71"/>
      <c r="F84" s="71"/>
      <c r="G84" s="55">
        <f>C84*F84</f>
        <v>0</v>
      </c>
      <c r="H84" s="55">
        <f>G84*0.095</f>
        <v>0</v>
      </c>
      <c r="I84" s="55">
        <f>+G84+H84</f>
        <v>0</v>
      </c>
      <c r="J84" s="55"/>
      <c r="K84" s="55"/>
      <c r="L84" s="15"/>
    </row>
    <row r="85" spans="1:12" ht="15">
      <c r="A85" s="65" t="s">
        <v>166</v>
      </c>
      <c r="B85" s="33" t="s">
        <v>588</v>
      </c>
      <c r="C85" s="113">
        <v>30</v>
      </c>
      <c r="D85" s="113" t="s">
        <v>215</v>
      </c>
      <c r="E85" s="71"/>
      <c r="F85" s="71"/>
      <c r="G85" s="55">
        <f aca="true" t="shared" si="5" ref="G85:G112">C85*F85</f>
        <v>0</v>
      </c>
      <c r="H85" s="55">
        <f aca="true" t="shared" si="6" ref="H85:H112">G85*0.095</f>
        <v>0</v>
      </c>
      <c r="I85" s="55">
        <f aca="true" t="shared" si="7" ref="I85:I112">+G85+H85</f>
        <v>0</v>
      </c>
      <c r="J85" s="55"/>
      <c r="K85" s="55"/>
      <c r="L85" s="15"/>
    </row>
    <row r="86" spans="1:12" ht="15">
      <c r="A86" s="65" t="s">
        <v>167</v>
      </c>
      <c r="B86" s="33" t="s">
        <v>589</v>
      </c>
      <c r="C86" s="113">
        <v>6</v>
      </c>
      <c r="D86" s="113" t="s">
        <v>215</v>
      </c>
      <c r="E86" s="71"/>
      <c r="F86" s="71"/>
      <c r="G86" s="55">
        <f t="shared" si="5"/>
        <v>0</v>
      </c>
      <c r="H86" s="55">
        <f t="shared" si="6"/>
        <v>0</v>
      </c>
      <c r="I86" s="55">
        <f t="shared" si="7"/>
        <v>0</v>
      </c>
      <c r="J86" s="55"/>
      <c r="K86" s="55"/>
      <c r="L86" s="15"/>
    </row>
    <row r="87" spans="1:12" ht="15">
      <c r="A87" s="65" t="s">
        <v>168</v>
      </c>
      <c r="B87" s="33" t="s">
        <v>595</v>
      </c>
      <c r="C87" s="113">
        <v>10</v>
      </c>
      <c r="D87" s="113" t="s">
        <v>215</v>
      </c>
      <c r="E87" s="71"/>
      <c r="F87" s="71"/>
      <c r="G87" s="55">
        <f t="shared" si="5"/>
        <v>0</v>
      </c>
      <c r="H87" s="55">
        <f t="shared" si="6"/>
        <v>0</v>
      </c>
      <c r="I87" s="55">
        <f t="shared" si="7"/>
        <v>0</v>
      </c>
      <c r="J87" s="55"/>
      <c r="K87" s="55"/>
      <c r="L87" s="15"/>
    </row>
    <row r="88" spans="1:12" ht="15">
      <c r="A88" s="65" t="s">
        <v>169</v>
      </c>
      <c r="B88" s="33" t="s">
        <v>590</v>
      </c>
      <c r="C88" s="113">
        <v>12</v>
      </c>
      <c r="D88" s="113" t="s">
        <v>215</v>
      </c>
      <c r="E88" s="71"/>
      <c r="F88" s="71"/>
      <c r="G88" s="55">
        <f t="shared" si="5"/>
        <v>0</v>
      </c>
      <c r="H88" s="55">
        <f t="shared" si="6"/>
        <v>0</v>
      </c>
      <c r="I88" s="55">
        <f t="shared" si="7"/>
        <v>0</v>
      </c>
      <c r="J88" s="55"/>
      <c r="K88" s="55"/>
      <c r="L88" s="15"/>
    </row>
    <row r="89" spans="1:12" ht="15">
      <c r="A89" s="65" t="s">
        <v>170</v>
      </c>
      <c r="B89" s="33" t="s">
        <v>322</v>
      </c>
      <c r="C89" s="113">
        <v>2</v>
      </c>
      <c r="D89" s="113" t="s">
        <v>173</v>
      </c>
      <c r="E89" s="71"/>
      <c r="F89" s="71"/>
      <c r="G89" s="55">
        <f t="shared" si="5"/>
        <v>0</v>
      </c>
      <c r="H89" s="55">
        <f t="shared" si="6"/>
        <v>0</v>
      </c>
      <c r="I89" s="55">
        <f t="shared" si="7"/>
        <v>0</v>
      </c>
      <c r="J89" s="55"/>
      <c r="K89" s="55"/>
      <c r="L89" s="15"/>
    </row>
    <row r="90" spans="1:12" ht="15">
      <c r="A90" s="65" t="s">
        <v>431</v>
      </c>
      <c r="B90" s="33" t="s">
        <v>323</v>
      </c>
      <c r="C90" s="113">
        <v>4</v>
      </c>
      <c r="D90" s="113" t="s">
        <v>173</v>
      </c>
      <c r="E90" s="71"/>
      <c r="F90" s="71"/>
      <c r="G90" s="55">
        <f t="shared" si="5"/>
        <v>0</v>
      </c>
      <c r="H90" s="55">
        <f t="shared" si="6"/>
        <v>0</v>
      </c>
      <c r="I90" s="55">
        <f t="shared" si="7"/>
        <v>0</v>
      </c>
      <c r="J90" s="55"/>
      <c r="K90" s="55"/>
      <c r="L90" s="15"/>
    </row>
    <row r="91" spans="1:12" ht="15">
      <c r="A91" s="65" t="s">
        <v>432</v>
      </c>
      <c r="B91" s="33" t="s">
        <v>591</v>
      </c>
      <c r="C91" s="113">
        <v>7</v>
      </c>
      <c r="D91" s="113" t="s">
        <v>173</v>
      </c>
      <c r="E91" s="71"/>
      <c r="F91" s="71"/>
      <c r="G91" s="55">
        <f t="shared" si="5"/>
        <v>0</v>
      </c>
      <c r="H91" s="55">
        <f t="shared" si="6"/>
        <v>0</v>
      </c>
      <c r="I91" s="55">
        <f t="shared" si="7"/>
        <v>0</v>
      </c>
      <c r="J91" s="55"/>
      <c r="K91" s="55"/>
      <c r="L91" s="15"/>
    </row>
    <row r="92" spans="1:12" ht="15">
      <c r="A92" s="65" t="s">
        <v>171</v>
      </c>
      <c r="B92" s="33" t="s">
        <v>592</v>
      </c>
      <c r="C92" s="113">
        <v>16</v>
      </c>
      <c r="D92" s="113" t="s">
        <v>173</v>
      </c>
      <c r="E92" s="71"/>
      <c r="F92" s="71"/>
      <c r="G92" s="55">
        <f t="shared" si="5"/>
        <v>0</v>
      </c>
      <c r="H92" s="55">
        <f t="shared" si="6"/>
        <v>0</v>
      </c>
      <c r="I92" s="55">
        <f t="shared" si="7"/>
        <v>0</v>
      </c>
      <c r="J92" s="55"/>
      <c r="K92" s="55"/>
      <c r="L92" s="15"/>
    </row>
    <row r="93" spans="1:12" ht="25.5">
      <c r="A93" s="65" t="s">
        <v>433</v>
      </c>
      <c r="B93" s="33" t="s">
        <v>596</v>
      </c>
      <c r="C93" s="113">
        <v>20</v>
      </c>
      <c r="D93" s="113" t="s">
        <v>215</v>
      </c>
      <c r="E93" s="71"/>
      <c r="F93" s="71"/>
      <c r="G93" s="55">
        <f t="shared" si="5"/>
        <v>0</v>
      </c>
      <c r="H93" s="55">
        <f t="shared" si="6"/>
        <v>0</v>
      </c>
      <c r="I93" s="55">
        <f t="shared" si="7"/>
        <v>0</v>
      </c>
      <c r="J93" s="55"/>
      <c r="K93" s="55"/>
      <c r="L93" s="15"/>
    </row>
    <row r="94" spans="1:12" ht="38.25">
      <c r="A94" s="65" t="s">
        <v>434</v>
      </c>
      <c r="B94" s="26" t="s">
        <v>706</v>
      </c>
      <c r="C94" s="113">
        <v>20</v>
      </c>
      <c r="D94" s="113" t="s">
        <v>215</v>
      </c>
      <c r="E94" s="71"/>
      <c r="F94" s="71"/>
      <c r="G94" s="55">
        <f t="shared" si="5"/>
        <v>0</v>
      </c>
      <c r="H94" s="55">
        <f t="shared" si="6"/>
        <v>0</v>
      </c>
      <c r="I94" s="55">
        <f t="shared" si="7"/>
        <v>0</v>
      </c>
      <c r="J94" s="55"/>
      <c r="K94" s="55"/>
      <c r="L94" s="15"/>
    </row>
    <row r="95" spans="1:12" ht="15">
      <c r="A95" s="50" t="s">
        <v>220</v>
      </c>
      <c r="B95" s="25" t="s">
        <v>558</v>
      </c>
      <c r="C95" s="112">
        <v>3</v>
      </c>
      <c r="D95" s="112" t="s">
        <v>215</v>
      </c>
      <c r="E95" s="60"/>
      <c r="F95" s="60"/>
      <c r="G95" s="55">
        <f t="shared" si="5"/>
        <v>0</v>
      </c>
      <c r="H95" s="55">
        <f t="shared" si="6"/>
        <v>0</v>
      </c>
      <c r="I95" s="55">
        <f t="shared" si="7"/>
        <v>0</v>
      </c>
      <c r="J95" s="55"/>
      <c r="K95" s="55"/>
      <c r="L95" s="15"/>
    </row>
    <row r="96" spans="1:12" ht="28.5" customHeight="1">
      <c r="A96" s="50" t="s">
        <v>221</v>
      </c>
      <c r="B96" s="25" t="s">
        <v>324</v>
      </c>
      <c r="C96" s="112">
        <v>5</v>
      </c>
      <c r="D96" s="112" t="s">
        <v>173</v>
      </c>
      <c r="E96" s="60"/>
      <c r="F96" s="60"/>
      <c r="G96" s="55">
        <f t="shared" si="5"/>
        <v>0</v>
      </c>
      <c r="H96" s="55">
        <f t="shared" si="6"/>
        <v>0</v>
      </c>
      <c r="I96" s="55">
        <f t="shared" si="7"/>
        <v>0</v>
      </c>
      <c r="J96" s="55"/>
      <c r="K96" s="55"/>
      <c r="L96" s="15"/>
    </row>
    <row r="97" spans="1:12" ht="27" customHeight="1">
      <c r="A97" s="50" t="s">
        <v>222</v>
      </c>
      <c r="B97" s="33" t="s">
        <v>586</v>
      </c>
      <c r="C97" s="113">
        <v>2</v>
      </c>
      <c r="D97" s="113" t="s">
        <v>173</v>
      </c>
      <c r="E97" s="60"/>
      <c r="F97" s="60"/>
      <c r="G97" s="55">
        <f t="shared" si="5"/>
        <v>0</v>
      </c>
      <c r="H97" s="55">
        <f t="shared" si="6"/>
        <v>0</v>
      </c>
      <c r="I97" s="55">
        <f t="shared" si="7"/>
        <v>0</v>
      </c>
      <c r="J97" s="55"/>
      <c r="K97" s="55"/>
      <c r="L97" s="15"/>
    </row>
    <row r="98" spans="1:12" ht="36.75" customHeight="1">
      <c r="A98" s="50" t="s">
        <v>435</v>
      </c>
      <c r="B98" s="33" t="s">
        <v>585</v>
      </c>
      <c r="C98" s="113">
        <v>2</v>
      </c>
      <c r="D98" s="113" t="s">
        <v>173</v>
      </c>
      <c r="E98" s="60"/>
      <c r="F98" s="60"/>
      <c r="G98" s="55">
        <f t="shared" si="5"/>
        <v>0</v>
      </c>
      <c r="H98" s="55">
        <f t="shared" si="6"/>
        <v>0</v>
      </c>
      <c r="I98" s="55">
        <f t="shared" si="7"/>
        <v>0</v>
      </c>
      <c r="J98" s="55"/>
      <c r="K98" s="55"/>
      <c r="L98" s="15"/>
    </row>
    <row r="99" spans="1:12" ht="25.5">
      <c r="A99" s="50" t="s">
        <v>223</v>
      </c>
      <c r="B99" s="25" t="s">
        <v>297</v>
      </c>
      <c r="C99" s="112">
        <v>1</v>
      </c>
      <c r="D99" s="112" t="s">
        <v>173</v>
      </c>
      <c r="E99" s="60"/>
      <c r="F99" s="60"/>
      <c r="G99" s="55">
        <f t="shared" si="5"/>
        <v>0</v>
      </c>
      <c r="H99" s="55">
        <f t="shared" si="6"/>
        <v>0</v>
      </c>
      <c r="I99" s="55">
        <f t="shared" si="7"/>
        <v>0</v>
      </c>
      <c r="J99" s="55"/>
      <c r="K99" s="55"/>
      <c r="L99" s="15"/>
    </row>
    <row r="100" spans="1:12" ht="13.5" customHeight="1">
      <c r="A100" s="50" t="s">
        <v>224</v>
      </c>
      <c r="B100" s="25" t="s">
        <v>298</v>
      </c>
      <c r="C100" s="112">
        <v>20</v>
      </c>
      <c r="D100" s="112" t="s">
        <v>173</v>
      </c>
      <c r="E100" s="60"/>
      <c r="F100" s="60"/>
      <c r="G100" s="55">
        <f t="shared" si="5"/>
        <v>0</v>
      </c>
      <c r="H100" s="55">
        <f t="shared" si="6"/>
        <v>0</v>
      </c>
      <c r="I100" s="55">
        <f t="shared" si="7"/>
        <v>0</v>
      </c>
      <c r="J100" s="55"/>
      <c r="K100" s="55"/>
      <c r="L100" s="15"/>
    </row>
    <row r="101" spans="1:12" ht="26.25" customHeight="1">
      <c r="A101" s="50" t="s">
        <v>225</v>
      </c>
      <c r="B101" s="25" t="s">
        <v>559</v>
      </c>
      <c r="C101" s="112">
        <v>8</v>
      </c>
      <c r="D101" s="112" t="s">
        <v>173</v>
      </c>
      <c r="E101" s="60"/>
      <c r="F101" s="60"/>
      <c r="G101" s="55">
        <f t="shared" si="5"/>
        <v>0</v>
      </c>
      <c r="H101" s="55">
        <f t="shared" si="6"/>
        <v>0</v>
      </c>
      <c r="I101" s="55">
        <f t="shared" si="7"/>
        <v>0</v>
      </c>
      <c r="J101" s="55"/>
      <c r="K101" s="55"/>
      <c r="L101" s="15"/>
    </row>
    <row r="102" spans="1:12" ht="15">
      <c r="A102" s="50" t="s">
        <v>436</v>
      </c>
      <c r="B102" s="25" t="s">
        <v>299</v>
      </c>
      <c r="C102" s="112">
        <v>2</v>
      </c>
      <c r="D102" s="112" t="s">
        <v>173</v>
      </c>
      <c r="E102" s="60"/>
      <c r="F102" s="60"/>
      <c r="G102" s="55">
        <f t="shared" si="5"/>
        <v>0</v>
      </c>
      <c r="H102" s="55">
        <f t="shared" si="6"/>
        <v>0</v>
      </c>
      <c r="I102" s="55">
        <f t="shared" si="7"/>
        <v>0</v>
      </c>
      <c r="J102" s="55"/>
      <c r="K102" s="55"/>
      <c r="L102" s="15"/>
    </row>
    <row r="103" spans="1:12" ht="15">
      <c r="A103" s="50" t="s">
        <v>226</v>
      </c>
      <c r="B103" s="188" t="s">
        <v>707</v>
      </c>
      <c r="C103" s="112">
        <v>2</v>
      </c>
      <c r="D103" s="112" t="s">
        <v>173</v>
      </c>
      <c r="E103" s="60"/>
      <c r="F103" s="60"/>
      <c r="G103" s="55">
        <f t="shared" si="5"/>
        <v>0</v>
      </c>
      <c r="H103" s="55">
        <f t="shared" si="6"/>
        <v>0</v>
      </c>
      <c r="I103" s="55">
        <f t="shared" si="7"/>
        <v>0</v>
      </c>
      <c r="J103" s="55"/>
      <c r="K103" s="55"/>
      <c r="L103" s="15"/>
    </row>
    <row r="104" spans="1:12" ht="38.25">
      <c r="A104" s="50" t="s">
        <v>227</v>
      </c>
      <c r="B104" s="25" t="s">
        <v>685</v>
      </c>
      <c r="C104" s="112">
        <v>5</v>
      </c>
      <c r="D104" s="112" t="s">
        <v>173</v>
      </c>
      <c r="E104" s="60"/>
      <c r="F104" s="60"/>
      <c r="G104" s="55">
        <f t="shared" si="5"/>
        <v>0</v>
      </c>
      <c r="H104" s="55">
        <f t="shared" si="6"/>
        <v>0</v>
      </c>
      <c r="I104" s="55">
        <f t="shared" si="7"/>
        <v>0</v>
      </c>
      <c r="J104" s="55"/>
      <c r="K104" s="55"/>
      <c r="L104" s="15"/>
    </row>
    <row r="105" spans="1:12" ht="25.5">
      <c r="A105" s="50" t="s">
        <v>228</v>
      </c>
      <c r="B105" s="25" t="s">
        <v>686</v>
      </c>
      <c r="C105" s="112">
        <v>5</v>
      </c>
      <c r="D105" s="112" t="s">
        <v>173</v>
      </c>
      <c r="E105" s="60"/>
      <c r="F105" s="60"/>
      <c r="G105" s="55">
        <f t="shared" si="5"/>
        <v>0</v>
      </c>
      <c r="H105" s="55">
        <f t="shared" si="6"/>
        <v>0</v>
      </c>
      <c r="I105" s="55">
        <f t="shared" si="7"/>
        <v>0</v>
      </c>
      <c r="J105" s="55"/>
      <c r="K105" s="55"/>
      <c r="L105" s="15"/>
    </row>
    <row r="106" spans="1:12" ht="25.5">
      <c r="A106" s="50" t="s">
        <v>437</v>
      </c>
      <c r="B106" s="25" t="s">
        <v>582</v>
      </c>
      <c r="C106" s="112">
        <v>6</v>
      </c>
      <c r="D106" s="112" t="s">
        <v>173</v>
      </c>
      <c r="E106" s="60"/>
      <c r="F106" s="60"/>
      <c r="G106" s="55">
        <f t="shared" si="5"/>
        <v>0</v>
      </c>
      <c r="H106" s="55">
        <f t="shared" si="6"/>
        <v>0</v>
      </c>
      <c r="I106" s="55">
        <f t="shared" si="7"/>
        <v>0</v>
      </c>
      <c r="J106" s="55"/>
      <c r="K106" s="55"/>
      <c r="L106" s="15"/>
    </row>
    <row r="107" spans="1:12" ht="15">
      <c r="A107" s="50" t="s">
        <v>438</v>
      </c>
      <c r="B107" s="25" t="s">
        <v>581</v>
      </c>
      <c r="C107" s="112">
        <v>3</v>
      </c>
      <c r="D107" s="112" t="s">
        <v>173</v>
      </c>
      <c r="E107" s="60"/>
      <c r="F107" s="60"/>
      <c r="G107" s="55">
        <f t="shared" si="5"/>
        <v>0</v>
      </c>
      <c r="H107" s="55">
        <f t="shared" si="6"/>
        <v>0</v>
      </c>
      <c r="I107" s="55">
        <f t="shared" si="7"/>
        <v>0</v>
      </c>
      <c r="J107" s="55"/>
      <c r="K107" s="55"/>
      <c r="L107" s="15"/>
    </row>
    <row r="108" spans="1:12" ht="15">
      <c r="A108" s="50" t="s">
        <v>229</v>
      </c>
      <c r="B108" s="33" t="s">
        <v>580</v>
      </c>
      <c r="C108" s="113">
        <v>2</v>
      </c>
      <c r="D108" s="113" t="s">
        <v>173</v>
      </c>
      <c r="E108" s="60"/>
      <c r="F108" s="60"/>
      <c r="G108" s="55">
        <f t="shared" si="5"/>
        <v>0</v>
      </c>
      <c r="H108" s="55">
        <f t="shared" si="6"/>
        <v>0</v>
      </c>
      <c r="I108" s="55">
        <f t="shared" si="7"/>
        <v>0</v>
      </c>
      <c r="J108" s="55"/>
      <c r="K108" s="55"/>
      <c r="L108" s="15"/>
    </row>
    <row r="109" spans="1:12" ht="25.5">
      <c r="A109" s="50" t="s">
        <v>230</v>
      </c>
      <c r="B109" s="25" t="s">
        <v>579</v>
      </c>
      <c r="C109" s="112">
        <v>6</v>
      </c>
      <c r="D109" s="112" t="s">
        <v>173</v>
      </c>
      <c r="E109" s="60"/>
      <c r="F109" s="60"/>
      <c r="G109" s="55">
        <f t="shared" si="5"/>
        <v>0</v>
      </c>
      <c r="H109" s="55">
        <f t="shared" si="6"/>
        <v>0</v>
      </c>
      <c r="I109" s="55">
        <f t="shared" si="7"/>
        <v>0</v>
      </c>
      <c r="J109" s="55"/>
      <c r="K109" s="55"/>
      <c r="L109" s="15"/>
    </row>
    <row r="110" spans="1:12" ht="25.5">
      <c r="A110" s="50" t="s">
        <v>439</v>
      </c>
      <c r="B110" s="25" t="s">
        <v>578</v>
      </c>
      <c r="C110" s="112">
        <v>4</v>
      </c>
      <c r="D110" s="112" t="s">
        <v>173</v>
      </c>
      <c r="E110" s="60"/>
      <c r="F110" s="60"/>
      <c r="G110" s="55">
        <f t="shared" si="5"/>
        <v>0</v>
      </c>
      <c r="H110" s="55">
        <f t="shared" si="6"/>
        <v>0</v>
      </c>
      <c r="I110" s="55">
        <f t="shared" si="7"/>
        <v>0</v>
      </c>
      <c r="J110" s="55"/>
      <c r="K110" s="55"/>
      <c r="L110" s="15"/>
    </row>
    <row r="111" spans="1:12" ht="15">
      <c r="A111" s="50" t="s">
        <v>231</v>
      </c>
      <c r="B111" s="25" t="s">
        <v>583</v>
      </c>
      <c r="C111" s="112">
        <v>5</v>
      </c>
      <c r="D111" s="112" t="s">
        <v>173</v>
      </c>
      <c r="E111" s="60"/>
      <c r="F111" s="60"/>
      <c r="G111" s="55">
        <f t="shared" si="5"/>
        <v>0</v>
      </c>
      <c r="H111" s="55">
        <f t="shared" si="6"/>
        <v>0</v>
      </c>
      <c r="I111" s="55">
        <f t="shared" si="7"/>
        <v>0</v>
      </c>
      <c r="J111" s="55"/>
      <c r="K111" s="55"/>
      <c r="L111" s="15"/>
    </row>
    <row r="112" spans="1:12" ht="25.5">
      <c r="A112" s="50" t="s">
        <v>597</v>
      </c>
      <c r="B112" s="25" t="s">
        <v>584</v>
      </c>
      <c r="C112" s="112">
        <v>5</v>
      </c>
      <c r="D112" s="112" t="s">
        <v>173</v>
      </c>
      <c r="E112" s="60"/>
      <c r="F112" s="60"/>
      <c r="G112" s="55">
        <f t="shared" si="5"/>
        <v>0</v>
      </c>
      <c r="H112" s="55">
        <f t="shared" si="6"/>
        <v>0</v>
      </c>
      <c r="I112" s="55">
        <f t="shared" si="7"/>
        <v>0</v>
      </c>
      <c r="J112" s="55"/>
      <c r="K112" s="55"/>
      <c r="L112" s="15"/>
    </row>
    <row r="113" spans="1:12" ht="15">
      <c r="A113" s="51"/>
      <c r="B113" s="64" t="s">
        <v>453</v>
      </c>
      <c r="C113" s="74" t="s">
        <v>35</v>
      </c>
      <c r="D113" s="74" t="s">
        <v>35</v>
      </c>
      <c r="E113" s="74" t="s">
        <v>35</v>
      </c>
      <c r="F113" s="74" t="s">
        <v>35</v>
      </c>
      <c r="G113" s="75">
        <f>SUM(G84:G112)</f>
        <v>0</v>
      </c>
      <c r="H113" s="75">
        <f>SUM(H84:H112)</f>
        <v>0</v>
      </c>
      <c r="I113" s="75">
        <f>SUM(I84:I112)</f>
        <v>0</v>
      </c>
      <c r="J113" s="76">
        <f>SUM(J84:J112)</f>
        <v>0</v>
      </c>
      <c r="K113" s="76">
        <f>SUM(K84:K112)</f>
        <v>0</v>
      </c>
      <c r="L113" s="15"/>
    </row>
    <row r="114" spans="1:15" ht="1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6"/>
      <c r="M114" s="15"/>
      <c r="N114" s="15"/>
      <c r="O114" s="15"/>
    </row>
    <row r="115" spans="1:15" ht="15">
      <c r="A115" s="161" t="s">
        <v>482</v>
      </c>
      <c r="B115" s="162"/>
      <c r="C115" s="36"/>
      <c r="D115" s="37"/>
      <c r="E115" s="38"/>
      <c r="F115" s="38"/>
      <c r="G115" s="38"/>
      <c r="H115" s="38"/>
      <c r="I115" s="38"/>
      <c r="J115" s="38"/>
      <c r="K115" s="38"/>
      <c r="L115" s="15"/>
      <c r="M115" s="15"/>
      <c r="N115" s="15"/>
      <c r="O115" s="15"/>
    </row>
    <row r="116" spans="1:15" ht="25.5" customHeight="1">
      <c r="A116" s="159" t="s">
        <v>483</v>
      </c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"/>
      <c r="M116" s="15"/>
      <c r="N116" s="15"/>
      <c r="O116" s="15"/>
    </row>
    <row r="117" spans="1:15" ht="15">
      <c r="A117" s="159" t="s">
        <v>484</v>
      </c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"/>
      <c r="M117" s="15"/>
      <c r="N117" s="15"/>
      <c r="O117" s="15"/>
    </row>
    <row r="118" spans="1:15" ht="15">
      <c r="A118" s="159" t="s">
        <v>519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"/>
      <c r="M118" s="15"/>
      <c r="N118" s="15"/>
      <c r="O118" s="15"/>
    </row>
    <row r="119" spans="1:15" ht="15">
      <c r="A119" s="159" t="s">
        <v>486</v>
      </c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"/>
      <c r="M119" s="15"/>
      <c r="N119" s="15"/>
      <c r="O119" s="15"/>
    </row>
    <row r="120" spans="1:15" ht="15">
      <c r="A120" s="159" t="s">
        <v>487</v>
      </c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"/>
      <c r="M120" s="15"/>
      <c r="N120" s="15"/>
      <c r="O120" s="15"/>
    </row>
    <row r="121" spans="1:15" ht="15">
      <c r="A121" s="159" t="s">
        <v>488</v>
      </c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"/>
      <c r="M121" s="15"/>
      <c r="N121" s="15"/>
      <c r="O121" s="15"/>
    </row>
    <row r="122" spans="1:15" ht="15">
      <c r="A122" s="159" t="s">
        <v>489</v>
      </c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"/>
      <c r="M122" s="15"/>
      <c r="N122" s="15"/>
      <c r="O122" s="15"/>
    </row>
    <row r="123" spans="1:15" ht="38.25" customHeight="1">
      <c r="A123" s="159" t="s">
        <v>490</v>
      </c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"/>
      <c r="M123" s="15"/>
      <c r="N123" s="15"/>
      <c r="O123" s="15"/>
    </row>
    <row r="124" spans="1:15" ht="42" customHeight="1">
      <c r="A124" s="159" t="s">
        <v>520</v>
      </c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"/>
      <c r="M124" s="15"/>
      <c r="N124" s="15"/>
      <c r="O124" s="15"/>
    </row>
    <row r="125" spans="1:12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15"/>
    </row>
    <row r="126" spans="1:12" ht="15">
      <c r="A126" s="160" t="s">
        <v>491</v>
      </c>
      <c r="B126" s="160"/>
      <c r="C126" s="39" t="s">
        <v>492</v>
      </c>
      <c r="D126" s="37"/>
      <c r="E126" s="38"/>
      <c r="F126" s="40" t="s">
        <v>493</v>
      </c>
      <c r="G126" s="38"/>
      <c r="H126" s="38"/>
      <c r="I126" s="38"/>
      <c r="J126" s="38"/>
      <c r="K126" s="38"/>
      <c r="L126" s="15"/>
    </row>
    <row r="127" spans="1:12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1:12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1:12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1:12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1:12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1:12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1:12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1:12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2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1:12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2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2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2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1:12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1:12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1:12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1:12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1:12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1:12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1:12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1:12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1:12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1:12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1:12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1:12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1:12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1:12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1:12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1:12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1:12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1:12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1:12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1:12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1:12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1:12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1:12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1:12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1:12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1:12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1:12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1:12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1:12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1:12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spans="1:12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1:12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1:12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1:12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1:12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1:12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1:12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1:12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1:12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1:12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1:12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1:12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1:12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1:12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1:12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1:12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1:12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1:12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1:12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1:12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1:12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1:12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1:12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1:12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2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1:12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1:12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1:12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1:12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1:12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1:12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1:12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1:12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1:12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1:12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1:12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1:12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1:12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1:12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1:12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1:12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1:12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1:12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1:12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1:12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1:12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1:12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1:12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1:12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1:12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1:12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1:12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1:12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1:12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1:12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1:12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1:12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1:12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1:12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1:12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1:12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1:12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1:12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1:12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1:12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1:12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1:12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1:12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1:12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1:12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1:12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1:12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1:12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1:12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1:12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1:12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1:12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1:12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1:12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1:12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</row>
    <row r="309" spans="1:12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0" spans="1:12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</row>
    <row r="311" spans="1:12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</row>
    <row r="312" spans="1:12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</row>
    <row r="313" spans="1:12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1:12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</row>
    <row r="315" spans="1:12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</row>
    <row r="316" spans="1:12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</row>
    <row r="317" spans="1:12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</row>
    <row r="318" spans="1:12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</row>
    <row r="319" spans="1:12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</row>
    <row r="320" spans="1:12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</row>
    <row r="321" spans="1:12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</row>
    <row r="322" spans="1:12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spans="1:12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spans="1:12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</row>
    <row r="325" spans="1:12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</row>
    <row r="326" spans="1:12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</row>
    <row r="327" spans="1:12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</row>
    <row r="328" spans="1:12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</row>
    <row r="329" spans="1:12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</row>
    <row r="330" spans="1:12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</row>
    <row r="331" spans="1:12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</row>
    <row r="332" spans="1:12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</row>
    <row r="333" spans="1:12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spans="1:12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</row>
    <row r="335" spans="1:12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</row>
    <row r="336" spans="1:12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</row>
    <row r="337" spans="1:12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</row>
    <row r="338" spans="1:12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</row>
    <row r="339" spans="1:12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</row>
    <row r="340" spans="1:12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</row>
    <row r="341" spans="1:12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</row>
    <row r="342" spans="1:12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</row>
    <row r="343" spans="1:12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spans="1:12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</row>
    <row r="345" spans="1:12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</row>
    <row r="346" spans="1:12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</row>
    <row r="347" spans="1:12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</row>
    <row r="348" spans="1:12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</row>
    <row r="349" spans="1:12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</row>
    <row r="350" spans="1:12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</row>
    <row r="351" spans="1:12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</row>
    <row r="352" spans="1:12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</row>
    <row r="353" spans="1:12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spans="1:12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</row>
    <row r="355" spans="1:12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</row>
    <row r="356" spans="1:12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</row>
    <row r="357" spans="1:12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</row>
    <row r="358" spans="1:12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</row>
    <row r="359" spans="1:12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</row>
    <row r="360" spans="1:12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</row>
    <row r="361" spans="1:12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</row>
    <row r="362" spans="1:12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</row>
    <row r="363" spans="1:12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</row>
    <row r="364" spans="1:12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</row>
    <row r="365" spans="1:12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</row>
    <row r="366" spans="1:12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</row>
    <row r="367" spans="1:12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</row>
    <row r="368" spans="1:12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</row>
    <row r="369" spans="1:12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</row>
    <row r="370" spans="1:12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</row>
    <row r="371" spans="1:12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</row>
    <row r="372" spans="1:12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</row>
    <row r="373" spans="1:12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</row>
    <row r="374" spans="1:12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</row>
    <row r="375" spans="1:12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</row>
    <row r="376" spans="1:12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</row>
    <row r="377" spans="1:12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</row>
    <row r="378" spans="1:12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</row>
    <row r="379" spans="1:12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</row>
    <row r="380" spans="1:12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</row>
    <row r="381" spans="1:12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</row>
    <row r="382" spans="1:12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</row>
    <row r="383" spans="1:12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</row>
    <row r="384" spans="1:12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</row>
    <row r="385" spans="1:12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</row>
    <row r="386" spans="1:12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</row>
    <row r="387" spans="1:12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</row>
    <row r="388" spans="1:12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</row>
    <row r="389" spans="1:12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</row>
    <row r="390" spans="1:12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</row>
    <row r="391" spans="1:12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</row>
    <row r="392" spans="1:12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</row>
    <row r="393" spans="1:12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</row>
    <row r="394" spans="1:12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</row>
    <row r="395" spans="1:12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</row>
    <row r="396" spans="1:12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</row>
    <row r="397" spans="1:12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</row>
    <row r="398" spans="1:12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</row>
    <row r="399" spans="1:12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</row>
    <row r="400" spans="1:12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</row>
    <row r="401" spans="1:12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</row>
    <row r="402" spans="1:12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</row>
    <row r="403" spans="1:12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</row>
    <row r="404" spans="1:12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</row>
    <row r="405" spans="1:12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</row>
    <row r="406" spans="1:12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</row>
    <row r="407" spans="1:12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</row>
  </sheetData>
  <sheetProtection/>
  <mergeCells count="16">
    <mergeCell ref="A83:K83"/>
    <mergeCell ref="A1:B1"/>
    <mergeCell ref="A2:K2"/>
    <mergeCell ref="A76:K76"/>
    <mergeCell ref="A115:B115"/>
    <mergeCell ref="A116:K116"/>
    <mergeCell ref="G1:K1"/>
    <mergeCell ref="A123:K123"/>
    <mergeCell ref="A124:K124"/>
    <mergeCell ref="A126:B126"/>
    <mergeCell ref="A117:K117"/>
    <mergeCell ref="A118:K118"/>
    <mergeCell ref="A119:K119"/>
    <mergeCell ref="A120:K120"/>
    <mergeCell ref="A121:K121"/>
    <mergeCell ref="A122:K122"/>
  </mergeCells>
  <dataValidations count="1">
    <dataValidation type="whole" operator="equal" allowBlank="1" showInputMessage="1" showErrorMessage="1" sqref="J84:K112 J7:K74 J77:K81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pane ySplit="5" topLeftCell="A42" activePane="bottomLeft" state="frozen"/>
      <selection pane="topLeft" activeCell="A1" sqref="A1"/>
      <selection pane="bottomLeft" activeCell="K49" sqref="K49"/>
    </sheetView>
  </sheetViews>
  <sheetFormatPr defaultColWidth="9.140625" defaultRowHeight="15"/>
  <cols>
    <col min="1" max="1" width="4.57421875" style="6" customWidth="1"/>
    <col min="2" max="2" width="37.140625" style="2" customWidth="1"/>
    <col min="3" max="3" width="9.421875" style="6" customWidth="1"/>
    <col min="4" max="4" width="6.28125" style="6" customWidth="1"/>
    <col min="5" max="5" width="9.7109375" style="6" customWidth="1"/>
    <col min="6" max="6" width="11.140625" style="6" customWidth="1"/>
    <col min="7" max="7" width="9.421875" style="6" customWidth="1"/>
    <col min="8" max="8" width="11.00390625" style="6" customWidth="1"/>
    <col min="9" max="9" width="10.28125" style="6" customWidth="1"/>
    <col min="10" max="10" width="11.421875" style="6" customWidth="1"/>
    <col min="11" max="11" width="10.28125" style="6" customWidth="1"/>
    <col min="12" max="16384" width="9.140625" style="6" customWidth="1"/>
  </cols>
  <sheetData>
    <row r="1" spans="1:11" ht="13.5" customHeight="1">
      <c r="A1" s="2"/>
      <c r="B1" s="16" t="s">
        <v>36</v>
      </c>
      <c r="C1" s="17"/>
      <c r="D1" s="16"/>
      <c r="E1" s="16"/>
      <c r="F1" s="159" t="s">
        <v>602</v>
      </c>
      <c r="G1" s="159"/>
      <c r="H1" s="159"/>
      <c r="I1" s="159"/>
      <c r="J1" s="159"/>
      <c r="K1" s="159"/>
    </row>
    <row r="2" spans="1:11" ht="15" customHeight="1">
      <c r="A2" s="169" t="s">
        <v>696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2.75">
      <c r="A3" s="2"/>
      <c r="B3" s="5"/>
      <c r="C3" s="3"/>
      <c r="D3" s="2"/>
      <c r="E3" s="2"/>
      <c r="F3" s="2"/>
      <c r="G3" s="2"/>
      <c r="H3" s="2"/>
      <c r="I3" s="2"/>
      <c r="J3" s="2"/>
      <c r="K3" s="2"/>
    </row>
    <row r="4" spans="1:11" ht="77.25">
      <c r="A4" s="42" t="s">
        <v>457</v>
      </c>
      <c r="B4" s="43" t="s">
        <v>458</v>
      </c>
      <c r="C4" s="44" t="s">
        <v>31</v>
      </c>
      <c r="D4" s="42" t="s">
        <v>459</v>
      </c>
      <c r="E4" s="42" t="s">
        <v>460</v>
      </c>
      <c r="F4" s="42" t="s">
        <v>461</v>
      </c>
      <c r="G4" s="42" t="s">
        <v>462</v>
      </c>
      <c r="H4" s="42" t="s">
        <v>463</v>
      </c>
      <c r="I4" s="42" t="s">
        <v>464</v>
      </c>
      <c r="J4" s="42" t="s">
        <v>465</v>
      </c>
      <c r="K4" s="42" t="s">
        <v>466</v>
      </c>
    </row>
    <row r="5" spans="1:11" ht="26.25">
      <c r="A5" s="45">
        <v>1</v>
      </c>
      <c r="B5" s="46">
        <v>2</v>
      </c>
      <c r="C5" s="47">
        <v>3</v>
      </c>
      <c r="D5" s="45">
        <v>4</v>
      </c>
      <c r="E5" s="45">
        <v>5</v>
      </c>
      <c r="F5" s="45">
        <v>6</v>
      </c>
      <c r="G5" s="45" t="s">
        <v>467</v>
      </c>
      <c r="H5" s="45" t="s">
        <v>468</v>
      </c>
      <c r="I5" s="45" t="s">
        <v>469</v>
      </c>
      <c r="J5" s="45">
        <v>10</v>
      </c>
      <c r="K5" s="45">
        <v>11</v>
      </c>
    </row>
    <row r="6" spans="1:11" ht="15" customHeight="1">
      <c r="A6" s="167" t="s">
        <v>162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54" customHeight="1">
      <c r="A7" s="57" t="s">
        <v>0</v>
      </c>
      <c r="B7" s="59" t="s">
        <v>500</v>
      </c>
      <c r="C7" s="48">
        <v>1800</v>
      </c>
      <c r="D7" s="49" t="s">
        <v>33</v>
      </c>
      <c r="E7" s="28" t="s">
        <v>35</v>
      </c>
      <c r="F7" s="60"/>
      <c r="G7" s="62">
        <f>C7*F7</f>
        <v>0</v>
      </c>
      <c r="H7" s="63">
        <f>G7*0.095</f>
        <v>0</v>
      </c>
      <c r="I7" s="62">
        <f>+G7+H7</f>
        <v>0</v>
      </c>
      <c r="J7" s="55"/>
      <c r="K7" s="55"/>
    </row>
    <row r="8" spans="1:11" ht="13.5" customHeight="1">
      <c r="A8" s="57" t="s">
        <v>499</v>
      </c>
      <c r="B8" s="59" t="s">
        <v>501</v>
      </c>
      <c r="C8" s="48">
        <v>2400</v>
      </c>
      <c r="D8" s="49" t="s">
        <v>33</v>
      </c>
      <c r="E8" s="28" t="s">
        <v>35</v>
      </c>
      <c r="F8" s="60"/>
      <c r="G8" s="62">
        <f aca="true" t="shared" si="0" ref="G8:G14">C8*F8</f>
        <v>0</v>
      </c>
      <c r="H8" s="63">
        <f aca="true" t="shared" si="1" ref="H8:H14">G8*0.095</f>
        <v>0</v>
      </c>
      <c r="I8" s="62">
        <f aca="true" t="shared" si="2" ref="I8:I15">+G8+H8</f>
        <v>0</v>
      </c>
      <c r="J8" s="55"/>
      <c r="K8" s="55"/>
    </row>
    <row r="9" spans="1:11" ht="51.75">
      <c r="A9" s="58" t="s">
        <v>2</v>
      </c>
      <c r="B9" s="59" t="s">
        <v>502</v>
      </c>
      <c r="C9" s="48">
        <v>420</v>
      </c>
      <c r="D9" s="49" t="s">
        <v>33</v>
      </c>
      <c r="E9" s="28" t="s">
        <v>35</v>
      </c>
      <c r="F9" s="60"/>
      <c r="G9" s="62">
        <f t="shared" si="0"/>
        <v>0</v>
      </c>
      <c r="H9" s="63">
        <f t="shared" si="1"/>
        <v>0</v>
      </c>
      <c r="I9" s="62">
        <f t="shared" si="2"/>
        <v>0</v>
      </c>
      <c r="J9" s="55"/>
      <c r="K9" s="55"/>
    </row>
    <row r="10" spans="1:11" ht="13.5">
      <c r="A10" s="58" t="s">
        <v>3</v>
      </c>
      <c r="B10" s="59" t="s">
        <v>52</v>
      </c>
      <c r="C10" s="48">
        <v>180</v>
      </c>
      <c r="D10" s="49" t="s">
        <v>33</v>
      </c>
      <c r="E10" s="28" t="s">
        <v>35</v>
      </c>
      <c r="F10" s="60"/>
      <c r="G10" s="62">
        <f t="shared" si="0"/>
        <v>0</v>
      </c>
      <c r="H10" s="63">
        <f t="shared" si="1"/>
        <v>0</v>
      </c>
      <c r="I10" s="62">
        <f t="shared" si="2"/>
        <v>0</v>
      </c>
      <c r="J10" s="55"/>
      <c r="K10" s="55"/>
    </row>
    <row r="11" spans="1:11" ht="13.5">
      <c r="A11" s="58" t="s">
        <v>4</v>
      </c>
      <c r="B11" s="59" t="s">
        <v>503</v>
      </c>
      <c r="C11" s="48">
        <v>400</v>
      </c>
      <c r="D11" s="49" t="s">
        <v>33</v>
      </c>
      <c r="E11" s="28" t="s">
        <v>35</v>
      </c>
      <c r="F11" s="60"/>
      <c r="G11" s="62">
        <f t="shared" si="0"/>
        <v>0</v>
      </c>
      <c r="H11" s="63">
        <f t="shared" si="1"/>
        <v>0</v>
      </c>
      <c r="I11" s="62">
        <f t="shared" si="2"/>
        <v>0</v>
      </c>
      <c r="J11" s="55"/>
      <c r="K11" s="55"/>
    </row>
    <row r="12" spans="1:11" ht="51.75">
      <c r="A12" s="58" t="s">
        <v>5</v>
      </c>
      <c r="B12" s="59" t="s">
        <v>504</v>
      </c>
      <c r="C12" s="48">
        <v>1800</v>
      </c>
      <c r="D12" s="49" t="s">
        <v>33</v>
      </c>
      <c r="E12" s="28" t="s">
        <v>35</v>
      </c>
      <c r="F12" s="60"/>
      <c r="G12" s="62">
        <f t="shared" si="0"/>
        <v>0</v>
      </c>
      <c r="H12" s="63">
        <f t="shared" si="1"/>
        <v>0</v>
      </c>
      <c r="I12" s="62">
        <f t="shared" si="2"/>
        <v>0</v>
      </c>
      <c r="J12" s="55"/>
      <c r="K12" s="55"/>
    </row>
    <row r="13" spans="1:11" ht="51.75">
      <c r="A13" s="58" t="s">
        <v>7</v>
      </c>
      <c r="B13" s="59" t="s">
        <v>505</v>
      </c>
      <c r="C13" s="48">
        <v>100</v>
      </c>
      <c r="D13" s="49" t="s">
        <v>33</v>
      </c>
      <c r="E13" s="28" t="s">
        <v>35</v>
      </c>
      <c r="F13" s="60"/>
      <c r="G13" s="62">
        <f t="shared" si="0"/>
        <v>0</v>
      </c>
      <c r="H13" s="63">
        <f t="shared" si="1"/>
        <v>0</v>
      </c>
      <c r="I13" s="62">
        <f t="shared" si="2"/>
        <v>0</v>
      </c>
      <c r="J13" s="55"/>
      <c r="K13" s="55"/>
    </row>
    <row r="14" spans="1:11" ht="13.5">
      <c r="A14" s="58" t="s">
        <v>8</v>
      </c>
      <c r="B14" s="59" t="s">
        <v>609</v>
      </c>
      <c r="C14" s="48">
        <v>270</v>
      </c>
      <c r="D14" s="49" t="s">
        <v>173</v>
      </c>
      <c r="E14" s="28"/>
      <c r="F14" s="60"/>
      <c r="G14" s="62">
        <f t="shared" si="0"/>
        <v>0</v>
      </c>
      <c r="H14" s="63">
        <f t="shared" si="1"/>
        <v>0</v>
      </c>
      <c r="I14" s="62">
        <f t="shared" si="2"/>
        <v>0</v>
      </c>
      <c r="J14" s="55"/>
      <c r="K14" s="55"/>
    </row>
    <row r="15" spans="1:11" ht="13.5">
      <c r="A15" s="58"/>
      <c r="B15" s="56" t="s">
        <v>55</v>
      </c>
      <c r="C15" s="74" t="s">
        <v>35</v>
      </c>
      <c r="D15" s="74" t="s">
        <v>35</v>
      </c>
      <c r="E15" s="74" t="s">
        <v>35</v>
      </c>
      <c r="F15" s="74" t="s">
        <v>35</v>
      </c>
      <c r="G15" s="77">
        <f>SUM(G7:G14)</f>
        <v>0</v>
      </c>
      <c r="H15" s="77">
        <f>SUM(H7:H14)</f>
        <v>0</v>
      </c>
      <c r="I15" s="77">
        <f t="shared" si="2"/>
        <v>0</v>
      </c>
      <c r="J15" s="74">
        <f>SUM(J7:J14)</f>
        <v>0</v>
      </c>
      <c r="K15" s="74">
        <f>SUM(K7:K14)</f>
        <v>0</v>
      </c>
    </row>
    <row r="16" spans="1:11" ht="15" customHeight="1">
      <c r="A16" s="167" t="s">
        <v>56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70"/>
    </row>
    <row r="17" spans="1:11" ht="25.5">
      <c r="A17" s="65" t="s">
        <v>9</v>
      </c>
      <c r="B17" s="33" t="s">
        <v>53</v>
      </c>
      <c r="C17" s="66">
        <v>150</v>
      </c>
      <c r="D17" s="67" t="s">
        <v>33</v>
      </c>
      <c r="E17" s="71"/>
      <c r="F17" s="71"/>
      <c r="G17" s="72">
        <f>C17*F17</f>
        <v>0</v>
      </c>
      <c r="H17" s="72">
        <f>G17*0.095</f>
        <v>0</v>
      </c>
      <c r="I17" s="72">
        <f>+G17+H17</f>
        <v>0</v>
      </c>
      <c r="J17" s="70"/>
      <c r="K17" s="69"/>
    </row>
    <row r="18" spans="1:11" ht="25.5">
      <c r="A18" s="65" t="s">
        <v>10</v>
      </c>
      <c r="B18" s="33" t="s">
        <v>252</v>
      </c>
      <c r="C18" s="66">
        <v>200</v>
      </c>
      <c r="D18" s="67" t="s">
        <v>33</v>
      </c>
      <c r="E18" s="71"/>
      <c r="F18" s="71"/>
      <c r="G18" s="72">
        <f aca="true" t="shared" si="3" ref="G18:G27">C18*F18</f>
        <v>0</v>
      </c>
      <c r="H18" s="72">
        <f aca="true" t="shared" si="4" ref="H18:H27">G18*0.095</f>
        <v>0</v>
      </c>
      <c r="I18" s="72">
        <f aca="true" t="shared" si="5" ref="I18:I28">+G18+H18</f>
        <v>0</v>
      </c>
      <c r="J18" s="70"/>
      <c r="K18" s="69"/>
    </row>
    <row r="19" spans="1:11" ht="25.5">
      <c r="A19" s="65" t="s">
        <v>11</v>
      </c>
      <c r="B19" s="33" t="s">
        <v>507</v>
      </c>
      <c r="C19" s="66">
        <v>100</v>
      </c>
      <c r="D19" s="67" t="s">
        <v>33</v>
      </c>
      <c r="E19" s="71"/>
      <c r="F19" s="71"/>
      <c r="G19" s="72">
        <f t="shared" si="3"/>
        <v>0</v>
      </c>
      <c r="H19" s="72">
        <f t="shared" si="4"/>
        <v>0</v>
      </c>
      <c r="I19" s="72">
        <f t="shared" si="5"/>
        <v>0</v>
      </c>
      <c r="J19" s="70"/>
      <c r="K19" s="69"/>
    </row>
    <row r="20" spans="1:11" ht="25.5">
      <c r="A20" s="65" t="s">
        <v>12</v>
      </c>
      <c r="B20" s="33" t="s">
        <v>250</v>
      </c>
      <c r="C20" s="66">
        <v>130</v>
      </c>
      <c r="D20" s="67" t="s">
        <v>33</v>
      </c>
      <c r="E20" s="71"/>
      <c r="F20" s="71"/>
      <c r="G20" s="72">
        <f t="shared" si="3"/>
        <v>0</v>
      </c>
      <c r="H20" s="72">
        <f t="shared" si="4"/>
        <v>0</v>
      </c>
      <c r="I20" s="72">
        <f t="shared" si="5"/>
        <v>0</v>
      </c>
      <c r="J20" s="70"/>
      <c r="K20" s="69"/>
    </row>
    <row r="21" spans="1:11" ht="30.75" customHeight="1">
      <c r="A21" s="65" t="s">
        <v>13</v>
      </c>
      <c r="B21" s="33" t="s">
        <v>506</v>
      </c>
      <c r="C21" s="66">
        <v>300</v>
      </c>
      <c r="D21" s="67" t="s">
        <v>33</v>
      </c>
      <c r="E21" s="71"/>
      <c r="F21" s="71"/>
      <c r="G21" s="72">
        <f t="shared" si="3"/>
        <v>0</v>
      </c>
      <c r="H21" s="72">
        <f t="shared" si="4"/>
        <v>0</v>
      </c>
      <c r="I21" s="72">
        <f t="shared" si="5"/>
        <v>0</v>
      </c>
      <c r="J21" s="70"/>
      <c r="K21" s="69"/>
    </row>
    <row r="22" spans="1:11" ht="25.5">
      <c r="A22" s="65" t="s">
        <v>14</v>
      </c>
      <c r="B22" s="33" t="s">
        <v>251</v>
      </c>
      <c r="C22" s="66">
        <v>40</v>
      </c>
      <c r="D22" s="67" t="s">
        <v>33</v>
      </c>
      <c r="E22" s="71"/>
      <c r="F22" s="71"/>
      <c r="G22" s="72">
        <f t="shared" si="3"/>
        <v>0</v>
      </c>
      <c r="H22" s="72">
        <f t="shared" si="4"/>
        <v>0</v>
      </c>
      <c r="I22" s="72">
        <f t="shared" si="5"/>
        <v>0</v>
      </c>
      <c r="J22" s="70"/>
      <c r="K22" s="69"/>
    </row>
    <row r="23" spans="1:11" ht="13.5">
      <c r="A23" s="65" t="s">
        <v>15</v>
      </c>
      <c r="B23" s="33" t="s">
        <v>374</v>
      </c>
      <c r="C23" s="66">
        <v>150</v>
      </c>
      <c r="D23" s="67" t="s">
        <v>33</v>
      </c>
      <c r="E23" s="71"/>
      <c r="F23" s="71"/>
      <c r="G23" s="72">
        <f t="shared" si="3"/>
        <v>0</v>
      </c>
      <c r="H23" s="72">
        <f t="shared" si="4"/>
        <v>0</v>
      </c>
      <c r="I23" s="72">
        <f t="shared" si="5"/>
        <v>0</v>
      </c>
      <c r="J23" s="70"/>
      <c r="K23" s="69"/>
    </row>
    <row r="24" spans="1:11" ht="25.5">
      <c r="A24" s="65" t="s">
        <v>16</v>
      </c>
      <c r="B24" s="33" t="s">
        <v>373</v>
      </c>
      <c r="C24" s="66">
        <v>40</v>
      </c>
      <c r="D24" s="67" t="s">
        <v>33</v>
      </c>
      <c r="E24" s="71"/>
      <c r="F24" s="71"/>
      <c r="G24" s="72">
        <f t="shared" si="3"/>
        <v>0</v>
      </c>
      <c r="H24" s="72">
        <f t="shared" si="4"/>
        <v>0</v>
      </c>
      <c r="I24" s="72">
        <f t="shared" si="5"/>
        <v>0</v>
      </c>
      <c r="J24" s="70"/>
      <c r="K24" s="69"/>
    </row>
    <row r="25" spans="1:11" ht="13.5">
      <c r="A25" s="65" t="s">
        <v>17</v>
      </c>
      <c r="B25" s="33" t="s">
        <v>610</v>
      </c>
      <c r="C25" s="66">
        <v>100</v>
      </c>
      <c r="D25" s="67" t="s">
        <v>173</v>
      </c>
      <c r="E25" s="71"/>
      <c r="F25" s="71"/>
      <c r="G25" s="72">
        <f t="shared" si="3"/>
        <v>0</v>
      </c>
      <c r="H25" s="72">
        <f t="shared" si="4"/>
        <v>0</v>
      </c>
      <c r="I25" s="72">
        <f t="shared" si="5"/>
        <v>0</v>
      </c>
      <c r="J25" s="70"/>
      <c r="K25" s="69"/>
    </row>
    <row r="26" spans="1:11" ht="13.5">
      <c r="A26" s="65" t="s">
        <v>18</v>
      </c>
      <c r="B26" s="33" t="s">
        <v>611</v>
      </c>
      <c r="C26" s="66">
        <v>16</v>
      </c>
      <c r="D26" s="67" t="s">
        <v>173</v>
      </c>
      <c r="E26" s="71"/>
      <c r="F26" s="71"/>
      <c r="G26" s="72">
        <f t="shared" si="3"/>
        <v>0</v>
      </c>
      <c r="H26" s="72">
        <f t="shared" si="4"/>
        <v>0</v>
      </c>
      <c r="I26" s="72">
        <f t="shared" si="5"/>
        <v>0</v>
      </c>
      <c r="J26" s="70"/>
      <c r="K26" s="69"/>
    </row>
    <row r="27" spans="1:11" ht="13.5">
      <c r="A27" s="65" t="s">
        <v>19</v>
      </c>
      <c r="B27" s="33" t="s">
        <v>612</v>
      </c>
      <c r="C27" s="66">
        <v>2</v>
      </c>
      <c r="D27" s="67" t="s">
        <v>173</v>
      </c>
      <c r="E27" s="71"/>
      <c r="F27" s="71"/>
      <c r="G27" s="72">
        <f t="shared" si="3"/>
        <v>0</v>
      </c>
      <c r="H27" s="72">
        <f t="shared" si="4"/>
        <v>0</v>
      </c>
      <c r="I27" s="72">
        <f t="shared" si="5"/>
        <v>0</v>
      </c>
      <c r="J27" s="70"/>
      <c r="K27" s="69"/>
    </row>
    <row r="28" spans="1:11" ht="13.5">
      <c r="A28" s="65"/>
      <c r="B28" s="68" t="s">
        <v>57</v>
      </c>
      <c r="C28" s="79" t="s">
        <v>35</v>
      </c>
      <c r="D28" s="79" t="s">
        <v>35</v>
      </c>
      <c r="E28" s="79" t="s">
        <v>35</v>
      </c>
      <c r="F28" s="79" t="s">
        <v>35</v>
      </c>
      <c r="G28" s="80">
        <f>SUM(G17:G27)</f>
        <v>0</v>
      </c>
      <c r="H28" s="80">
        <f>SUM(H17:H27)</f>
        <v>0</v>
      </c>
      <c r="I28" s="80">
        <f t="shared" si="5"/>
        <v>0</v>
      </c>
      <c r="J28" s="81">
        <f>SUM(J17:J27)</f>
        <v>0</v>
      </c>
      <c r="K28" s="81">
        <f>SUM(K17:K27)</f>
        <v>0</v>
      </c>
    </row>
    <row r="29" spans="1:11" ht="15" customHeight="1">
      <c r="A29" s="167" t="s">
        <v>340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70"/>
    </row>
    <row r="30" spans="1:11" ht="51">
      <c r="A30" s="50" t="s">
        <v>20</v>
      </c>
      <c r="B30" s="33" t="s">
        <v>508</v>
      </c>
      <c r="C30" s="48">
        <v>1000</v>
      </c>
      <c r="D30" s="49" t="s">
        <v>33</v>
      </c>
      <c r="E30" s="89"/>
      <c r="F30" s="60"/>
      <c r="G30" s="62">
        <f>C30*F30</f>
        <v>0</v>
      </c>
      <c r="H30" s="63">
        <f>G30*0.095</f>
        <v>0</v>
      </c>
      <c r="I30" s="62">
        <f>+G30+H30</f>
        <v>0</v>
      </c>
      <c r="J30" s="55"/>
      <c r="K30" s="55"/>
    </row>
    <row r="31" spans="1:11" ht="13.5">
      <c r="A31" s="50" t="s">
        <v>21</v>
      </c>
      <c r="B31" s="33" t="s">
        <v>509</v>
      </c>
      <c r="C31" s="48">
        <v>500</v>
      </c>
      <c r="D31" s="49" t="s">
        <v>33</v>
      </c>
      <c r="E31" s="89"/>
      <c r="F31" s="60"/>
      <c r="G31" s="62">
        <f aca="true" t="shared" si="6" ref="G31:G40">C31*F31</f>
        <v>0</v>
      </c>
      <c r="H31" s="63">
        <f aca="true" t="shared" si="7" ref="H31:H40">G31*0.095</f>
        <v>0</v>
      </c>
      <c r="I31" s="62">
        <f aca="true" t="shared" si="8" ref="I31:I41">+G31+H31</f>
        <v>0</v>
      </c>
      <c r="J31" s="55"/>
      <c r="K31" s="55"/>
    </row>
    <row r="32" spans="1:11" ht="13.5">
      <c r="A32" s="50" t="s">
        <v>22</v>
      </c>
      <c r="B32" s="33" t="s">
        <v>510</v>
      </c>
      <c r="C32" s="48">
        <v>200</v>
      </c>
      <c r="D32" s="49" t="s">
        <v>33</v>
      </c>
      <c r="E32" s="89"/>
      <c r="F32" s="60"/>
      <c r="G32" s="62">
        <f t="shared" si="6"/>
        <v>0</v>
      </c>
      <c r="H32" s="63">
        <f t="shared" si="7"/>
        <v>0</v>
      </c>
      <c r="I32" s="62">
        <f t="shared" si="8"/>
        <v>0</v>
      </c>
      <c r="J32" s="55"/>
      <c r="K32" s="55"/>
    </row>
    <row r="33" spans="1:11" ht="51">
      <c r="A33" s="50" t="s">
        <v>23</v>
      </c>
      <c r="B33" s="33" t="s">
        <v>511</v>
      </c>
      <c r="C33" s="48">
        <v>1200</v>
      </c>
      <c r="D33" s="49" t="s">
        <v>33</v>
      </c>
      <c r="E33" s="89"/>
      <c r="F33" s="60"/>
      <c r="G33" s="62">
        <f t="shared" si="6"/>
        <v>0</v>
      </c>
      <c r="H33" s="63">
        <f t="shared" si="7"/>
        <v>0</v>
      </c>
      <c r="I33" s="62">
        <f t="shared" si="8"/>
        <v>0</v>
      </c>
      <c r="J33" s="55"/>
      <c r="K33" s="55"/>
    </row>
    <row r="34" spans="1:11" ht="25.5">
      <c r="A34" s="50" t="s">
        <v>24</v>
      </c>
      <c r="B34" s="33" t="s">
        <v>512</v>
      </c>
      <c r="C34" s="48">
        <v>40</v>
      </c>
      <c r="D34" s="49" t="s">
        <v>33</v>
      </c>
      <c r="E34" s="60"/>
      <c r="F34" s="60"/>
      <c r="G34" s="62">
        <f t="shared" si="6"/>
        <v>0</v>
      </c>
      <c r="H34" s="63">
        <f t="shared" si="7"/>
        <v>0</v>
      </c>
      <c r="I34" s="62">
        <f t="shared" si="8"/>
        <v>0</v>
      </c>
      <c r="J34" s="73"/>
      <c r="K34" s="55"/>
    </row>
    <row r="35" spans="1:11" ht="25.5">
      <c r="A35" s="50" t="s">
        <v>25</v>
      </c>
      <c r="B35" s="33" t="s">
        <v>54</v>
      </c>
      <c r="C35" s="48">
        <v>120</v>
      </c>
      <c r="D35" s="49" t="s">
        <v>33</v>
      </c>
      <c r="E35" s="60"/>
      <c r="F35" s="60"/>
      <c r="G35" s="62">
        <f t="shared" si="6"/>
        <v>0</v>
      </c>
      <c r="H35" s="63">
        <f t="shared" si="7"/>
        <v>0</v>
      </c>
      <c r="I35" s="62">
        <f t="shared" si="8"/>
        <v>0</v>
      </c>
      <c r="J35" s="73"/>
      <c r="K35" s="55"/>
    </row>
    <row r="36" spans="1:11" ht="25.5">
      <c r="A36" s="50" t="s">
        <v>26</v>
      </c>
      <c r="B36" s="33" t="s">
        <v>60</v>
      </c>
      <c r="C36" s="48">
        <v>50</v>
      </c>
      <c r="D36" s="49" t="s">
        <v>33</v>
      </c>
      <c r="E36" s="60"/>
      <c r="F36" s="60"/>
      <c r="G36" s="62">
        <f t="shared" si="6"/>
        <v>0</v>
      </c>
      <c r="H36" s="63">
        <f t="shared" si="7"/>
        <v>0</v>
      </c>
      <c r="I36" s="62">
        <f t="shared" si="8"/>
        <v>0</v>
      </c>
      <c r="J36" s="73"/>
      <c r="K36" s="55"/>
    </row>
    <row r="37" spans="1:11" ht="13.5">
      <c r="A37" s="50" t="s">
        <v>27</v>
      </c>
      <c r="B37" s="33" t="s">
        <v>613</v>
      </c>
      <c r="C37" s="48">
        <v>16</v>
      </c>
      <c r="D37" s="49" t="s">
        <v>173</v>
      </c>
      <c r="E37" s="60"/>
      <c r="F37" s="60"/>
      <c r="G37" s="62">
        <f t="shared" si="6"/>
        <v>0</v>
      </c>
      <c r="H37" s="63">
        <f t="shared" si="7"/>
        <v>0</v>
      </c>
      <c r="I37" s="62">
        <f t="shared" si="8"/>
        <v>0</v>
      </c>
      <c r="J37" s="73"/>
      <c r="K37" s="55"/>
    </row>
    <row r="38" spans="1:11" ht="13.5">
      <c r="A38" s="50" t="s">
        <v>28</v>
      </c>
      <c r="B38" s="33" t="s">
        <v>614</v>
      </c>
      <c r="C38" s="48">
        <v>2</v>
      </c>
      <c r="D38" s="49" t="s">
        <v>173</v>
      </c>
      <c r="E38" s="60"/>
      <c r="F38" s="60"/>
      <c r="G38" s="62">
        <f t="shared" si="6"/>
        <v>0</v>
      </c>
      <c r="H38" s="63">
        <f t="shared" si="7"/>
        <v>0</v>
      </c>
      <c r="I38" s="62">
        <f t="shared" si="8"/>
        <v>0</v>
      </c>
      <c r="J38" s="73"/>
      <c r="K38" s="55"/>
    </row>
    <row r="39" spans="1:11" ht="25.5">
      <c r="A39" s="50" t="s">
        <v>37</v>
      </c>
      <c r="B39" s="33" t="s">
        <v>253</v>
      </c>
      <c r="C39" s="48">
        <v>100</v>
      </c>
      <c r="D39" s="49" t="s">
        <v>33</v>
      </c>
      <c r="E39" s="60"/>
      <c r="F39" s="60"/>
      <c r="G39" s="62">
        <f t="shared" si="6"/>
        <v>0</v>
      </c>
      <c r="H39" s="63">
        <f t="shared" si="7"/>
        <v>0</v>
      </c>
      <c r="I39" s="62">
        <f t="shared" si="8"/>
        <v>0</v>
      </c>
      <c r="J39" s="73"/>
      <c r="K39" s="55"/>
    </row>
    <row r="40" spans="1:11" ht="25.5">
      <c r="A40" s="50" t="s">
        <v>38</v>
      </c>
      <c r="B40" s="33" t="s">
        <v>254</v>
      </c>
      <c r="C40" s="48">
        <v>100</v>
      </c>
      <c r="D40" s="49" t="s">
        <v>33</v>
      </c>
      <c r="E40" s="60"/>
      <c r="F40" s="60"/>
      <c r="G40" s="62">
        <f t="shared" si="6"/>
        <v>0</v>
      </c>
      <c r="H40" s="63">
        <f t="shared" si="7"/>
        <v>0</v>
      </c>
      <c r="I40" s="62">
        <f t="shared" si="8"/>
        <v>0</v>
      </c>
      <c r="J40" s="73"/>
      <c r="K40" s="55"/>
    </row>
    <row r="41" spans="1:11" ht="13.5">
      <c r="A41" s="50"/>
      <c r="B41" s="56" t="s">
        <v>58</v>
      </c>
      <c r="C41" s="74" t="s">
        <v>35</v>
      </c>
      <c r="D41" s="74" t="s">
        <v>35</v>
      </c>
      <c r="E41" s="74" t="s">
        <v>35</v>
      </c>
      <c r="F41" s="74" t="s">
        <v>35</v>
      </c>
      <c r="G41" s="77">
        <f>SUM(G30:G40)</f>
        <v>0</v>
      </c>
      <c r="H41" s="77">
        <f>SUM(H30:H40)</f>
        <v>0</v>
      </c>
      <c r="I41" s="77">
        <f t="shared" si="8"/>
        <v>0</v>
      </c>
      <c r="J41" s="74">
        <f>SUM(J30:J40)</f>
        <v>0</v>
      </c>
      <c r="K41" s="74">
        <f>SUM(K30:K40)</f>
        <v>0</v>
      </c>
    </row>
    <row r="42" spans="1:11" ht="15" customHeight="1">
      <c r="A42" s="167" t="s">
        <v>342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1:11" ht="42.75" customHeight="1">
      <c r="A43" s="50" t="s">
        <v>39</v>
      </c>
      <c r="B43" s="25" t="s">
        <v>59</v>
      </c>
      <c r="C43" s="48">
        <v>50</v>
      </c>
      <c r="D43" s="49" t="s">
        <v>33</v>
      </c>
      <c r="E43" s="61" t="str">
        <f>+E44</f>
        <v>/</v>
      </c>
      <c r="F43" s="60"/>
      <c r="G43" s="62">
        <f>C43*F43</f>
        <v>0</v>
      </c>
      <c r="H43" s="63">
        <f>G43*0.095</f>
        <v>0</v>
      </c>
      <c r="I43" s="62">
        <f>+G43+H43</f>
        <v>0</v>
      </c>
      <c r="J43" s="55"/>
      <c r="K43" s="55"/>
    </row>
    <row r="44" spans="1:11" ht="13.5">
      <c r="A44" s="50"/>
      <c r="B44" s="56" t="s">
        <v>343</v>
      </c>
      <c r="C44" s="74" t="s">
        <v>35</v>
      </c>
      <c r="D44" s="74" t="s">
        <v>35</v>
      </c>
      <c r="E44" s="74" t="s">
        <v>35</v>
      </c>
      <c r="F44" s="74" t="s">
        <v>35</v>
      </c>
      <c r="G44" s="77">
        <f>+G43</f>
        <v>0</v>
      </c>
      <c r="H44" s="77">
        <f>+H43</f>
        <v>0</v>
      </c>
      <c r="I44" s="77">
        <f>+I43</f>
        <v>0</v>
      </c>
      <c r="J44" s="74">
        <f>+J43</f>
        <v>0</v>
      </c>
      <c r="K44" s="74">
        <f>+K43</f>
        <v>0</v>
      </c>
    </row>
    <row r="45" spans="1:11" ht="15" customHeight="1">
      <c r="A45" s="167" t="s">
        <v>344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  <row r="46" spans="1:11" ht="51">
      <c r="A46" s="50" t="s">
        <v>40</v>
      </c>
      <c r="B46" s="33" t="s">
        <v>513</v>
      </c>
      <c r="C46" s="48">
        <v>300</v>
      </c>
      <c r="D46" s="49" t="s">
        <v>33</v>
      </c>
      <c r="E46" s="79" t="s">
        <v>35</v>
      </c>
      <c r="F46" s="60"/>
      <c r="G46" s="62">
        <f>C46*F46</f>
        <v>0</v>
      </c>
      <c r="H46" s="63">
        <f>G46*0.095</f>
        <v>0</v>
      </c>
      <c r="I46" s="62">
        <f>+G46+H46</f>
        <v>0</v>
      </c>
      <c r="J46" s="73"/>
      <c r="K46" s="28" t="s">
        <v>35</v>
      </c>
    </row>
    <row r="47" spans="1:11" ht="51">
      <c r="A47" s="50" t="s">
        <v>41</v>
      </c>
      <c r="B47" s="33" t="s">
        <v>455</v>
      </c>
      <c r="C47" s="48">
        <v>300</v>
      </c>
      <c r="D47" s="49" t="s">
        <v>33</v>
      </c>
      <c r="E47" s="79" t="s">
        <v>35</v>
      </c>
      <c r="F47" s="60"/>
      <c r="G47" s="62">
        <f>C47*F47</f>
        <v>0</v>
      </c>
      <c r="H47" s="63">
        <f>G47*0.095</f>
        <v>0</v>
      </c>
      <c r="I47" s="62">
        <f>+G47+H47</f>
        <v>0</v>
      </c>
      <c r="J47" s="73"/>
      <c r="K47" s="28" t="s">
        <v>35</v>
      </c>
    </row>
    <row r="48" spans="1:11" ht="13.5">
      <c r="A48" s="50" t="s">
        <v>42</v>
      </c>
      <c r="B48" s="33" t="s">
        <v>454</v>
      </c>
      <c r="C48" s="48">
        <v>100</v>
      </c>
      <c r="D48" s="49" t="s">
        <v>173</v>
      </c>
      <c r="E48" s="79" t="s">
        <v>35</v>
      </c>
      <c r="F48" s="60"/>
      <c r="G48" s="62">
        <f>C48*F48</f>
        <v>0</v>
      </c>
      <c r="H48" s="63">
        <f>G48*0.095</f>
        <v>0</v>
      </c>
      <c r="I48" s="62">
        <f>+G48+H48</f>
        <v>0</v>
      </c>
      <c r="J48" s="73"/>
      <c r="K48" s="28" t="s">
        <v>35</v>
      </c>
    </row>
    <row r="49" spans="1:11" ht="17.25" customHeight="1">
      <c r="A49" s="50"/>
      <c r="B49" s="64" t="s">
        <v>514</v>
      </c>
      <c r="C49" s="79" t="s">
        <v>35</v>
      </c>
      <c r="D49" s="79" t="s">
        <v>35</v>
      </c>
      <c r="E49" s="79" t="s">
        <v>35</v>
      </c>
      <c r="F49" s="79" t="s">
        <v>35</v>
      </c>
      <c r="G49" s="126">
        <f>SUM(G46:G48)</f>
        <v>0</v>
      </c>
      <c r="H49" s="126">
        <f>SUM(H46:H48)</f>
        <v>0</v>
      </c>
      <c r="I49" s="126">
        <f>SUM(I46:I48)</f>
        <v>0</v>
      </c>
      <c r="J49" s="79">
        <f>SUM(J46:J48)</f>
        <v>0</v>
      </c>
      <c r="K49" s="79" t="s">
        <v>35</v>
      </c>
    </row>
    <row r="51" spans="1:11" ht="13.5">
      <c r="A51" s="161" t="s">
        <v>482</v>
      </c>
      <c r="B51" s="162"/>
      <c r="C51" s="36"/>
      <c r="D51" s="37"/>
      <c r="E51" s="38"/>
      <c r="F51" s="38"/>
      <c r="G51" s="38"/>
      <c r="H51" s="38"/>
      <c r="I51" s="38"/>
      <c r="J51" s="38"/>
      <c r="K51" s="38"/>
    </row>
    <row r="52" spans="1:11" ht="27" customHeight="1">
      <c r="A52" s="159" t="s">
        <v>483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</row>
    <row r="53" spans="1:11" ht="13.5">
      <c r="A53" s="159" t="s">
        <v>484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</row>
    <row r="54" spans="1:11" ht="13.5">
      <c r="A54" s="159" t="s">
        <v>599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</row>
    <row r="55" spans="1:11" ht="13.5">
      <c r="A55" s="159" t="s">
        <v>486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</row>
    <row r="56" spans="1:11" ht="13.5">
      <c r="A56" s="159" t="s">
        <v>487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</row>
    <row r="57" spans="1:11" ht="13.5">
      <c r="A57" s="159" t="s">
        <v>488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</row>
    <row r="58" spans="1:11" ht="13.5">
      <c r="A58" s="159" t="s">
        <v>489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</row>
    <row r="59" spans="1:11" ht="38.25" customHeight="1">
      <c r="A59" s="159" t="s">
        <v>490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</row>
    <row r="60" spans="1:11" ht="39.75" customHeight="1">
      <c r="A60" s="159" t="s">
        <v>515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</row>
    <row r="61" spans="1:11" ht="13.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3.5">
      <c r="A62" s="160" t="s">
        <v>491</v>
      </c>
      <c r="B62" s="160"/>
      <c r="C62" s="39" t="s">
        <v>492</v>
      </c>
      <c r="D62" s="37"/>
      <c r="E62" s="38"/>
      <c r="F62" s="40" t="s">
        <v>493</v>
      </c>
      <c r="G62" s="38"/>
      <c r="H62" s="38"/>
      <c r="I62" s="38"/>
      <c r="J62" s="38"/>
      <c r="K62" s="38"/>
    </row>
  </sheetData>
  <sheetProtection/>
  <mergeCells count="18">
    <mergeCell ref="A55:K55"/>
    <mergeCell ref="A56:K56"/>
    <mergeCell ref="A42:K42"/>
    <mergeCell ref="A45:K45"/>
    <mergeCell ref="A2:K2"/>
    <mergeCell ref="A6:K6"/>
    <mergeCell ref="A16:K16"/>
    <mergeCell ref="A29:K29"/>
    <mergeCell ref="A57:K57"/>
    <mergeCell ref="A58:K58"/>
    <mergeCell ref="A59:K59"/>
    <mergeCell ref="A60:K60"/>
    <mergeCell ref="A62:B62"/>
    <mergeCell ref="F1:K1"/>
    <mergeCell ref="A51:B51"/>
    <mergeCell ref="A52:K52"/>
    <mergeCell ref="A53:K53"/>
    <mergeCell ref="A54:K54"/>
  </mergeCells>
  <dataValidations count="1">
    <dataValidation type="whole" operator="equal" allowBlank="1" showInputMessage="1" showErrorMessage="1" sqref="J43:K43 J46:J48 J7:K14 J17:K27 J30:K40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17" sqref="K17"/>
    </sheetView>
  </sheetViews>
  <sheetFormatPr defaultColWidth="9.140625" defaultRowHeight="15"/>
  <cols>
    <col min="1" max="1" width="4.140625" style="6" customWidth="1"/>
    <col min="2" max="2" width="33.421875" style="9" customWidth="1"/>
    <col min="3" max="3" width="9.00390625" style="6" customWidth="1"/>
    <col min="4" max="4" width="5.8515625" style="6" customWidth="1"/>
    <col min="5" max="5" width="9.421875" style="6" customWidth="1"/>
    <col min="6" max="6" width="11.140625" style="6" customWidth="1"/>
    <col min="7" max="7" width="12.140625" style="6" customWidth="1"/>
    <col min="8" max="8" width="11.00390625" style="6" customWidth="1"/>
    <col min="9" max="9" width="11.140625" style="6" customWidth="1"/>
    <col min="10" max="10" width="11.00390625" style="6" customWidth="1"/>
    <col min="11" max="11" width="12.7109375" style="6" customWidth="1"/>
    <col min="12" max="16384" width="9.140625" style="6" customWidth="1"/>
  </cols>
  <sheetData>
    <row r="1" spans="1:12" ht="13.5" customHeight="1">
      <c r="A1" s="2"/>
      <c r="B1" s="18" t="s">
        <v>36</v>
      </c>
      <c r="C1" s="17"/>
      <c r="D1" s="16"/>
      <c r="E1" s="16"/>
      <c r="F1" s="23"/>
      <c r="G1" s="159" t="s">
        <v>616</v>
      </c>
      <c r="H1" s="159"/>
      <c r="I1" s="159"/>
      <c r="J1" s="159"/>
      <c r="K1" s="159"/>
      <c r="L1" s="18"/>
    </row>
    <row r="2" spans="1:11" ht="15" customHeight="1">
      <c r="A2" s="169" t="s">
        <v>693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2.75">
      <c r="A3" s="2"/>
      <c r="B3" s="5"/>
      <c r="C3" s="3"/>
      <c r="D3" s="2"/>
      <c r="E3" s="2"/>
      <c r="F3" s="2"/>
      <c r="G3" s="2"/>
      <c r="H3" s="2"/>
      <c r="I3" s="2"/>
      <c r="J3" s="2"/>
      <c r="K3" s="2"/>
    </row>
    <row r="4" spans="1:11" ht="64.5">
      <c r="A4" s="42" t="s">
        <v>457</v>
      </c>
      <c r="B4" s="43" t="s">
        <v>458</v>
      </c>
      <c r="C4" s="44" t="s">
        <v>31</v>
      </c>
      <c r="D4" s="42" t="s">
        <v>459</v>
      </c>
      <c r="E4" s="42" t="s">
        <v>460</v>
      </c>
      <c r="F4" s="42" t="s">
        <v>461</v>
      </c>
      <c r="G4" s="42" t="s">
        <v>462</v>
      </c>
      <c r="H4" s="42" t="s">
        <v>463</v>
      </c>
      <c r="I4" s="42" t="s">
        <v>464</v>
      </c>
      <c r="J4" s="42" t="s">
        <v>465</v>
      </c>
      <c r="K4" s="42" t="s">
        <v>466</v>
      </c>
    </row>
    <row r="5" spans="1:11" ht="26.25">
      <c r="A5" s="45">
        <v>1</v>
      </c>
      <c r="B5" s="46">
        <v>2</v>
      </c>
      <c r="C5" s="47">
        <v>3</v>
      </c>
      <c r="D5" s="45">
        <v>4</v>
      </c>
      <c r="E5" s="45">
        <v>5</v>
      </c>
      <c r="F5" s="45">
        <v>6</v>
      </c>
      <c r="G5" s="45" t="s">
        <v>467</v>
      </c>
      <c r="H5" s="45" t="s">
        <v>468</v>
      </c>
      <c r="I5" s="45" t="s">
        <v>469</v>
      </c>
      <c r="J5" s="45">
        <v>10</v>
      </c>
      <c r="K5" s="45">
        <v>11</v>
      </c>
    </row>
    <row r="6" spans="1:11" ht="15" customHeight="1">
      <c r="A6" s="171" t="s">
        <v>61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</row>
    <row r="7" spans="1:11" ht="51.75">
      <c r="A7" s="58" t="s">
        <v>65</v>
      </c>
      <c r="B7" s="59" t="s">
        <v>615</v>
      </c>
      <c r="C7" s="48">
        <v>900</v>
      </c>
      <c r="D7" s="49" t="s">
        <v>33</v>
      </c>
      <c r="E7" s="60"/>
      <c r="F7" s="60"/>
      <c r="G7" s="55">
        <f>C7*F7</f>
        <v>0</v>
      </c>
      <c r="H7" s="55">
        <f>G7*0.095</f>
        <v>0</v>
      </c>
      <c r="I7" s="55">
        <f>+G7+H7</f>
        <v>0</v>
      </c>
      <c r="J7" s="55"/>
      <c r="K7" s="55"/>
    </row>
    <row r="8" spans="1:11" ht="39">
      <c r="A8" s="58" t="s">
        <v>66</v>
      </c>
      <c r="B8" s="59" t="s">
        <v>516</v>
      </c>
      <c r="C8" s="48">
        <v>300</v>
      </c>
      <c r="D8" s="49" t="s">
        <v>33</v>
      </c>
      <c r="E8" s="60"/>
      <c r="F8" s="60"/>
      <c r="G8" s="55">
        <f>C8*F8</f>
        <v>0</v>
      </c>
      <c r="H8" s="55">
        <f>G8*0.095</f>
        <v>0</v>
      </c>
      <c r="I8" s="55">
        <f>+G8+H8</f>
        <v>0</v>
      </c>
      <c r="J8" s="55"/>
      <c r="K8" s="55"/>
    </row>
    <row r="9" spans="1:11" ht="39">
      <c r="A9" s="58" t="s">
        <v>2</v>
      </c>
      <c r="B9" s="59" t="s">
        <v>63</v>
      </c>
      <c r="C9" s="48">
        <v>100</v>
      </c>
      <c r="D9" s="49" t="s">
        <v>33</v>
      </c>
      <c r="E9" s="60"/>
      <c r="F9" s="60"/>
      <c r="G9" s="55">
        <f>C9*F9</f>
        <v>0</v>
      </c>
      <c r="H9" s="55">
        <f>G9*0.095</f>
        <v>0</v>
      </c>
      <c r="I9" s="55">
        <f>+G9+H9</f>
        <v>0</v>
      </c>
      <c r="J9" s="55"/>
      <c r="K9" s="55"/>
    </row>
    <row r="10" spans="1:11" ht="13.5">
      <c r="A10" s="50"/>
      <c r="B10" s="82" t="s">
        <v>191</v>
      </c>
      <c r="C10" s="74" t="s">
        <v>35</v>
      </c>
      <c r="D10" s="74" t="s">
        <v>35</v>
      </c>
      <c r="E10" s="74" t="s">
        <v>35</v>
      </c>
      <c r="F10" s="74" t="s">
        <v>35</v>
      </c>
      <c r="G10" s="77">
        <f>SUM(G7:G9)</f>
        <v>0</v>
      </c>
      <c r="H10" s="77">
        <f>SUM(H7:H9)</f>
        <v>0</v>
      </c>
      <c r="I10" s="77">
        <f>SUM(I7:I9)</f>
        <v>0</v>
      </c>
      <c r="J10" s="74">
        <f>SUM(J7:J9)</f>
        <v>0</v>
      </c>
      <c r="K10" s="74">
        <f>SUM(K7:K9)</f>
        <v>0</v>
      </c>
    </row>
    <row r="11" spans="1:11" ht="15" customHeight="1">
      <c r="A11" s="173" t="s">
        <v>62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</row>
    <row r="12" spans="1:11" ht="25.5">
      <c r="A12" s="50" t="s">
        <v>3</v>
      </c>
      <c r="B12" s="33" t="s">
        <v>64</v>
      </c>
      <c r="C12" s="49">
        <v>100</v>
      </c>
      <c r="D12" s="49" t="s">
        <v>33</v>
      </c>
      <c r="E12" s="28" t="s">
        <v>35</v>
      </c>
      <c r="F12" s="60"/>
      <c r="G12" s="55">
        <f>C12*F12</f>
        <v>0</v>
      </c>
      <c r="H12" s="55">
        <f>G12*0.095</f>
        <v>0</v>
      </c>
      <c r="I12" s="55">
        <f>+G12+H12</f>
        <v>0</v>
      </c>
      <c r="J12" s="55"/>
      <c r="K12" s="55"/>
    </row>
    <row r="13" spans="1:11" ht="13.5">
      <c r="A13" s="50"/>
      <c r="B13" s="82" t="s">
        <v>67</v>
      </c>
      <c r="C13" s="74" t="s">
        <v>35</v>
      </c>
      <c r="D13" s="74" t="s">
        <v>35</v>
      </c>
      <c r="E13" s="74" t="s">
        <v>35</v>
      </c>
      <c r="F13" s="74" t="s">
        <v>35</v>
      </c>
      <c r="G13" s="77">
        <f>+G12</f>
        <v>0</v>
      </c>
      <c r="H13" s="77">
        <f>+H12</f>
        <v>0</v>
      </c>
      <c r="I13" s="77">
        <f>+I12</f>
        <v>0</v>
      </c>
      <c r="J13" s="74">
        <f>+J12</f>
        <v>0</v>
      </c>
      <c r="K13" s="74">
        <f>+K12</f>
        <v>0</v>
      </c>
    </row>
    <row r="14" spans="1:11" ht="15" customHeight="1">
      <c r="A14" s="173" t="s">
        <v>676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</row>
    <row r="15" spans="1:11" ht="25.5">
      <c r="A15" s="50" t="s">
        <v>4</v>
      </c>
      <c r="B15" s="33" t="s">
        <v>677</v>
      </c>
      <c r="C15" s="49">
        <v>200</v>
      </c>
      <c r="D15" s="49" t="s">
        <v>33</v>
      </c>
      <c r="E15" s="28"/>
      <c r="F15" s="60"/>
      <c r="G15" s="55">
        <f>C15*F15</f>
        <v>0</v>
      </c>
      <c r="H15" s="55">
        <f>G15*0.095</f>
        <v>0</v>
      </c>
      <c r="I15" s="55">
        <f>+G15+H15</f>
        <v>0</v>
      </c>
      <c r="J15" s="55"/>
      <c r="K15" s="55"/>
    </row>
    <row r="16" spans="1:11" ht="25.5">
      <c r="A16" s="50" t="s">
        <v>5</v>
      </c>
      <c r="B16" s="33" t="s">
        <v>687</v>
      </c>
      <c r="C16" s="49">
        <v>400</v>
      </c>
      <c r="D16" s="49" t="s">
        <v>173</v>
      </c>
      <c r="E16" s="28"/>
      <c r="F16" s="60"/>
      <c r="G16" s="55">
        <f>C16*F16</f>
        <v>0</v>
      </c>
      <c r="H16" s="55">
        <f>G16*0.095</f>
        <v>0</v>
      </c>
      <c r="I16" s="55">
        <f>+G16+H16</f>
        <v>0</v>
      </c>
      <c r="J16" s="55"/>
      <c r="K16" s="55"/>
    </row>
    <row r="17" spans="1:11" ht="13.5">
      <c r="A17" s="50"/>
      <c r="B17" s="82" t="s">
        <v>708</v>
      </c>
      <c r="C17" s="74" t="s">
        <v>35</v>
      </c>
      <c r="D17" s="74" t="s">
        <v>35</v>
      </c>
      <c r="E17" s="74" t="s">
        <v>35</v>
      </c>
      <c r="F17" s="74" t="s">
        <v>35</v>
      </c>
      <c r="G17" s="77">
        <f>+G15+G16</f>
        <v>0</v>
      </c>
      <c r="H17" s="77">
        <f>+H15+H16</f>
        <v>0</v>
      </c>
      <c r="I17" s="77">
        <f>+I15+I16</f>
        <v>0</v>
      </c>
      <c r="J17" s="74">
        <f>+J15+J16</f>
        <v>0</v>
      </c>
      <c r="K17" s="74">
        <f>+K15+K16</f>
        <v>0</v>
      </c>
    </row>
    <row r="19" spans="1:11" ht="13.5">
      <c r="A19" s="161" t="s">
        <v>482</v>
      </c>
      <c r="B19" s="162"/>
      <c r="C19" s="36"/>
      <c r="D19" s="37"/>
      <c r="E19" s="38"/>
      <c r="F19" s="38"/>
      <c r="G19" s="38"/>
      <c r="H19" s="38"/>
      <c r="I19" s="38"/>
      <c r="J19" s="38"/>
      <c r="K19" s="38"/>
    </row>
    <row r="20" spans="1:11" ht="13.5">
      <c r="A20" s="159" t="s">
        <v>483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</row>
    <row r="21" spans="1:11" ht="13.5">
      <c r="A21" s="159" t="s">
        <v>484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</row>
    <row r="22" spans="1:11" ht="13.5">
      <c r="A22" s="159" t="s">
        <v>517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</row>
    <row r="23" spans="1:11" ht="13.5">
      <c r="A23" s="159" t="s">
        <v>486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</row>
    <row r="24" spans="1:11" ht="13.5">
      <c r="A24" s="159" t="s">
        <v>487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</row>
    <row r="25" spans="1:11" ht="13.5">
      <c r="A25" s="159" t="s">
        <v>488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</row>
    <row r="26" spans="1:11" ht="13.5">
      <c r="A26" s="159" t="s">
        <v>489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</row>
    <row r="27" spans="1:11" ht="27.75" customHeight="1">
      <c r="A27" s="159" t="s">
        <v>490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</row>
    <row r="28" spans="1:11" ht="25.5" customHeight="1">
      <c r="A28" s="159" t="s">
        <v>521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</row>
    <row r="29" spans="1:11" ht="13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3.5">
      <c r="A30" s="160" t="s">
        <v>491</v>
      </c>
      <c r="B30" s="160"/>
      <c r="C30" s="39" t="s">
        <v>492</v>
      </c>
      <c r="D30" s="37"/>
      <c r="E30" s="38"/>
      <c r="F30" s="40" t="s">
        <v>493</v>
      </c>
      <c r="G30" s="38"/>
      <c r="H30" s="38"/>
      <c r="I30" s="38"/>
      <c r="J30" s="38"/>
      <c r="K30" s="38"/>
    </row>
  </sheetData>
  <sheetProtection/>
  <mergeCells count="16">
    <mergeCell ref="A2:K2"/>
    <mergeCell ref="A6:K6"/>
    <mergeCell ref="A11:K11"/>
    <mergeCell ref="G1:K1"/>
    <mergeCell ref="A19:B19"/>
    <mergeCell ref="A20:K20"/>
    <mergeCell ref="A14:K14"/>
    <mergeCell ref="A27:K27"/>
    <mergeCell ref="A28:K28"/>
    <mergeCell ref="A30:B30"/>
    <mergeCell ref="A21:K21"/>
    <mergeCell ref="A22:K22"/>
    <mergeCell ref="A23:K23"/>
    <mergeCell ref="A24:K24"/>
    <mergeCell ref="A25:K25"/>
    <mergeCell ref="A26:K26"/>
  </mergeCells>
  <dataValidations count="1">
    <dataValidation type="whole" operator="equal" allowBlank="1" showInputMessage="1" showErrorMessage="1" sqref="J7:K9 J12:K12 J15:K16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3.8515625" style="0" customWidth="1"/>
    <col min="2" max="2" width="35.140625" style="0" customWidth="1"/>
    <col min="3" max="3" width="10.00390625" style="0" customWidth="1"/>
    <col min="4" max="4" width="6.421875" style="0" customWidth="1"/>
    <col min="5" max="5" width="11.57421875" style="0" customWidth="1"/>
    <col min="9" max="9" width="10.421875" style="0" customWidth="1"/>
  </cols>
  <sheetData>
    <row r="1" spans="1:11" ht="15" customHeight="1">
      <c r="A1" s="2"/>
      <c r="B1" s="18" t="s">
        <v>36</v>
      </c>
      <c r="C1" s="3"/>
      <c r="D1" s="2"/>
      <c r="E1" s="2"/>
      <c r="F1" s="2"/>
      <c r="G1" s="159" t="s">
        <v>616</v>
      </c>
      <c r="H1" s="159"/>
      <c r="I1" s="159"/>
      <c r="J1" s="159"/>
      <c r="K1" s="159"/>
    </row>
    <row r="2" spans="1:11" ht="15.75">
      <c r="A2" s="175" t="s">
        <v>697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4" spans="1:11" ht="77.25">
      <c r="A4" s="42" t="s">
        <v>457</v>
      </c>
      <c r="B4" s="43" t="s">
        <v>458</v>
      </c>
      <c r="C4" s="44" t="s">
        <v>31</v>
      </c>
      <c r="D4" s="42" t="s">
        <v>459</v>
      </c>
      <c r="E4" s="42" t="s">
        <v>460</v>
      </c>
      <c r="F4" s="42" t="s">
        <v>461</v>
      </c>
      <c r="G4" s="42" t="s">
        <v>462</v>
      </c>
      <c r="H4" s="42" t="s">
        <v>463</v>
      </c>
      <c r="I4" s="42" t="s">
        <v>464</v>
      </c>
      <c r="J4" s="42" t="s">
        <v>465</v>
      </c>
      <c r="K4" s="42" t="s">
        <v>466</v>
      </c>
    </row>
    <row r="5" spans="1:11" ht="26.25">
      <c r="A5" s="45">
        <v>1</v>
      </c>
      <c r="B5" s="46">
        <v>2</v>
      </c>
      <c r="C5" s="47">
        <v>3</v>
      </c>
      <c r="D5" s="45">
        <v>4</v>
      </c>
      <c r="E5" s="45">
        <v>5</v>
      </c>
      <c r="F5" s="45">
        <v>6</v>
      </c>
      <c r="G5" s="45" t="s">
        <v>467</v>
      </c>
      <c r="H5" s="45" t="s">
        <v>468</v>
      </c>
      <c r="I5" s="45" t="s">
        <v>469</v>
      </c>
      <c r="J5" s="45">
        <v>10</v>
      </c>
      <c r="K5" s="45">
        <v>11</v>
      </c>
    </row>
    <row r="6" spans="1:11" ht="15">
      <c r="A6" s="167" t="s">
        <v>68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5">
      <c r="A7" s="25" t="s">
        <v>65</v>
      </c>
      <c r="B7" s="33" t="s">
        <v>518</v>
      </c>
      <c r="C7" s="28">
        <v>25000</v>
      </c>
      <c r="D7" s="49" t="s">
        <v>69</v>
      </c>
      <c r="E7" s="60"/>
      <c r="F7" s="60"/>
      <c r="G7" s="55">
        <f>C7*F7</f>
        <v>0</v>
      </c>
      <c r="H7" s="55">
        <f>G7*0.095</f>
        <v>0</v>
      </c>
      <c r="I7" s="55">
        <f>+G7+H7</f>
        <v>0</v>
      </c>
      <c r="J7" s="55"/>
      <c r="K7" s="55"/>
    </row>
    <row r="8" spans="1:11" ht="15">
      <c r="A8" s="25"/>
      <c r="B8" s="82" t="s">
        <v>700</v>
      </c>
      <c r="C8" s="74" t="s">
        <v>35</v>
      </c>
      <c r="D8" s="74" t="s">
        <v>35</v>
      </c>
      <c r="E8" s="74" t="s">
        <v>35</v>
      </c>
      <c r="F8" s="74" t="s">
        <v>35</v>
      </c>
      <c r="G8" s="77">
        <f>+G7</f>
        <v>0</v>
      </c>
      <c r="H8" s="77">
        <f>+H7</f>
        <v>0</v>
      </c>
      <c r="I8" s="77">
        <f>+I7</f>
        <v>0</v>
      </c>
      <c r="J8" s="74">
        <f>+J7</f>
        <v>0</v>
      </c>
      <c r="K8" s="74">
        <f>+K7</f>
        <v>0</v>
      </c>
    </row>
    <row r="9" spans="1:11" ht="15">
      <c r="A9" s="176" t="s">
        <v>701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</row>
    <row r="10" spans="1:11" ht="38.25">
      <c r="A10" s="25" t="s">
        <v>66</v>
      </c>
      <c r="B10" s="33" t="s">
        <v>617</v>
      </c>
      <c r="C10" s="28">
        <v>100</v>
      </c>
      <c r="D10" s="49" t="s">
        <v>173</v>
      </c>
      <c r="E10" s="60"/>
      <c r="F10" s="60"/>
      <c r="G10" s="55">
        <f>C10*F10</f>
        <v>0</v>
      </c>
      <c r="H10" s="55">
        <f>G10*0.095</f>
        <v>0</v>
      </c>
      <c r="I10" s="55">
        <f>+G10+H10</f>
        <v>0</v>
      </c>
      <c r="J10" s="55"/>
      <c r="K10" s="55"/>
    </row>
    <row r="11" spans="1:11" ht="38.25">
      <c r="A11" s="25" t="s">
        <v>2</v>
      </c>
      <c r="B11" s="33" t="s">
        <v>618</v>
      </c>
      <c r="C11" s="28">
        <v>50</v>
      </c>
      <c r="D11" s="49" t="s">
        <v>173</v>
      </c>
      <c r="E11" s="60"/>
      <c r="F11" s="60"/>
      <c r="G11" s="55">
        <f>C11*F11</f>
        <v>0</v>
      </c>
      <c r="H11" s="55">
        <f>G11*0.095</f>
        <v>0</v>
      </c>
      <c r="I11" s="55">
        <f>+G11+H11</f>
        <v>0</v>
      </c>
      <c r="J11" s="55"/>
      <c r="K11" s="55"/>
    </row>
    <row r="12" spans="1:11" ht="38.25">
      <c r="A12" s="25" t="s">
        <v>3</v>
      </c>
      <c r="B12" s="33" t="s">
        <v>619</v>
      </c>
      <c r="C12" s="28">
        <v>25</v>
      </c>
      <c r="D12" s="49" t="s">
        <v>173</v>
      </c>
      <c r="E12" s="60"/>
      <c r="F12" s="60"/>
      <c r="G12" s="55">
        <f>C12*F12</f>
        <v>0</v>
      </c>
      <c r="H12" s="55">
        <f>G12*0.095</f>
        <v>0</v>
      </c>
      <c r="I12" s="55">
        <f>+G12+H12</f>
        <v>0</v>
      </c>
      <c r="J12" s="55"/>
      <c r="K12" s="55"/>
    </row>
    <row r="13" spans="1:11" ht="15">
      <c r="A13" s="50"/>
      <c r="B13" s="51" t="s">
        <v>709</v>
      </c>
      <c r="C13" s="74" t="s">
        <v>35</v>
      </c>
      <c r="D13" s="74" t="s">
        <v>35</v>
      </c>
      <c r="E13" s="74" t="s">
        <v>35</v>
      </c>
      <c r="F13" s="74" t="s">
        <v>35</v>
      </c>
      <c r="G13" s="77">
        <f>SUM(G10:G12)</f>
        <v>0</v>
      </c>
      <c r="H13" s="77">
        <f>SUM(H10:H12)</f>
        <v>0</v>
      </c>
      <c r="I13" s="77">
        <f>SUM(I10:I12)</f>
        <v>0</v>
      </c>
      <c r="J13" s="74">
        <f>SUM(J10:J12)</f>
        <v>0</v>
      </c>
      <c r="K13" s="74">
        <f>SUM(K10:K12)</f>
        <v>0</v>
      </c>
    </row>
    <row r="15" spans="1:11" ht="15">
      <c r="A15" s="161" t="s">
        <v>482</v>
      </c>
      <c r="B15" s="162"/>
      <c r="C15" s="36"/>
      <c r="D15" s="37"/>
      <c r="E15" s="38"/>
      <c r="F15" s="38"/>
      <c r="G15" s="38"/>
      <c r="H15" s="38"/>
      <c r="I15" s="38"/>
      <c r="J15" s="38"/>
      <c r="K15" s="38"/>
    </row>
    <row r="16" spans="1:11" ht="25.5" customHeight="1">
      <c r="A16" s="159" t="s">
        <v>483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</row>
    <row r="17" spans="1:11" ht="15">
      <c r="A17" s="159" t="s">
        <v>484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</row>
    <row r="18" spans="1:11" ht="15">
      <c r="A18" s="159" t="s">
        <v>519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</row>
    <row r="19" spans="1:11" ht="15">
      <c r="A19" s="159" t="s">
        <v>486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</row>
    <row r="20" spans="1:11" ht="15">
      <c r="A20" s="159" t="s">
        <v>487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</row>
    <row r="21" spans="1:11" ht="15">
      <c r="A21" s="159" t="s">
        <v>488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</row>
    <row r="22" spans="1:11" ht="15">
      <c r="A22" s="159" t="s">
        <v>489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</row>
    <row r="23" spans="1:11" ht="40.5" customHeight="1">
      <c r="A23" s="159" t="s">
        <v>490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</row>
    <row r="24" spans="1:11" ht="39.75" customHeight="1">
      <c r="A24" s="159" t="s">
        <v>520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</row>
    <row r="25" spans="1:11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5">
      <c r="A26" s="160" t="s">
        <v>491</v>
      </c>
      <c r="B26" s="160"/>
      <c r="C26" s="39" t="s">
        <v>492</v>
      </c>
      <c r="D26" s="37"/>
      <c r="E26" s="38"/>
      <c r="F26" s="40" t="s">
        <v>493</v>
      </c>
      <c r="G26" s="38"/>
      <c r="H26" s="38"/>
      <c r="I26" s="38"/>
      <c r="J26" s="38"/>
      <c r="K26" s="38"/>
    </row>
  </sheetData>
  <sheetProtection/>
  <mergeCells count="15">
    <mergeCell ref="A2:K2"/>
    <mergeCell ref="A6:K6"/>
    <mergeCell ref="G1:K1"/>
    <mergeCell ref="A15:B15"/>
    <mergeCell ref="A16:K16"/>
    <mergeCell ref="A17:K17"/>
    <mergeCell ref="A9:K9"/>
    <mergeCell ref="A24:K24"/>
    <mergeCell ref="A26:B26"/>
    <mergeCell ref="A18:K18"/>
    <mergeCell ref="A19:K19"/>
    <mergeCell ref="A20:K20"/>
    <mergeCell ref="A21:K21"/>
    <mergeCell ref="A22:K22"/>
    <mergeCell ref="A23:K23"/>
  </mergeCells>
  <dataValidations count="1">
    <dataValidation type="whole" operator="equal" allowBlank="1" showInputMessage="1" showErrorMessage="1" sqref="J7:K7 J10:K12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pane ySplit="5" topLeftCell="A81" activePane="bottomLeft" state="frozen"/>
      <selection pane="topLeft" activeCell="A1" sqref="A1"/>
      <selection pane="bottomLeft" activeCell="I90" sqref="I90"/>
    </sheetView>
  </sheetViews>
  <sheetFormatPr defaultColWidth="9.140625" defaultRowHeight="15"/>
  <cols>
    <col min="1" max="1" width="4.7109375" style="2" customWidth="1"/>
    <col min="2" max="2" width="23.8515625" style="2" customWidth="1"/>
    <col min="3" max="3" width="11.421875" style="3" customWidth="1"/>
    <col min="4" max="4" width="7.28125" style="2" customWidth="1"/>
    <col min="5" max="5" width="11.57421875" style="2" customWidth="1"/>
    <col min="6" max="6" width="10.7109375" style="2" customWidth="1"/>
    <col min="7" max="7" width="11.7109375" style="2" customWidth="1"/>
    <col min="8" max="8" width="11.57421875" style="2" customWidth="1"/>
    <col min="9" max="9" width="11.8515625" style="2" customWidth="1"/>
    <col min="10" max="10" width="12.57421875" style="2" customWidth="1"/>
    <col min="11" max="11" width="13.140625" style="2" customWidth="1"/>
    <col min="12" max="16384" width="9.140625" style="2" customWidth="1"/>
  </cols>
  <sheetData>
    <row r="1" spans="1:11" ht="16.5" customHeight="1">
      <c r="A1" s="16"/>
      <c r="B1" s="18" t="s">
        <v>36</v>
      </c>
      <c r="C1" s="17"/>
      <c r="D1" s="16"/>
      <c r="E1" s="16"/>
      <c r="F1" s="16"/>
      <c r="G1" s="159" t="s">
        <v>602</v>
      </c>
      <c r="H1" s="159"/>
      <c r="I1" s="159"/>
      <c r="J1" s="159"/>
      <c r="K1" s="159"/>
    </row>
    <row r="2" spans="1:11" ht="32.25" customHeight="1">
      <c r="A2" s="177" t="s">
        <v>698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ht="16.5" customHeight="1"/>
    <row r="4" spans="1:11" ht="82.5">
      <c r="A4" s="52" t="s">
        <v>457</v>
      </c>
      <c r="B4" s="53" t="s">
        <v>458</v>
      </c>
      <c r="C4" s="54" t="s">
        <v>31</v>
      </c>
      <c r="D4" s="52" t="s">
        <v>459</v>
      </c>
      <c r="E4" s="52" t="s">
        <v>460</v>
      </c>
      <c r="F4" s="52" t="s">
        <v>461</v>
      </c>
      <c r="G4" s="52" t="s">
        <v>462</v>
      </c>
      <c r="H4" s="52" t="s">
        <v>463</v>
      </c>
      <c r="I4" s="52" t="s">
        <v>464</v>
      </c>
      <c r="J4" s="52" t="s">
        <v>465</v>
      </c>
      <c r="K4" s="52" t="s">
        <v>466</v>
      </c>
    </row>
    <row r="5" spans="1:11" ht="27.75" customHeight="1">
      <c r="A5" s="45">
        <v>1</v>
      </c>
      <c r="B5" s="46">
        <v>2</v>
      </c>
      <c r="C5" s="47">
        <v>3</v>
      </c>
      <c r="D5" s="45">
        <v>4</v>
      </c>
      <c r="E5" s="45">
        <v>5</v>
      </c>
      <c r="F5" s="45">
        <v>6</v>
      </c>
      <c r="G5" s="45" t="s">
        <v>467</v>
      </c>
      <c r="H5" s="45" t="s">
        <v>468</v>
      </c>
      <c r="I5" s="45" t="s">
        <v>469</v>
      </c>
      <c r="J5" s="45">
        <v>10</v>
      </c>
      <c r="K5" s="45">
        <v>11</v>
      </c>
    </row>
    <row r="6" spans="1:11" ht="19.5" customHeight="1">
      <c r="A6" s="181" t="s">
        <v>350</v>
      </c>
      <c r="B6" s="182"/>
      <c r="C6" s="182"/>
      <c r="D6" s="182"/>
      <c r="E6" s="182"/>
      <c r="F6" s="182"/>
      <c r="G6" s="182"/>
      <c r="H6" s="182"/>
      <c r="I6" s="182"/>
      <c r="J6" s="182"/>
      <c r="K6" s="183"/>
    </row>
    <row r="7" spans="1:11" ht="13.5">
      <c r="A7" s="95" t="s">
        <v>65</v>
      </c>
      <c r="B7" s="57" t="s">
        <v>79</v>
      </c>
      <c r="C7" s="28">
        <v>980</v>
      </c>
      <c r="D7" s="27" t="s">
        <v>33</v>
      </c>
      <c r="E7" s="74" t="s">
        <v>35</v>
      </c>
      <c r="F7" s="35"/>
      <c r="G7" s="91">
        <f>C7*F7</f>
        <v>0</v>
      </c>
      <c r="H7" s="91">
        <f>G7*0.095</f>
        <v>0</v>
      </c>
      <c r="I7" s="91">
        <f>+G7+H7</f>
        <v>0</v>
      </c>
      <c r="J7" s="35"/>
      <c r="K7" s="35"/>
    </row>
    <row r="8" spans="1:11" ht="13.5">
      <c r="A8" s="95" t="s">
        <v>548</v>
      </c>
      <c r="B8" s="57" t="s">
        <v>81</v>
      </c>
      <c r="C8" s="28">
        <v>40</v>
      </c>
      <c r="D8" s="27" t="s">
        <v>33</v>
      </c>
      <c r="E8" s="74" t="s">
        <v>35</v>
      </c>
      <c r="F8" s="35"/>
      <c r="G8" s="91">
        <f aca="true" t="shared" si="0" ref="G8:G73">C8*F8</f>
        <v>0</v>
      </c>
      <c r="H8" s="91">
        <f aca="true" t="shared" si="1" ref="H8:H71">G8*0.095</f>
        <v>0</v>
      </c>
      <c r="I8" s="91">
        <f aca="true" t="shared" si="2" ref="I8:I73">+G8+H8</f>
        <v>0</v>
      </c>
      <c r="J8" s="35"/>
      <c r="K8" s="35"/>
    </row>
    <row r="9" spans="1:11" ht="16.5" customHeight="1">
      <c r="A9" s="102" t="s">
        <v>51</v>
      </c>
      <c r="B9" s="25" t="s">
        <v>82</v>
      </c>
      <c r="C9" s="28">
        <v>750</v>
      </c>
      <c r="D9" s="27" t="s">
        <v>33</v>
      </c>
      <c r="E9" s="74" t="s">
        <v>35</v>
      </c>
      <c r="F9" s="35"/>
      <c r="G9" s="91">
        <f t="shared" si="0"/>
        <v>0</v>
      </c>
      <c r="H9" s="91">
        <f t="shared" si="1"/>
        <v>0</v>
      </c>
      <c r="I9" s="91">
        <f t="shared" si="2"/>
        <v>0</v>
      </c>
      <c r="J9" s="35"/>
      <c r="K9" s="35"/>
    </row>
    <row r="10" spans="1:11" ht="16.5" customHeight="1">
      <c r="A10" s="102" t="s">
        <v>74</v>
      </c>
      <c r="B10" s="25" t="s">
        <v>83</v>
      </c>
      <c r="C10" s="28">
        <v>870</v>
      </c>
      <c r="D10" s="27" t="s">
        <v>33</v>
      </c>
      <c r="E10" s="74" t="s">
        <v>35</v>
      </c>
      <c r="F10" s="35"/>
      <c r="G10" s="91">
        <f t="shared" si="0"/>
        <v>0</v>
      </c>
      <c r="H10" s="91">
        <f t="shared" si="1"/>
        <v>0</v>
      </c>
      <c r="I10" s="91">
        <f t="shared" si="2"/>
        <v>0</v>
      </c>
      <c r="J10" s="35"/>
      <c r="K10" s="35"/>
    </row>
    <row r="11" spans="1:11" ht="16.5" customHeight="1">
      <c r="A11" s="102" t="s">
        <v>377</v>
      </c>
      <c r="B11" s="25" t="s">
        <v>85</v>
      </c>
      <c r="C11" s="28">
        <v>1000</v>
      </c>
      <c r="D11" s="27" t="s">
        <v>33</v>
      </c>
      <c r="E11" s="74" t="s">
        <v>35</v>
      </c>
      <c r="F11" s="35"/>
      <c r="G11" s="91">
        <f t="shared" si="0"/>
        <v>0</v>
      </c>
      <c r="H11" s="91">
        <f t="shared" si="1"/>
        <v>0</v>
      </c>
      <c r="I11" s="91">
        <f t="shared" si="2"/>
        <v>0</v>
      </c>
      <c r="J11" s="35"/>
      <c r="K11" s="35"/>
    </row>
    <row r="12" spans="1:11" ht="13.5">
      <c r="A12" s="102" t="s">
        <v>378</v>
      </c>
      <c r="B12" s="85" t="s">
        <v>86</v>
      </c>
      <c r="C12" s="28">
        <v>2400</v>
      </c>
      <c r="D12" s="27" t="s">
        <v>33</v>
      </c>
      <c r="E12" s="74" t="s">
        <v>35</v>
      </c>
      <c r="F12" s="35"/>
      <c r="G12" s="91">
        <f t="shared" si="0"/>
        <v>0</v>
      </c>
      <c r="H12" s="91">
        <f t="shared" si="1"/>
        <v>0</v>
      </c>
      <c r="I12" s="91">
        <f t="shared" si="2"/>
        <v>0</v>
      </c>
      <c r="J12" s="35"/>
      <c r="K12" s="35"/>
    </row>
    <row r="13" spans="1:11" ht="16.5" customHeight="1">
      <c r="A13" s="102" t="s">
        <v>379</v>
      </c>
      <c r="B13" s="25" t="s">
        <v>87</v>
      </c>
      <c r="C13" s="28">
        <v>40</v>
      </c>
      <c r="D13" s="27" t="s">
        <v>33</v>
      </c>
      <c r="E13" s="74" t="s">
        <v>35</v>
      </c>
      <c r="F13" s="35"/>
      <c r="G13" s="91">
        <f t="shared" si="0"/>
        <v>0</v>
      </c>
      <c r="H13" s="91">
        <f t="shared" si="1"/>
        <v>0</v>
      </c>
      <c r="I13" s="91">
        <f t="shared" si="2"/>
        <v>0</v>
      </c>
      <c r="J13" s="35"/>
      <c r="K13" s="35"/>
    </row>
    <row r="14" spans="1:11" ht="16.5" customHeight="1">
      <c r="A14" s="102" t="s">
        <v>380</v>
      </c>
      <c r="B14" s="25" t="s">
        <v>88</v>
      </c>
      <c r="C14" s="28">
        <v>60</v>
      </c>
      <c r="D14" s="27" t="s">
        <v>33</v>
      </c>
      <c r="E14" s="74" t="s">
        <v>35</v>
      </c>
      <c r="F14" s="35"/>
      <c r="G14" s="91">
        <f t="shared" si="0"/>
        <v>0</v>
      </c>
      <c r="H14" s="91">
        <f t="shared" si="1"/>
        <v>0</v>
      </c>
      <c r="I14" s="91">
        <f t="shared" si="2"/>
        <v>0</v>
      </c>
      <c r="J14" s="35"/>
      <c r="K14" s="35"/>
    </row>
    <row r="15" spans="1:11" ht="25.5">
      <c r="A15" s="102" t="s">
        <v>381</v>
      </c>
      <c r="B15" s="85" t="s">
        <v>89</v>
      </c>
      <c r="C15" s="28">
        <v>400</v>
      </c>
      <c r="D15" s="27" t="s">
        <v>33</v>
      </c>
      <c r="E15" s="74" t="s">
        <v>35</v>
      </c>
      <c r="F15" s="35"/>
      <c r="G15" s="91">
        <f t="shared" si="0"/>
        <v>0</v>
      </c>
      <c r="H15" s="91">
        <f t="shared" si="1"/>
        <v>0</v>
      </c>
      <c r="I15" s="91">
        <f t="shared" si="2"/>
        <v>0</v>
      </c>
      <c r="J15" s="35"/>
      <c r="K15" s="35"/>
    </row>
    <row r="16" spans="1:11" ht="25.5">
      <c r="A16" s="102" t="s">
        <v>84</v>
      </c>
      <c r="B16" s="85" t="s">
        <v>90</v>
      </c>
      <c r="C16" s="28">
        <v>100</v>
      </c>
      <c r="D16" s="27" t="s">
        <v>33</v>
      </c>
      <c r="E16" s="74" t="s">
        <v>35</v>
      </c>
      <c r="F16" s="35"/>
      <c r="G16" s="91">
        <f t="shared" si="0"/>
        <v>0</v>
      </c>
      <c r="H16" s="91">
        <f t="shared" si="1"/>
        <v>0</v>
      </c>
      <c r="I16" s="91">
        <f t="shared" si="2"/>
        <v>0</v>
      </c>
      <c r="J16" s="35"/>
      <c r="K16" s="35"/>
    </row>
    <row r="17" spans="1:11" ht="25.5">
      <c r="A17" s="102" t="s">
        <v>11</v>
      </c>
      <c r="B17" s="25" t="s">
        <v>446</v>
      </c>
      <c r="C17" s="28">
        <v>500</v>
      </c>
      <c r="D17" s="27" t="s">
        <v>33</v>
      </c>
      <c r="E17" s="74" t="s">
        <v>35</v>
      </c>
      <c r="F17" s="35"/>
      <c r="G17" s="91">
        <f t="shared" si="0"/>
        <v>0</v>
      </c>
      <c r="H17" s="91">
        <f t="shared" si="1"/>
        <v>0</v>
      </c>
      <c r="I17" s="91">
        <f t="shared" si="2"/>
        <v>0</v>
      </c>
      <c r="J17" s="35"/>
      <c r="K17" s="35"/>
    </row>
    <row r="18" spans="1:11" ht="16.5" customHeight="1">
      <c r="A18" s="102" t="s">
        <v>12</v>
      </c>
      <c r="B18" s="25" t="s">
        <v>91</v>
      </c>
      <c r="C18" s="28">
        <v>2640</v>
      </c>
      <c r="D18" s="27" t="s">
        <v>33</v>
      </c>
      <c r="E18" s="74" t="s">
        <v>35</v>
      </c>
      <c r="F18" s="35"/>
      <c r="G18" s="91">
        <f t="shared" si="0"/>
        <v>0</v>
      </c>
      <c r="H18" s="91">
        <f t="shared" si="1"/>
        <v>0</v>
      </c>
      <c r="I18" s="91">
        <f t="shared" si="2"/>
        <v>0</v>
      </c>
      <c r="J18" s="35"/>
      <c r="K18" s="35"/>
    </row>
    <row r="19" spans="1:11" ht="16.5" customHeight="1">
      <c r="A19" s="102" t="s">
        <v>13</v>
      </c>
      <c r="B19" s="25" t="s">
        <v>92</v>
      </c>
      <c r="C19" s="28">
        <v>650</v>
      </c>
      <c r="D19" s="27" t="s">
        <v>33</v>
      </c>
      <c r="E19" s="74" t="s">
        <v>35</v>
      </c>
      <c r="F19" s="35"/>
      <c r="G19" s="91">
        <f t="shared" si="0"/>
        <v>0</v>
      </c>
      <c r="H19" s="91">
        <f t="shared" si="1"/>
        <v>0</v>
      </c>
      <c r="I19" s="91">
        <f t="shared" si="2"/>
        <v>0</v>
      </c>
      <c r="J19" s="35"/>
      <c r="K19" s="35"/>
    </row>
    <row r="20" spans="1:11" ht="16.5" customHeight="1">
      <c r="A20" s="102" t="s">
        <v>14</v>
      </c>
      <c r="B20" s="25" t="s">
        <v>93</v>
      </c>
      <c r="C20" s="28">
        <v>60</v>
      </c>
      <c r="D20" s="27" t="s">
        <v>33</v>
      </c>
      <c r="E20" s="74" t="s">
        <v>35</v>
      </c>
      <c r="F20" s="35"/>
      <c r="G20" s="91">
        <f t="shared" si="0"/>
        <v>0</v>
      </c>
      <c r="H20" s="91">
        <f t="shared" si="1"/>
        <v>0</v>
      </c>
      <c r="I20" s="91">
        <f t="shared" si="2"/>
        <v>0</v>
      </c>
      <c r="J20" s="35"/>
      <c r="K20" s="35"/>
    </row>
    <row r="21" spans="1:11" ht="16.5" customHeight="1">
      <c r="A21" s="102" t="s">
        <v>15</v>
      </c>
      <c r="B21" s="25" t="s">
        <v>94</v>
      </c>
      <c r="C21" s="28">
        <v>120</v>
      </c>
      <c r="D21" s="27" t="s">
        <v>33</v>
      </c>
      <c r="E21" s="74" t="s">
        <v>35</v>
      </c>
      <c r="F21" s="35"/>
      <c r="G21" s="91">
        <f t="shared" si="0"/>
        <v>0</v>
      </c>
      <c r="H21" s="91">
        <f t="shared" si="1"/>
        <v>0</v>
      </c>
      <c r="I21" s="91">
        <f t="shared" si="2"/>
        <v>0</v>
      </c>
      <c r="J21" s="35"/>
      <c r="K21" s="35"/>
    </row>
    <row r="22" spans="1:11" ht="16.5" customHeight="1">
      <c r="A22" s="102" t="s">
        <v>16</v>
      </c>
      <c r="B22" s="25" t="s">
        <v>95</v>
      </c>
      <c r="C22" s="28">
        <v>40</v>
      </c>
      <c r="D22" s="27" t="s">
        <v>33</v>
      </c>
      <c r="E22" s="74" t="s">
        <v>35</v>
      </c>
      <c r="F22" s="35"/>
      <c r="G22" s="91">
        <f t="shared" si="0"/>
        <v>0</v>
      </c>
      <c r="H22" s="91">
        <f t="shared" si="1"/>
        <v>0</v>
      </c>
      <c r="I22" s="91">
        <f t="shared" si="2"/>
        <v>0</v>
      </c>
      <c r="J22" s="35"/>
      <c r="K22" s="35"/>
    </row>
    <row r="23" spans="1:11" ht="16.5" customHeight="1">
      <c r="A23" s="102" t="s">
        <v>17</v>
      </c>
      <c r="B23" s="25" t="s">
        <v>96</v>
      </c>
      <c r="C23" s="28">
        <v>800</v>
      </c>
      <c r="D23" s="27" t="s">
        <v>33</v>
      </c>
      <c r="E23" s="74" t="s">
        <v>35</v>
      </c>
      <c r="F23" s="35"/>
      <c r="G23" s="91">
        <f t="shared" si="0"/>
        <v>0</v>
      </c>
      <c r="H23" s="91">
        <f t="shared" si="1"/>
        <v>0</v>
      </c>
      <c r="I23" s="91">
        <f t="shared" si="2"/>
        <v>0</v>
      </c>
      <c r="J23" s="35"/>
      <c r="K23" s="35"/>
    </row>
    <row r="24" spans="1:11" ht="16.5" customHeight="1">
      <c r="A24" s="102" t="s">
        <v>18</v>
      </c>
      <c r="B24" s="25" t="s">
        <v>97</v>
      </c>
      <c r="C24" s="28">
        <v>1600</v>
      </c>
      <c r="D24" s="27" t="s">
        <v>33</v>
      </c>
      <c r="E24" s="74" t="s">
        <v>35</v>
      </c>
      <c r="F24" s="35"/>
      <c r="G24" s="91">
        <f t="shared" si="0"/>
        <v>0</v>
      </c>
      <c r="H24" s="91">
        <f t="shared" si="1"/>
        <v>0</v>
      </c>
      <c r="I24" s="91">
        <f t="shared" si="2"/>
        <v>0</v>
      </c>
      <c r="J24" s="35"/>
      <c r="K24" s="35"/>
    </row>
    <row r="25" spans="1:11" ht="16.5" customHeight="1">
      <c r="A25" s="102" t="s">
        <v>19</v>
      </c>
      <c r="B25" s="25" t="s">
        <v>98</v>
      </c>
      <c r="C25" s="28">
        <v>80</v>
      </c>
      <c r="D25" s="27" t="s">
        <v>33</v>
      </c>
      <c r="E25" s="74" t="s">
        <v>35</v>
      </c>
      <c r="F25" s="35"/>
      <c r="G25" s="91">
        <f t="shared" si="0"/>
        <v>0</v>
      </c>
      <c r="H25" s="91">
        <f t="shared" si="1"/>
        <v>0</v>
      </c>
      <c r="I25" s="91">
        <f t="shared" si="2"/>
        <v>0</v>
      </c>
      <c r="J25" s="35"/>
      <c r="K25" s="35"/>
    </row>
    <row r="26" spans="1:11" ht="16.5" customHeight="1">
      <c r="A26" s="148" t="s">
        <v>20</v>
      </c>
      <c r="B26" s="146" t="s">
        <v>620</v>
      </c>
      <c r="C26" s="104">
        <v>100</v>
      </c>
      <c r="D26" s="105" t="s">
        <v>173</v>
      </c>
      <c r="E26" s="74" t="s">
        <v>35</v>
      </c>
      <c r="F26" s="145"/>
      <c r="G26" s="150">
        <f t="shared" si="0"/>
        <v>0</v>
      </c>
      <c r="H26" s="91">
        <f t="shared" si="1"/>
        <v>0</v>
      </c>
      <c r="I26" s="150">
        <f t="shared" si="2"/>
        <v>0</v>
      </c>
      <c r="J26" s="145"/>
      <c r="K26" s="145"/>
    </row>
    <row r="27" spans="1:11" ht="16.5" customHeight="1">
      <c r="A27" s="148" t="s">
        <v>21</v>
      </c>
      <c r="B27" s="33" t="s">
        <v>375</v>
      </c>
      <c r="C27" s="34">
        <v>60</v>
      </c>
      <c r="D27" s="32" t="s">
        <v>33</v>
      </c>
      <c r="E27" s="74" t="s">
        <v>35</v>
      </c>
      <c r="F27" s="35"/>
      <c r="G27" s="91">
        <f t="shared" si="0"/>
        <v>0</v>
      </c>
      <c r="H27" s="91">
        <f t="shared" si="1"/>
        <v>0</v>
      </c>
      <c r="I27" s="91">
        <f t="shared" si="2"/>
        <v>0</v>
      </c>
      <c r="J27" s="35"/>
      <c r="K27" s="35"/>
    </row>
    <row r="28" spans="1:11" ht="16.5" customHeight="1">
      <c r="A28" s="148" t="s">
        <v>22</v>
      </c>
      <c r="B28" s="25" t="s">
        <v>99</v>
      </c>
      <c r="C28" s="28">
        <v>870</v>
      </c>
      <c r="D28" s="27" t="s">
        <v>33</v>
      </c>
      <c r="E28" s="74" t="s">
        <v>35</v>
      </c>
      <c r="F28" s="35"/>
      <c r="G28" s="91">
        <f t="shared" si="0"/>
        <v>0</v>
      </c>
      <c r="H28" s="91">
        <f t="shared" si="1"/>
        <v>0</v>
      </c>
      <c r="I28" s="91">
        <f t="shared" si="2"/>
        <v>0</v>
      </c>
      <c r="J28" s="35"/>
      <c r="K28" s="35"/>
    </row>
    <row r="29" spans="1:11" ht="16.5" customHeight="1">
      <c r="A29" s="148" t="s">
        <v>23</v>
      </c>
      <c r="B29" s="25" t="s">
        <v>100</v>
      </c>
      <c r="C29" s="28">
        <v>80</v>
      </c>
      <c r="D29" s="27" t="s">
        <v>33</v>
      </c>
      <c r="E29" s="74" t="s">
        <v>35</v>
      </c>
      <c r="F29" s="35"/>
      <c r="G29" s="91">
        <f t="shared" si="0"/>
        <v>0</v>
      </c>
      <c r="H29" s="91">
        <f t="shared" si="1"/>
        <v>0</v>
      </c>
      <c r="I29" s="91">
        <f t="shared" si="2"/>
        <v>0</v>
      </c>
      <c r="J29" s="35"/>
      <c r="K29" s="35"/>
    </row>
    <row r="30" spans="1:11" ht="16.5" customHeight="1">
      <c r="A30" s="148" t="s">
        <v>24</v>
      </c>
      <c r="B30" s="25" t="s">
        <v>101</v>
      </c>
      <c r="C30" s="28">
        <v>100</v>
      </c>
      <c r="D30" s="27" t="s">
        <v>33</v>
      </c>
      <c r="E30" s="74" t="s">
        <v>35</v>
      </c>
      <c r="F30" s="35"/>
      <c r="G30" s="91">
        <f t="shared" si="0"/>
        <v>0</v>
      </c>
      <c r="H30" s="91">
        <f t="shared" si="1"/>
        <v>0</v>
      </c>
      <c r="I30" s="91">
        <f t="shared" si="2"/>
        <v>0</v>
      </c>
      <c r="J30" s="35"/>
      <c r="K30" s="35"/>
    </row>
    <row r="31" spans="1:11" ht="17.25" customHeight="1">
      <c r="A31" s="148" t="s">
        <v>25</v>
      </c>
      <c r="B31" s="25" t="s">
        <v>102</v>
      </c>
      <c r="C31" s="28">
        <v>80</v>
      </c>
      <c r="D31" s="27" t="s">
        <v>33</v>
      </c>
      <c r="E31" s="74" t="s">
        <v>35</v>
      </c>
      <c r="F31" s="35"/>
      <c r="G31" s="91">
        <f t="shared" si="0"/>
        <v>0</v>
      </c>
      <c r="H31" s="91">
        <f t="shared" si="1"/>
        <v>0</v>
      </c>
      <c r="I31" s="91">
        <f t="shared" si="2"/>
        <v>0</v>
      </c>
      <c r="J31" s="35"/>
      <c r="K31" s="35"/>
    </row>
    <row r="32" spans="1:11" ht="13.5">
      <c r="A32" s="148" t="s">
        <v>26</v>
      </c>
      <c r="B32" s="25" t="s">
        <v>71</v>
      </c>
      <c r="C32" s="28">
        <v>250</v>
      </c>
      <c r="D32" s="27" t="s">
        <v>33</v>
      </c>
      <c r="E32" s="74" t="s">
        <v>35</v>
      </c>
      <c r="F32" s="35"/>
      <c r="G32" s="91">
        <f t="shared" si="0"/>
        <v>0</v>
      </c>
      <c r="H32" s="91">
        <f t="shared" si="1"/>
        <v>0</v>
      </c>
      <c r="I32" s="91">
        <f t="shared" si="2"/>
        <v>0</v>
      </c>
      <c r="J32" s="35"/>
      <c r="K32" s="35"/>
    </row>
    <row r="33" spans="1:11" ht="13.5">
      <c r="A33" s="148" t="s">
        <v>27</v>
      </c>
      <c r="B33" s="25" t="s">
        <v>72</v>
      </c>
      <c r="C33" s="28">
        <v>120</v>
      </c>
      <c r="D33" s="27" t="s">
        <v>33</v>
      </c>
      <c r="E33" s="74" t="s">
        <v>35</v>
      </c>
      <c r="F33" s="35"/>
      <c r="G33" s="91">
        <f t="shared" si="0"/>
        <v>0</v>
      </c>
      <c r="H33" s="91">
        <f t="shared" si="1"/>
        <v>0</v>
      </c>
      <c r="I33" s="91">
        <f t="shared" si="2"/>
        <v>0</v>
      </c>
      <c r="J33" s="35"/>
      <c r="K33" s="35"/>
    </row>
    <row r="34" spans="1:11" ht="13.5">
      <c r="A34" s="148" t="s">
        <v>28</v>
      </c>
      <c r="B34" s="25" t="s">
        <v>73</v>
      </c>
      <c r="C34" s="28">
        <v>120</v>
      </c>
      <c r="D34" s="27" t="s">
        <v>33</v>
      </c>
      <c r="E34" s="74" t="s">
        <v>35</v>
      </c>
      <c r="F34" s="35"/>
      <c r="G34" s="91">
        <f t="shared" si="0"/>
        <v>0</v>
      </c>
      <c r="H34" s="91">
        <f t="shared" si="1"/>
        <v>0</v>
      </c>
      <c r="I34" s="91">
        <f t="shared" si="2"/>
        <v>0</v>
      </c>
      <c r="J34" s="35"/>
      <c r="K34" s="35"/>
    </row>
    <row r="35" spans="1:11" ht="25.5">
      <c r="A35" s="148" t="s">
        <v>37</v>
      </c>
      <c r="B35" s="25" t="s">
        <v>75</v>
      </c>
      <c r="C35" s="28">
        <v>1500</v>
      </c>
      <c r="D35" s="27" t="s">
        <v>33</v>
      </c>
      <c r="E35" s="74" t="s">
        <v>35</v>
      </c>
      <c r="F35" s="35"/>
      <c r="G35" s="91">
        <f t="shared" si="0"/>
        <v>0</v>
      </c>
      <c r="H35" s="91">
        <f t="shared" si="1"/>
        <v>0</v>
      </c>
      <c r="I35" s="91">
        <f t="shared" si="2"/>
        <v>0</v>
      </c>
      <c r="J35" s="35"/>
      <c r="K35" s="35"/>
    </row>
    <row r="36" spans="1:11" ht="13.5">
      <c r="A36" s="148" t="s">
        <v>38</v>
      </c>
      <c r="B36" s="25" t="s">
        <v>109</v>
      </c>
      <c r="C36" s="28">
        <v>20</v>
      </c>
      <c r="D36" s="27" t="s">
        <v>33</v>
      </c>
      <c r="E36" s="74" t="s">
        <v>35</v>
      </c>
      <c r="F36" s="35"/>
      <c r="G36" s="91">
        <f t="shared" si="0"/>
        <v>0</v>
      </c>
      <c r="H36" s="91">
        <f t="shared" si="1"/>
        <v>0</v>
      </c>
      <c r="I36" s="91">
        <f t="shared" si="2"/>
        <v>0</v>
      </c>
      <c r="J36" s="35"/>
      <c r="K36" s="35"/>
    </row>
    <row r="37" spans="1:11" ht="13.5">
      <c r="A37" s="148" t="s">
        <v>39</v>
      </c>
      <c r="B37" s="25" t="s">
        <v>110</v>
      </c>
      <c r="C37" s="28">
        <v>800</v>
      </c>
      <c r="D37" s="27" t="s">
        <v>33</v>
      </c>
      <c r="E37" s="74" t="s">
        <v>35</v>
      </c>
      <c r="F37" s="35"/>
      <c r="G37" s="91">
        <f t="shared" si="0"/>
        <v>0</v>
      </c>
      <c r="H37" s="91">
        <f t="shared" si="1"/>
        <v>0</v>
      </c>
      <c r="I37" s="91">
        <f t="shared" si="2"/>
        <v>0</v>
      </c>
      <c r="J37" s="35"/>
      <c r="K37" s="35"/>
    </row>
    <row r="38" spans="1:11" ht="13.5">
      <c r="A38" s="148" t="s">
        <v>40</v>
      </c>
      <c r="B38" s="25" t="s">
        <v>111</v>
      </c>
      <c r="C38" s="28">
        <v>80</v>
      </c>
      <c r="D38" s="27" t="s">
        <v>33</v>
      </c>
      <c r="E38" s="74" t="s">
        <v>35</v>
      </c>
      <c r="F38" s="35"/>
      <c r="G38" s="91">
        <f t="shared" si="0"/>
        <v>0</v>
      </c>
      <c r="H38" s="91">
        <f t="shared" si="1"/>
        <v>0</v>
      </c>
      <c r="I38" s="91">
        <f t="shared" si="2"/>
        <v>0</v>
      </c>
      <c r="J38" s="35"/>
      <c r="K38" s="35"/>
    </row>
    <row r="39" spans="1:11" ht="13.5">
      <c r="A39" s="148" t="s">
        <v>41</v>
      </c>
      <c r="B39" s="25" t="s">
        <v>112</v>
      </c>
      <c r="C39" s="28">
        <v>40</v>
      </c>
      <c r="D39" s="27" t="s">
        <v>33</v>
      </c>
      <c r="E39" s="74" t="s">
        <v>35</v>
      </c>
      <c r="F39" s="35"/>
      <c r="G39" s="91">
        <f t="shared" si="0"/>
        <v>0</v>
      </c>
      <c r="H39" s="91">
        <f t="shared" si="1"/>
        <v>0</v>
      </c>
      <c r="I39" s="91">
        <f t="shared" si="2"/>
        <v>0</v>
      </c>
      <c r="J39" s="35"/>
      <c r="K39" s="35"/>
    </row>
    <row r="40" spans="1:11" ht="25.5">
      <c r="A40" s="148" t="s">
        <v>42</v>
      </c>
      <c r="B40" s="33" t="s">
        <v>522</v>
      </c>
      <c r="C40" s="28">
        <v>8</v>
      </c>
      <c r="D40" s="27" t="s">
        <v>33</v>
      </c>
      <c r="E40" s="74" t="s">
        <v>35</v>
      </c>
      <c r="F40" s="35"/>
      <c r="G40" s="91">
        <f t="shared" si="0"/>
        <v>0</v>
      </c>
      <c r="H40" s="91">
        <f t="shared" si="1"/>
        <v>0</v>
      </c>
      <c r="I40" s="91">
        <f t="shared" si="2"/>
        <v>0</v>
      </c>
      <c r="J40" s="35"/>
      <c r="K40" s="35"/>
    </row>
    <row r="41" spans="1:11" ht="13.5">
      <c r="A41" s="148" t="s">
        <v>43</v>
      </c>
      <c r="B41" s="25" t="s">
        <v>77</v>
      </c>
      <c r="C41" s="28">
        <v>300</v>
      </c>
      <c r="D41" s="27" t="s">
        <v>33</v>
      </c>
      <c r="E41" s="74" t="s">
        <v>35</v>
      </c>
      <c r="F41" s="35"/>
      <c r="G41" s="91">
        <f t="shared" si="0"/>
        <v>0</v>
      </c>
      <c r="H41" s="91">
        <f t="shared" si="1"/>
        <v>0</v>
      </c>
      <c r="I41" s="91">
        <f t="shared" si="2"/>
        <v>0</v>
      </c>
      <c r="J41" s="35"/>
      <c r="K41" s="35"/>
    </row>
    <row r="42" spans="1:11" ht="13.5">
      <c r="A42" s="148" t="s">
        <v>44</v>
      </c>
      <c r="B42" s="25" t="s">
        <v>621</v>
      </c>
      <c r="C42" s="28">
        <v>80</v>
      </c>
      <c r="D42" s="27" t="s">
        <v>173</v>
      </c>
      <c r="E42" s="74" t="s">
        <v>35</v>
      </c>
      <c r="F42" s="35"/>
      <c r="G42" s="91">
        <f t="shared" si="0"/>
        <v>0</v>
      </c>
      <c r="H42" s="91">
        <f t="shared" si="1"/>
        <v>0</v>
      </c>
      <c r="I42" s="91">
        <f t="shared" si="2"/>
        <v>0</v>
      </c>
      <c r="J42" s="35"/>
      <c r="K42" s="35"/>
    </row>
    <row r="43" spans="1:11" ht="13.5">
      <c r="A43" s="148" t="s">
        <v>45</v>
      </c>
      <c r="B43" s="25" t="s">
        <v>622</v>
      </c>
      <c r="C43" s="28">
        <v>30</v>
      </c>
      <c r="D43" s="27" t="s">
        <v>173</v>
      </c>
      <c r="E43" s="74" t="s">
        <v>35</v>
      </c>
      <c r="F43" s="35"/>
      <c r="G43" s="91">
        <f t="shared" si="0"/>
        <v>0</v>
      </c>
      <c r="H43" s="91">
        <f t="shared" si="1"/>
        <v>0</v>
      </c>
      <c r="I43" s="91">
        <f t="shared" si="2"/>
        <v>0</v>
      </c>
      <c r="J43" s="35"/>
      <c r="K43" s="35"/>
    </row>
    <row r="44" spans="1:11" ht="13.5">
      <c r="A44" s="148" t="s">
        <v>46</v>
      </c>
      <c r="B44" s="25" t="s">
        <v>623</v>
      </c>
      <c r="C44" s="28">
        <v>2</v>
      </c>
      <c r="D44" s="27" t="s">
        <v>173</v>
      </c>
      <c r="E44" s="74" t="s">
        <v>35</v>
      </c>
      <c r="F44" s="35"/>
      <c r="G44" s="91">
        <f t="shared" si="0"/>
        <v>0</v>
      </c>
      <c r="H44" s="91">
        <f t="shared" si="1"/>
        <v>0</v>
      </c>
      <c r="I44" s="91">
        <f t="shared" si="2"/>
        <v>0</v>
      </c>
      <c r="J44" s="35"/>
      <c r="K44" s="35"/>
    </row>
    <row r="45" spans="1:11" ht="13.5">
      <c r="A45" s="148" t="s">
        <v>47</v>
      </c>
      <c r="B45" s="25" t="s">
        <v>624</v>
      </c>
      <c r="C45" s="28">
        <v>4</v>
      </c>
      <c r="D45" s="27" t="s">
        <v>173</v>
      </c>
      <c r="E45" s="74" t="s">
        <v>35</v>
      </c>
      <c r="F45" s="35"/>
      <c r="G45" s="91">
        <f t="shared" si="0"/>
        <v>0</v>
      </c>
      <c r="H45" s="91">
        <f t="shared" si="1"/>
        <v>0</v>
      </c>
      <c r="I45" s="91">
        <f t="shared" si="2"/>
        <v>0</v>
      </c>
      <c r="J45" s="35"/>
      <c r="K45" s="35"/>
    </row>
    <row r="46" spans="1:11" ht="13.5">
      <c r="A46" s="148" t="s">
        <v>48</v>
      </c>
      <c r="B46" s="25" t="s">
        <v>113</v>
      </c>
      <c r="C46" s="28">
        <v>1280</v>
      </c>
      <c r="D46" s="27" t="s">
        <v>33</v>
      </c>
      <c r="E46" s="74" t="s">
        <v>35</v>
      </c>
      <c r="F46" s="35"/>
      <c r="G46" s="91">
        <f t="shared" si="0"/>
        <v>0</v>
      </c>
      <c r="H46" s="91">
        <f t="shared" si="1"/>
        <v>0</v>
      </c>
      <c r="I46" s="91">
        <f t="shared" si="2"/>
        <v>0</v>
      </c>
      <c r="J46" s="35"/>
      <c r="K46" s="35"/>
    </row>
    <row r="47" spans="1:11" ht="13.5">
      <c r="A47" s="148" t="s">
        <v>49</v>
      </c>
      <c r="B47" s="25" t="s">
        <v>114</v>
      </c>
      <c r="C47" s="28">
        <v>4700</v>
      </c>
      <c r="D47" s="27" t="s">
        <v>33</v>
      </c>
      <c r="E47" s="74" t="s">
        <v>35</v>
      </c>
      <c r="F47" s="35"/>
      <c r="G47" s="91">
        <f t="shared" si="0"/>
        <v>0</v>
      </c>
      <c r="H47" s="91">
        <f t="shared" si="1"/>
        <v>0</v>
      </c>
      <c r="I47" s="91">
        <f t="shared" si="2"/>
        <v>0</v>
      </c>
      <c r="J47" s="35"/>
      <c r="K47" s="35"/>
    </row>
    <row r="48" spans="1:11" s="22" customFormat="1" ht="13.5">
      <c r="A48" s="148" t="s">
        <v>50</v>
      </c>
      <c r="B48" s="103" t="s">
        <v>115</v>
      </c>
      <c r="C48" s="104">
        <v>150</v>
      </c>
      <c r="D48" s="105" t="s">
        <v>33</v>
      </c>
      <c r="E48" s="74" t="s">
        <v>35</v>
      </c>
      <c r="F48" s="35"/>
      <c r="G48" s="91">
        <f t="shared" si="0"/>
        <v>0</v>
      </c>
      <c r="H48" s="91">
        <f t="shared" si="1"/>
        <v>0</v>
      </c>
      <c r="I48" s="91">
        <f t="shared" si="2"/>
        <v>0</v>
      </c>
      <c r="J48" s="35"/>
      <c r="K48" s="35"/>
    </row>
    <row r="49" spans="1:11" ht="25.5">
      <c r="A49" s="148" t="s">
        <v>129</v>
      </c>
      <c r="B49" s="33" t="s">
        <v>116</v>
      </c>
      <c r="C49" s="28">
        <v>1800</v>
      </c>
      <c r="D49" s="27" t="s">
        <v>33</v>
      </c>
      <c r="E49" s="74" t="s">
        <v>35</v>
      </c>
      <c r="F49" s="35"/>
      <c r="G49" s="91">
        <f t="shared" si="0"/>
        <v>0</v>
      </c>
      <c r="H49" s="91">
        <f t="shared" si="1"/>
        <v>0</v>
      </c>
      <c r="I49" s="91">
        <f t="shared" si="2"/>
        <v>0</v>
      </c>
      <c r="J49" s="35"/>
      <c r="K49" s="35"/>
    </row>
    <row r="50" spans="1:11" ht="13.5">
      <c r="A50" s="148" t="s">
        <v>130</v>
      </c>
      <c r="B50" s="33" t="s">
        <v>441</v>
      </c>
      <c r="C50" s="28">
        <v>200</v>
      </c>
      <c r="D50" s="27" t="s">
        <v>33</v>
      </c>
      <c r="E50" s="74" t="s">
        <v>35</v>
      </c>
      <c r="F50" s="35"/>
      <c r="G50" s="91">
        <f t="shared" si="0"/>
        <v>0</v>
      </c>
      <c r="H50" s="91">
        <f t="shared" si="1"/>
        <v>0</v>
      </c>
      <c r="I50" s="91">
        <f t="shared" si="2"/>
        <v>0</v>
      </c>
      <c r="J50" s="35"/>
      <c r="K50" s="35"/>
    </row>
    <row r="51" spans="1:11" ht="13.5">
      <c r="A51" s="148" t="s">
        <v>131</v>
      </c>
      <c r="B51" s="33" t="s">
        <v>442</v>
      </c>
      <c r="C51" s="28">
        <v>50</v>
      </c>
      <c r="D51" s="27" t="s">
        <v>33</v>
      </c>
      <c r="E51" s="74" t="s">
        <v>35</v>
      </c>
      <c r="F51" s="35"/>
      <c r="G51" s="91">
        <f t="shared" si="0"/>
        <v>0</v>
      </c>
      <c r="H51" s="91">
        <f t="shared" si="1"/>
        <v>0</v>
      </c>
      <c r="I51" s="91">
        <f t="shared" si="2"/>
        <v>0</v>
      </c>
      <c r="J51" s="35"/>
      <c r="K51" s="35"/>
    </row>
    <row r="52" spans="1:11" ht="13.5">
      <c r="A52" s="148" t="s">
        <v>132</v>
      </c>
      <c r="B52" s="33" t="s">
        <v>443</v>
      </c>
      <c r="C52" s="28">
        <v>20</v>
      </c>
      <c r="D52" s="27" t="s">
        <v>33</v>
      </c>
      <c r="E52" s="74" t="s">
        <v>35</v>
      </c>
      <c r="F52" s="35"/>
      <c r="G52" s="91">
        <f t="shared" si="0"/>
        <v>0</v>
      </c>
      <c r="H52" s="91">
        <f t="shared" si="1"/>
        <v>0</v>
      </c>
      <c r="I52" s="91">
        <f t="shared" si="2"/>
        <v>0</v>
      </c>
      <c r="J52" s="35"/>
      <c r="K52" s="35"/>
    </row>
    <row r="53" spans="1:11" ht="13.5">
      <c r="A53" s="148" t="s">
        <v>133</v>
      </c>
      <c r="B53" s="33" t="s">
        <v>444</v>
      </c>
      <c r="C53" s="28">
        <v>40</v>
      </c>
      <c r="D53" s="27" t="s">
        <v>33</v>
      </c>
      <c r="E53" s="74" t="s">
        <v>35</v>
      </c>
      <c r="F53" s="35"/>
      <c r="G53" s="91">
        <f t="shared" si="0"/>
        <v>0</v>
      </c>
      <c r="H53" s="91">
        <f t="shared" si="1"/>
        <v>0</v>
      </c>
      <c r="I53" s="91">
        <f t="shared" si="2"/>
        <v>0</v>
      </c>
      <c r="J53" s="35"/>
      <c r="K53" s="35"/>
    </row>
    <row r="54" spans="1:11" ht="13.5">
      <c r="A54" s="148" t="s">
        <v>134</v>
      </c>
      <c r="B54" s="33" t="s">
        <v>445</v>
      </c>
      <c r="C54" s="28">
        <v>2000</v>
      </c>
      <c r="D54" s="27" t="s">
        <v>33</v>
      </c>
      <c r="E54" s="74" t="s">
        <v>35</v>
      </c>
      <c r="F54" s="35"/>
      <c r="G54" s="91">
        <f t="shared" si="0"/>
        <v>0</v>
      </c>
      <c r="H54" s="91">
        <f t="shared" si="1"/>
        <v>0</v>
      </c>
      <c r="I54" s="91">
        <f t="shared" si="2"/>
        <v>0</v>
      </c>
      <c r="J54" s="35"/>
      <c r="K54" s="35"/>
    </row>
    <row r="55" spans="1:11" ht="25.5">
      <c r="A55" s="148" t="s">
        <v>135</v>
      </c>
      <c r="B55" s="85" t="s">
        <v>448</v>
      </c>
      <c r="C55" s="28">
        <v>500</v>
      </c>
      <c r="D55" s="27" t="s">
        <v>33</v>
      </c>
      <c r="E55" s="74" t="s">
        <v>35</v>
      </c>
      <c r="F55" s="35"/>
      <c r="G55" s="91">
        <f t="shared" si="0"/>
        <v>0</v>
      </c>
      <c r="H55" s="91">
        <f t="shared" si="1"/>
        <v>0</v>
      </c>
      <c r="I55" s="91">
        <f t="shared" si="2"/>
        <v>0</v>
      </c>
      <c r="J55" s="35"/>
      <c r="K55" s="35"/>
    </row>
    <row r="56" spans="1:11" ht="13.5">
      <c r="A56" s="148" t="s">
        <v>136</v>
      </c>
      <c r="B56" s="106" t="s">
        <v>523</v>
      </c>
      <c r="C56" s="28">
        <v>230</v>
      </c>
      <c r="D56" s="27" t="s">
        <v>33</v>
      </c>
      <c r="E56" s="74" t="s">
        <v>35</v>
      </c>
      <c r="F56" s="35"/>
      <c r="G56" s="91">
        <f t="shared" si="0"/>
        <v>0</v>
      </c>
      <c r="H56" s="91">
        <f t="shared" si="1"/>
        <v>0</v>
      </c>
      <c r="I56" s="91">
        <f t="shared" si="2"/>
        <v>0</v>
      </c>
      <c r="J56" s="35"/>
      <c r="K56" s="35"/>
    </row>
    <row r="57" spans="1:11" ht="13.5">
      <c r="A57" s="148" t="s">
        <v>137</v>
      </c>
      <c r="B57" s="33" t="s">
        <v>117</v>
      </c>
      <c r="C57" s="28">
        <v>480</v>
      </c>
      <c r="D57" s="27" t="s">
        <v>33</v>
      </c>
      <c r="E57" s="74" t="s">
        <v>35</v>
      </c>
      <c r="F57" s="35"/>
      <c r="G57" s="91">
        <f t="shared" si="0"/>
        <v>0</v>
      </c>
      <c r="H57" s="91">
        <f t="shared" si="1"/>
        <v>0</v>
      </c>
      <c r="I57" s="91">
        <f t="shared" si="2"/>
        <v>0</v>
      </c>
      <c r="J57" s="35"/>
      <c r="K57" s="35"/>
    </row>
    <row r="58" spans="1:11" ht="13.5">
      <c r="A58" s="148" t="s">
        <v>138</v>
      </c>
      <c r="B58" s="59" t="s">
        <v>118</v>
      </c>
      <c r="C58" s="28">
        <v>1400</v>
      </c>
      <c r="D58" s="27" t="s">
        <v>33</v>
      </c>
      <c r="E58" s="74" t="s">
        <v>35</v>
      </c>
      <c r="F58" s="35"/>
      <c r="G58" s="91">
        <f t="shared" si="0"/>
        <v>0</v>
      </c>
      <c r="H58" s="91">
        <f t="shared" si="1"/>
        <v>0</v>
      </c>
      <c r="I58" s="91">
        <f t="shared" si="2"/>
        <v>0</v>
      </c>
      <c r="J58" s="35"/>
      <c r="K58" s="35"/>
    </row>
    <row r="59" spans="1:11" ht="13.5">
      <c r="A59" s="148" t="s">
        <v>139</v>
      </c>
      <c r="B59" s="33" t="s">
        <v>119</v>
      </c>
      <c r="C59" s="28">
        <v>1760</v>
      </c>
      <c r="D59" s="27" t="s">
        <v>33</v>
      </c>
      <c r="E59" s="74" t="s">
        <v>35</v>
      </c>
      <c r="F59" s="35"/>
      <c r="G59" s="91">
        <f t="shared" si="0"/>
        <v>0</v>
      </c>
      <c r="H59" s="91">
        <f t="shared" si="1"/>
        <v>0</v>
      </c>
      <c r="I59" s="91">
        <f t="shared" si="2"/>
        <v>0</v>
      </c>
      <c r="J59" s="35"/>
      <c r="K59" s="35"/>
    </row>
    <row r="60" spans="1:11" ht="13.5">
      <c r="A60" s="148" t="s">
        <v>140</v>
      </c>
      <c r="B60" s="33" t="s">
        <v>120</v>
      </c>
      <c r="C60" s="28">
        <v>1600</v>
      </c>
      <c r="D60" s="27" t="s">
        <v>33</v>
      </c>
      <c r="E60" s="74" t="s">
        <v>35</v>
      </c>
      <c r="F60" s="35"/>
      <c r="G60" s="91">
        <f t="shared" si="0"/>
        <v>0</v>
      </c>
      <c r="H60" s="91">
        <f t="shared" si="1"/>
        <v>0</v>
      </c>
      <c r="I60" s="91">
        <f t="shared" si="2"/>
        <v>0</v>
      </c>
      <c r="J60" s="35"/>
      <c r="K60" s="35"/>
    </row>
    <row r="61" spans="1:11" ht="13.5">
      <c r="A61" s="148" t="s">
        <v>141</v>
      </c>
      <c r="B61" s="33" t="s">
        <v>121</v>
      </c>
      <c r="C61" s="28">
        <v>940</v>
      </c>
      <c r="D61" s="27" t="s">
        <v>33</v>
      </c>
      <c r="E61" s="74" t="s">
        <v>35</v>
      </c>
      <c r="F61" s="35"/>
      <c r="G61" s="91">
        <f t="shared" si="0"/>
        <v>0</v>
      </c>
      <c r="H61" s="91">
        <f t="shared" si="1"/>
        <v>0</v>
      </c>
      <c r="I61" s="91">
        <f t="shared" si="2"/>
        <v>0</v>
      </c>
      <c r="J61" s="35"/>
      <c r="K61" s="35"/>
    </row>
    <row r="62" spans="1:11" ht="13.5">
      <c r="A62" s="148" t="s">
        <v>142</v>
      </c>
      <c r="B62" s="33" t="s">
        <v>122</v>
      </c>
      <c r="C62" s="28">
        <v>2400</v>
      </c>
      <c r="D62" s="27" t="s">
        <v>33</v>
      </c>
      <c r="E62" s="74" t="s">
        <v>35</v>
      </c>
      <c r="F62" s="35"/>
      <c r="G62" s="91">
        <f t="shared" si="0"/>
        <v>0</v>
      </c>
      <c r="H62" s="91">
        <f t="shared" si="1"/>
        <v>0</v>
      </c>
      <c r="I62" s="91">
        <f t="shared" si="2"/>
        <v>0</v>
      </c>
      <c r="J62" s="35"/>
      <c r="K62" s="35"/>
    </row>
    <row r="63" spans="1:11" ht="13.5">
      <c r="A63" s="148" t="s">
        <v>143</v>
      </c>
      <c r="B63" s="33" t="s">
        <v>123</v>
      </c>
      <c r="C63" s="28">
        <v>2000</v>
      </c>
      <c r="D63" s="27" t="s">
        <v>33</v>
      </c>
      <c r="E63" s="74" t="s">
        <v>35</v>
      </c>
      <c r="F63" s="35"/>
      <c r="G63" s="91">
        <f t="shared" si="0"/>
        <v>0</v>
      </c>
      <c r="H63" s="91">
        <f t="shared" si="1"/>
        <v>0</v>
      </c>
      <c r="I63" s="91">
        <f t="shared" si="2"/>
        <v>0</v>
      </c>
      <c r="J63" s="35"/>
      <c r="K63" s="35"/>
    </row>
    <row r="64" spans="1:11" ht="13.5">
      <c r="A64" s="148" t="s">
        <v>144</v>
      </c>
      <c r="B64" s="33" t="s">
        <v>124</v>
      </c>
      <c r="C64" s="28">
        <v>200</v>
      </c>
      <c r="D64" s="27" t="s">
        <v>33</v>
      </c>
      <c r="E64" s="74" t="s">
        <v>35</v>
      </c>
      <c r="F64" s="35"/>
      <c r="G64" s="91">
        <f t="shared" si="0"/>
        <v>0</v>
      </c>
      <c r="H64" s="91">
        <f t="shared" si="1"/>
        <v>0</v>
      </c>
      <c r="I64" s="91">
        <f t="shared" si="2"/>
        <v>0</v>
      </c>
      <c r="J64" s="35"/>
      <c r="K64" s="35"/>
    </row>
    <row r="65" spans="1:11" ht="13.5">
      <c r="A65" s="148" t="s">
        <v>145</v>
      </c>
      <c r="B65" s="33" t="s">
        <v>125</v>
      </c>
      <c r="C65" s="28">
        <v>40</v>
      </c>
      <c r="D65" s="27" t="s">
        <v>33</v>
      </c>
      <c r="E65" s="74" t="s">
        <v>35</v>
      </c>
      <c r="F65" s="35"/>
      <c r="G65" s="91">
        <f t="shared" si="0"/>
        <v>0</v>
      </c>
      <c r="H65" s="91">
        <f t="shared" si="1"/>
        <v>0</v>
      </c>
      <c r="I65" s="91">
        <f t="shared" si="2"/>
        <v>0</v>
      </c>
      <c r="J65" s="35"/>
      <c r="K65" s="35"/>
    </row>
    <row r="66" spans="1:11" ht="13.5">
      <c r="A66" s="148" t="s">
        <v>146</v>
      </c>
      <c r="B66" s="33" t="s">
        <v>126</v>
      </c>
      <c r="C66" s="28">
        <v>4600</v>
      </c>
      <c r="D66" s="27" t="s">
        <v>33</v>
      </c>
      <c r="E66" s="74" t="s">
        <v>35</v>
      </c>
      <c r="F66" s="35"/>
      <c r="G66" s="91">
        <f t="shared" si="0"/>
        <v>0</v>
      </c>
      <c r="H66" s="91">
        <f t="shared" si="1"/>
        <v>0</v>
      </c>
      <c r="I66" s="91">
        <f t="shared" si="2"/>
        <v>0</v>
      </c>
      <c r="J66" s="35"/>
      <c r="K66" s="35"/>
    </row>
    <row r="67" spans="1:11" ht="13.5">
      <c r="A67" s="148" t="s">
        <v>147</v>
      </c>
      <c r="B67" s="59" t="s">
        <v>127</v>
      </c>
      <c r="C67" s="28">
        <v>3000</v>
      </c>
      <c r="D67" s="27" t="s">
        <v>33</v>
      </c>
      <c r="E67" s="74" t="s">
        <v>35</v>
      </c>
      <c r="F67" s="35"/>
      <c r="G67" s="91">
        <f t="shared" si="0"/>
        <v>0</v>
      </c>
      <c r="H67" s="91">
        <f t="shared" si="1"/>
        <v>0</v>
      </c>
      <c r="I67" s="91">
        <f t="shared" si="2"/>
        <v>0</v>
      </c>
      <c r="J67" s="35"/>
      <c r="K67" s="35"/>
    </row>
    <row r="68" spans="1:11" ht="13.5">
      <c r="A68" s="148" t="s">
        <v>148</v>
      </c>
      <c r="B68" s="33" t="s">
        <v>376</v>
      </c>
      <c r="C68" s="34">
        <v>120</v>
      </c>
      <c r="D68" s="32" t="s">
        <v>173</v>
      </c>
      <c r="E68" s="74" t="s">
        <v>35</v>
      </c>
      <c r="F68" s="35"/>
      <c r="G68" s="91">
        <f t="shared" si="0"/>
        <v>0</v>
      </c>
      <c r="H68" s="91">
        <f t="shared" si="1"/>
        <v>0</v>
      </c>
      <c r="I68" s="91">
        <f t="shared" si="2"/>
        <v>0</v>
      </c>
      <c r="J68" s="35"/>
      <c r="K68" s="35"/>
    </row>
    <row r="69" spans="1:11" ht="13.5">
      <c r="A69" s="148" t="s">
        <v>149</v>
      </c>
      <c r="B69" s="33" t="s">
        <v>128</v>
      </c>
      <c r="C69" s="28">
        <v>100</v>
      </c>
      <c r="D69" s="27" t="s">
        <v>33</v>
      </c>
      <c r="E69" s="74" t="s">
        <v>35</v>
      </c>
      <c r="F69" s="35"/>
      <c r="G69" s="91">
        <f t="shared" si="0"/>
        <v>0</v>
      </c>
      <c r="H69" s="91">
        <f t="shared" si="1"/>
        <v>0</v>
      </c>
      <c r="I69" s="91">
        <f t="shared" si="2"/>
        <v>0</v>
      </c>
      <c r="J69" s="35"/>
      <c r="K69" s="35"/>
    </row>
    <row r="70" spans="1:11" ht="13.5">
      <c r="A70" s="148" t="s">
        <v>150</v>
      </c>
      <c r="B70" s="25" t="s">
        <v>155</v>
      </c>
      <c r="C70" s="28">
        <v>65</v>
      </c>
      <c r="D70" s="27" t="s">
        <v>33</v>
      </c>
      <c r="E70" s="74" t="s">
        <v>35</v>
      </c>
      <c r="F70" s="35"/>
      <c r="G70" s="91">
        <f t="shared" si="0"/>
        <v>0</v>
      </c>
      <c r="H70" s="91">
        <f t="shared" si="1"/>
        <v>0</v>
      </c>
      <c r="I70" s="91">
        <f t="shared" si="2"/>
        <v>0</v>
      </c>
      <c r="J70" s="35"/>
      <c r="K70" s="35"/>
    </row>
    <row r="71" spans="1:11" ht="13.5">
      <c r="A71" s="148" t="s">
        <v>151</v>
      </c>
      <c r="B71" s="25" t="s">
        <v>156</v>
      </c>
      <c r="C71" s="28">
        <v>60</v>
      </c>
      <c r="D71" s="27" t="s">
        <v>33</v>
      </c>
      <c r="E71" s="74" t="s">
        <v>35</v>
      </c>
      <c r="F71" s="35"/>
      <c r="G71" s="91">
        <f t="shared" si="0"/>
        <v>0</v>
      </c>
      <c r="H71" s="91">
        <f t="shared" si="1"/>
        <v>0</v>
      </c>
      <c r="I71" s="91">
        <f t="shared" si="2"/>
        <v>0</v>
      </c>
      <c r="J71" s="35"/>
      <c r="K71" s="35"/>
    </row>
    <row r="72" spans="1:11" ht="13.5">
      <c r="A72" s="148" t="s">
        <v>152</v>
      </c>
      <c r="B72" s="25" t="s">
        <v>157</v>
      </c>
      <c r="C72" s="28">
        <v>10</v>
      </c>
      <c r="D72" s="27" t="s">
        <v>33</v>
      </c>
      <c r="E72" s="74" t="s">
        <v>35</v>
      </c>
      <c r="F72" s="35"/>
      <c r="G72" s="91">
        <f t="shared" si="0"/>
        <v>0</v>
      </c>
      <c r="H72" s="91">
        <f aca="true" t="shared" si="3" ref="H72:H77">G72*0.095</f>
        <v>0</v>
      </c>
      <c r="I72" s="91">
        <f t="shared" si="2"/>
        <v>0</v>
      </c>
      <c r="J72" s="35"/>
      <c r="K72" s="35"/>
    </row>
    <row r="73" spans="1:11" ht="13.5">
      <c r="A73" s="148" t="s">
        <v>153</v>
      </c>
      <c r="B73" s="25" t="s">
        <v>158</v>
      </c>
      <c r="C73" s="28">
        <v>10</v>
      </c>
      <c r="D73" s="27" t="s">
        <v>33</v>
      </c>
      <c r="E73" s="74" t="s">
        <v>35</v>
      </c>
      <c r="F73" s="35"/>
      <c r="G73" s="91">
        <f t="shared" si="0"/>
        <v>0</v>
      </c>
      <c r="H73" s="91">
        <f t="shared" si="3"/>
        <v>0</v>
      </c>
      <c r="I73" s="91">
        <f t="shared" si="2"/>
        <v>0</v>
      </c>
      <c r="J73" s="35"/>
      <c r="K73" s="35"/>
    </row>
    <row r="74" spans="1:11" ht="13.5">
      <c r="A74" s="148" t="s">
        <v>154</v>
      </c>
      <c r="B74" s="57" t="s">
        <v>159</v>
      </c>
      <c r="C74" s="28">
        <v>15</v>
      </c>
      <c r="D74" s="27" t="s">
        <v>33</v>
      </c>
      <c r="E74" s="74" t="s">
        <v>35</v>
      </c>
      <c r="F74" s="35"/>
      <c r="G74" s="91">
        <f>C74*F74</f>
        <v>0</v>
      </c>
      <c r="H74" s="91">
        <f t="shared" si="3"/>
        <v>0</v>
      </c>
      <c r="I74" s="91">
        <f>+G74+H74</f>
        <v>0</v>
      </c>
      <c r="J74" s="35"/>
      <c r="K74" s="35"/>
    </row>
    <row r="75" spans="1:11" ht="13.5">
      <c r="A75" s="148" t="s">
        <v>219</v>
      </c>
      <c r="B75" s="25" t="s">
        <v>160</v>
      </c>
      <c r="C75" s="28">
        <v>4</v>
      </c>
      <c r="D75" s="27" t="s">
        <v>33</v>
      </c>
      <c r="E75" s="74" t="s">
        <v>35</v>
      </c>
      <c r="F75" s="35"/>
      <c r="G75" s="91">
        <f>C75*F75</f>
        <v>0</v>
      </c>
      <c r="H75" s="91">
        <f t="shared" si="3"/>
        <v>0</v>
      </c>
      <c r="I75" s="91">
        <f>+G75+H75</f>
        <v>0</v>
      </c>
      <c r="J75" s="35"/>
      <c r="K75" s="35"/>
    </row>
    <row r="76" spans="1:11" ht="13.5">
      <c r="A76" s="148" t="s">
        <v>163</v>
      </c>
      <c r="B76" s="25" t="s">
        <v>161</v>
      </c>
      <c r="C76" s="28">
        <v>60</v>
      </c>
      <c r="D76" s="27" t="s">
        <v>33</v>
      </c>
      <c r="E76" s="74" t="s">
        <v>35</v>
      </c>
      <c r="F76" s="35"/>
      <c r="G76" s="91">
        <f>C76*F76</f>
        <v>0</v>
      </c>
      <c r="H76" s="91">
        <f t="shared" si="3"/>
        <v>0</v>
      </c>
      <c r="I76" s="91">
        <f>+G76+H76</f>
        <v>0</v>
      </c>
      <c r="J76" s="35"/>
      <c r="K76" s="35"/>
    </row>
    <row r="77" spans="1:11" ht="25.5">
      <c r="A77" s="148" t="s">
        <v>428</v>
      </c>
      <c r="B77" s="25" t="s">
        <v>628</v>
      </c>
      <c r="C77" s="28">
        <v>10</v>
      </c>
      <c r="D77" s="27" t="s">
        <v>173</v>
      </c>
      <c r="E77" s="74" t="s">
        <v>35</v>
      </c>
      <c r="F77" s="35"/>
      <c r="G77" s="91">
        <f>C77*F77</f>
        <v>0</v>
      </c>
      <c r="H77" s="91">
        <f t="shared" si="3"/>
        <v>0</v>
      </c>
      <c r="I77" s="91">
        <f>+G77+H77</f>
        <v>0</v>
      </c>
      <c r="J77" s="35"/>
      <c r="K77" s="35"/>
    </row>
    <row r="78" spans="1:11" ht="13.5">
      <c r="A78" s="56"/>
      <c r="B78" s="56" t="s">
        <v>351</v>
      </c>
      <c r="C78" s="74" t="s">
        <v>35</v>
      </c>
      <c r="D78" s="74" t="s">
        <v>35</v>
      </c>
      <c r="E78" s="74" t="s">
        <v>35</v>
      </c>
      <c r="F78" s="74" t="s">
        <v>35</v>
      </c>
      <c r="G78" s="75">
        <f>SUM(G7:G77)</f>
        <v>0</v>
      </c>
      <c r="H78" s="75">
        <f>SUM(H7:H77)</f>
        <v>0</v>
      </c>
      <c r="I78" s="75">
        <f>SUM(I7:I77)</f>
        <v>0</v>
      </c>
      <c r="J78" s="92">
        <f>SUM(J7:J77)</f>
        <v>0</v>
      </c>
      <c r="K78" s="92">
        <f>SUM(K7:K77)</f>
        <v>0</v>
      </c>
    </row>
    <row r="79" spans="1:11" ht="13.5">
      <c r="A79" s="178" t="s">
        <v>352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80"/>
    </row>
    <row r="80" spans="1:11" ht="13.5">
      <c r="A80" s="94" t="s">
        <v>164</v>
      </c>
      <c r="B80" s="25" t="s">
        <v>103</v>
      </c>
      <c r="C80" s="28">
        <v>60</v>
      </c>
      <c r="D80" s="27" t="s">
        <v>33</v>
      </c>
      <c r="E80" s="28" t="s">
        <v>35</v>
      </c>
      <c r="F80" s="35"/>
      <c r="G80" s="91">
        <f aca="true" t="shared" si="4" ref="G80:G85">C80*F80</f>
        <v>0</v>
      </c>
      <c r="H80" s="91">
        <f aca="true" t="shared" si="5" ref="H80:H85">G80*0.095</f>
        <v>0</v>
      </c>
      <c r="I80" s="91">
        <f aca="true" t="shared" si="6" ref="I80:I85">+G80+H80</f>
        <v>0</v>
      </c>
      <c r="J80" s="35"/>
      <c r="K80" s="28" t="s">
        <v>35</v>
      </c>
    </row>
    <row r="81" spans="1:11" ht="13.5">
      <c r="A81" s="94" t="s">
        <v>165</v>
      </c>
      <c r="B81" s="25" t="s">
        <v>104</v>
      </c>
      <c r="C81" s="28">
        <v>50</v>
      </c>
      <c r="D81" s="27" t="s">
        <v>33</v>
      </c>
      <c r="E81" s="28" t="s">
        <v>35</v>
      </c>
      <c r="F81" s="35"/>
      <c r="G81" s="91">
        <f t="shared" si="4"/>
        <v>0</v>
      </c>
      <c r="H81" s="91">
        <f t="shared" si="5"/>
        <v>0</v>
      </c>
      <c r="I81" s="91">
        <f t="shared" si="6"/>
        <v>0</v>
      </c>
      <c r="J81" s="35"/>
      <c r="K81" s="28" t="s">
        <v>35</v>
      </c>
    </row>
    <row r="82" spans="1:11" ht="13.5">
      <c r="A82" s="94" t="s">
        <v>429</v>
      </c>
      <c r="B82" s="25" t="s">
        <v>105</v>
      </c>
      <c r="C82" s="28">
        <v>50</v>
      </c>
      <c r="D82" s="27" t="s">
        <v>33</v>
      </c>
      <c r="E82" s="28" t="s">
        <v>35</v>
      </c>
      <c r="F82" s="35"/>
      <c r="G82" s="91">
        <f t="shared" si="4"/>
        <v>0</v>
      </c>
      <c r="H82" s="91">
        <f t="shared" si="5"/>
        <v>0</v>
      </c>
      <c r="I82" s="91">
        <f t="shared" si="6"/>
        <v>0</v>
      </c>
      <c r="J82" s="35"/>
      <c r="K82" s="28" t="s">
        <v>35</v>
      </c>
    </row>
    <row r="83" spans="1:11" ht="13.5">
      <c r="A83" s="94" t="s">
        <v>430</v>
      </c>
      <c r="B83" s="25" t="s">
        <v>106</v>
      </c>
      <c r="C83" s="28">
        <v>50</v>
      </c>
      <c r="D83" s="27" t="s">
        <v>33</v>
      </c>
      <c r="E83" s="28" t="s">
        <v>35</v>
      </c>
      <c r="F83" s="35"/>
      <c r="G83" s="91">
        <f t="shared" si="4"/>
        <v>0</v>
      </c>
      <c r="H83" s="91">
        <f t="shared" si="5"/>
        <v>0</v>
      </c>
      <c r="I83" s="91">
        <f t="shared" si="6"/>
        <v>0</v>
      </c>
      <c r="J83" s="35"/>
      <c r="K83" s="28" t="s">
        <v>35</v>
      </c>
    </row>
    <row r="84" spans="1:11" ht="13.5">
      <c r="A84" s="94" t="s">
        <v>166</v>
      </c>
      <c r="B84" s="25" t="s">
        <v>107</v>
      </c>
      <c r="C84" s="28">
        <v>70</v>
      </c>
      <c r="D84" s="27" t="s">
        <v>33</v>
      </c>
      <c r="E84" s="28" t="s">
        <v>35</v>
      </c>
      <c r="F84" s="35"/>
      <c r="G84" s="91">
        <f t="shared" si="4"/>
        <v>0</v>
      </c>
      <c r="H84" s="91">
        <f t="shared" si="5"/>
        <v>0</v>
      </c>
      <c r="I84" s="91">
        <f t="shared" si="6"/>
        <v>0</v>
      </c>
      <c r="J84" s="35"/>
      <c r="K84" s="28" t="s">
        <v>35</v>
      </c>
    </row>
    <row r="85" spans="1:11" ht="25.5">
      <c r="A85" s="94" t="s">
        <v>167</v>
      </c>
      <c r="B85" s="25" t="s">
        <v>108</v>
      </c>
      <c r="C85" s="28">
        <v>800</v>
      </c>
      <c r="D85" s="27" t="s">
        <v>33</v>
      </c>
      <c r="E85" s="28" t="s">
        <v>35</v>
      </c>
      <c r="F85" s="35"/>
      <c r="G85" s="91">
        <f t="shared" si="4"/>
        <v>0</v>
      </c>
      <c r="H85" s="91">
        <f t="shared" si="5"/>
        <v>0</v>
      </c>
      <c r="I85" s="91">
        <f t="shared" si="6"/>
        <v>0</v>
      </c>
      <c r="J85" s="35"/>
      <c r="K85" s="28" t="s">
        <v>35</v>
      </c>
    </row>
    <row r="86" spans="1:11" ht="13.5">
      <c r="A86" s="94"/>
      <c r="B86" s="56" t="s">
        <v>353</v>
      </c>
      <c r="C86" s="74" t="s">
        <v>35</v>
      </c>
      <c r="D86" s="74" t="s">
        <v>35</v>
      </c>
      <c r="E86" s="74" t="s">
        <v>35</v>
      </c>
      <c r="F86" s="74" t="s">
        <v>35</v>
      </c>
      <c r="G86" s="75">
        <f>SUM(G80:G85)</f>
        <v>0</v>
      </c>
      <c r="H86" s="75">
        <f>SUM(H80:H85)</f>
        <v>0</v>
      </c>
      <c r="I86" s="75">
        <f>SUM(I80:I85)</f>
        <v>0</v>
      </c>
      <c r="J86" s="92">
        <f>SUM(J80:J85)</f>
        <v>0</v>
      </c>
      <c r="K86" s="74" t="s">
        <v>35</v>
      </c>
    </row>
    <row r="87" spans="1:11" ht="13.5">
      <c r="A87" s="178" t="s">
        <v>418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80"/>
    </row>
    <row r="88" spans="1:11" ht="25.5">
      <c r="A88" s="94" t="s">
        <v>168</v>
      </c>
      <c r="B88" s="85" t="s">
        <v>420</v>
      </c>
      <c r="C88" s="28">
        <v>300</v>
      </c>
      <c r="D88" s="27" t="s">
        <v>33</v>
      </c>
      <c r="E88" s="28" t="s">
        <v>35</v>
      </c>
      <c r="F88" s="35"/>
      <c r="G88" s="91">
        <f>C88*F88</f>
        <v>0</v>
      </c>
      <c r="H88" s="91">
        <f>G88*0.095</f>
        <v>0</v>
      </c>
      <c r="I88" s="91">
        <f>+G88+H88</f>
        <v>0</v>
      </c>
      <c r="J88" s="35"/>
      <c r="K88" s="28" t="s">
        <v>35</v>
      </c>
    </row>
    <row r="89" spans="1:11" ht="13.5">
      <c r="A89" s="94" t="s">
        <v>169</v>
      </c>
      <c r="B89" s="106" t="s">
        <v>421</v>
      </c>
      <c r="C89" s="28">
        <v>150</v>
      </c>
      <c r="D89" s="27" t="s">
        <v>33</v>
      </c>
      <c r="E89" s="28" t="s">
        <v>35</v>
      </c>
      <c r="F89" s="35"/>
      <c r="G89" s="91">
        <f>C89*F89</f>
        <v>0</v>
      </c>
      <c r="H89" s="91">
        <f>G89*0.095</f>
        <v>0</v>
      </c>
      <c r="I89" s="91">
        <f>+G89+H89</f>
        <v>0</v>
      </c>
      <c r="J89" s="35"/>
      <c r="K89" s="28" t="s">
        <v>35</v>
      </c>
    </row>
    <row r="90" spans="1:11" ht="13.5">
      <c r="A90" s="94"/>
      <c r="B90" s="56" t="s">
        <v>419</v>
      </c>
      <c r="C90" s="28" t="s">
        <v>35</v>
      </c>
      <c r="D90" s="28" t="s">
        <v>35</v>
      </c>
      <c r="E90" s="28" t="s">
        <v>35</v>
      </c>
      <c r="F90" s="28" t="s">
        <v>35</v>
      </c>
      <c r="G90" s="75">
        <f>SUM(G88:G89)</f>
        <v>0</v>
      </c>
      <c r="H90" s="75">
        <f>SUM(H88:H89)</f>
        <v>0</v>
      </c>
      <c r="I90" s="75">
        <f>SUM(I88:I89)</f>
        <v>0</v>
      </c>
      <c r="J90" s="107">
        <f>SUM(J88:J89)</f>
        <v>0</v>
      </c>
      <c r="K90" s="74" t="s">
        <v>35</v>
      </c>
    </row>
    <row r="91" spans="1:11" s="22" customFormat="1" ht="13.5">
      <c r="A91" s="178" t="s">
        <v>625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80"/>
    </row>
    <row r="92" spans="1:11" s="22" customFormat="1" ht="51">
      <c r="A92" s="151" t="s">
        <v>170</v>
      </c>
      <c r="B92" s="152" t="s">
        <v>626</v>
      </c>
      <c r="C92" s="104">
        <v>1440</v>
      </c>
      <c r="D92" s="105" t="s">
        <v>33</v>
      </c>
      <c r="E92" s="104" t="s">
        <v>35</v>
      </c>
      <c r="F92" s="145"/>
      <c r="G92" s="150">
        <f>C92*F92</f>
        <v>0</v>
      </c>
      <c r="H92" s="150">
        <f>G92*0.095</f>
        <v>0</v>
      </c>
      <c r="I92" s="150">
        <f>+G92+H92</f>
        <v>0</v>
      </c>
      <c r="J92" s="145"/>
      <c r="K92" s="104" t="s">
        <v>35</v>
      </c>
    </row>
    <row r="93" spans="1:11" ht="13.5">
      <c r="A93" s="94"/>
      <c r="B93" s="56" t="s">
        <v>627</v>
      </c>
      <c r="C93" s="28" t="s">
        <v>35</v>
      </c>
      <c r="D93" s="28" t="s">
        <v>35</v>
      </c>
      <c r="E93" s="28" t="s">
        <v>35</v>
      </c>
      <c r="F93" s="28" t="s">
        <v>35</v>
      </c>
      <c r="G93" s="75">
        <f>SUM(G92:G92)</f>
        <v>0</v>
      </c>
      <c r="H93" s="75">
        <f>SUM(H92:H92)</f>
        <v>0</v>
      </c>
      <c r="I93" s="75">
        <f>SUM(I92:I92)</f>
        <v>0</v>
      </c>
      <c r="J93" s="107">
        <f>SUM(J92:J92)</f>
        <v>0</v>
      </c>
      <c r="K93" s="74" t="s">
        <v>35</v>
      </c>
    </row>
    <row r="94" spans="1:11" ht="13.5">
      <c r="A94" s="128"/>
      <c r="B94" s="129"/>
      <c r="C94" s="130"/>
      <c r="D94" s="130"/>
      <c r="E94" s="130"/>
      <c r="F94" s="131"/>
      <c r="G94" s="132"/>
      <c r="H94" s="132"/>
      <c r="I94" s="132"/>
      <c r="J94" s="133"/>
      <c r="K94" s="134"/>
    </row>
    <row r="95" spans="1:11" ht="13.5">
      <c r="A95" s="161" t="s">
        <v>482</v>
      </c>
      <c r="B95" s="162"/>
      <c r="C95" s="36"/>
      <c r="D95" s="37"/>
      <c r="E95" s="38"/>
      <c r="F95" s="38"/>
      <c r="G95" s="38"/>
      <c r="H95" s="38"/>
      <c r="I95" s="38"/>
      <c r="J95" s="38"/>
      <c r="K95" s="38"/>
    </row>
    <row r="96" spans="1:11" ht="24.75" customHeight="1">
      <c r="A96" s="159" t="s">
        <v>483</v>
      </c>
      <c r="B96" s="159"/>
      <c r="C96" s="159"/>
      <c r="D96" s="159"/>
      <c r="E96" s="159"/>
      <c r="F96" s="159"/>
      <c r="G96" s="159"/>
      <c r="H96" s="159"/>
      <c r="I96" s="159"/>
      <c r="J96" s="159"/>
      <c r="K96" s="159"/>
    </row>
    <row r="97" spans="1:11" ht="13.5">
      <c r="A97" s="159" t="s">
        <v>484</v>
      </c>
      <c r="B97" s="159"/>
      <c r="C97" s="159"/>
      <c r="D97" s="159"/>
      <c r="E97" s="159"/>
      <c r="F97" s="159"/>
      <c r="G97" s="159"/>
      <c r="H97" s="159"/>
      <c r="I97" s="159"/>
      <c r="J97" s="159"/>
      <c r="K97" s="159"/>
    </row>
    <row r="98" spans="1:11" ht="13.5">
      <c r="A98" s="159" t="s">
        <v>524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</row>
    <row r="99" spans="1:11" ht="13.5">
      <c r="A99" s="159" t="s">
        <v>486</v>
      </c>
      <c r="B99" s="159"/>
      <c r="C99" s="159"/>
      <c r="D99" s="159"/>
      <c r="E99" s="159"/>
      <c r="F99" s="159"/>
      <c r="G99" s="159"/>
      <c r="H99" s="159"/>
      <c r="I99" s="159"/>
      <c r="J99" s="159"/>
      <c r="K99" s="159"/>
    </row>
    <row r="100" spans="1:11" ht="13.5">
      <c r="A100" s="159" t="s">
        <v>487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</row>
    <row r="101" spans="1:11" ht="13.5">
      <c r="A101" s="159" t="s">
        <v>488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</row>
    <row r="102" spans="1:11" ht="13.5">
      <c r="A102" s="159" t="s">
        <v>489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</row>
    <row r="103" spans="1:11" ht="27" customHeight="1">
      <c r="A103" s="159" t="s">
        <v>490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</row>
    <row r="104" spans="1:11" ht="39.75" customHeight="1">
      <c r="A104" s="159" t="s">
        <v>525</v>
      </c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</row>
    <row r="105" spans="1:11" ht="13.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3.5">
      <c r="A106" s="160" t="s">
        <v>491</v>
      </c>
      <c r="B106" s="160"/>
      <c r="C106" s="39" t="s">
        <v>492</v>
      </c>
      <c r="D106" s="37"/>
      <c r="E106" s="38"/>
      <c r="F106" s="40" t="s">
        <v>493</v>
      </c>
      <c r="G106" s="38"/>
      <c r="H106" s="38"/>
      <c r="I106" s="38"/>
      <c r="J106" s="38"/>
      <c r="K106" s="38"/>
    </row>
  </sheetData>
  <sheetProtection/>
  <mergeCells count="17">
    <mergeCell ref="A2:K2"/>
    <mergeCell ref="G1:K1"/>
    <mergeCell ref="A79:K79"/>
    <mergeCell ref="A87:K87"/>
    <mergeCell ref="A6:K6"/>
    <mergeCell ref="A95:B95"/>
    <mergeCell ref="A91:K91"/>
    <mergeCell ref="A102:K102"/>
    <mergeCell ref="A103:K103"/>
    <mergeCell ref="A104:K104"/>
    <mergeCell ref="A106:B106"/>
    <mergeCell ref="A96:K96"/>
    <mergeCell ref="A97:K97"/>
    <mergeCell ref="A98:K98"/>
    <mergeCell ref="A99:K99"/>
    <mergeCell ref="A100:K100"/>
    <mergeCell ref="A101:K101"/>
  </mergeCells>
  <dataValidations count="1">
    <dataValidation type="whole" operator="equal" allowBlank="1" showInputMessage="1" showErrorMessage="1" sqref="J80:J85 J88:J89 J7:K77 J92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5" topLeftCell="A54" activePane="bottomLeft" state="frozen"/>
      <selection pane="topLeft" activeCell="A1" sqref="A1"/>
      <selection pane="bottomLeft" activeCell="K54" sqref="K54"/>
    </sheetView>
  </sheetViews>
  <sheetFormatPr defaultColWidth="9.140625" defaultRowHeight="15"/>
  <cols>
    <col min="1" max="1" width="5.28125" style="0" customWidth="1"/>
    <col min="2" max="2" width="32.140625" style="0" customWidth="1"/>
    <col min="3" max="3" width="9.28125" style="0" customWidth="1"/>
    <col min="4" max="4" width="6.421875" style="0" customWidth="1"/>
    <col min="5" max="5" width="9.28125" style="8" customWidth="1"/>
    <col min="6" max="6" width="9.140625" style="8" customWidth="1"/>
    <col min="7" max="7" width="9.7109375" style="8" customWidth="1"/>
    <col min="8" max="8" width="11.140625" style="0" customWidth="1"/>
    <col min="9" max="9" width="11.8515625" style="0" customWidth="1"/>
    <col min="10" max="10" width="11.28125" style="0" customWidth="1"/>
    <col min="11" max="11" width="11.421875" style="14" customWidth="1"/>
  </cols>
  <sheetData>
    <row r="1" spans="1:11" ht="15" customHeight="1">
      <c r="A1" s="2"/>
      <c r="B1" s="18" t="s">
        <v>36</v>
      </c>
      <c r="C1" s="3"/>
      <c r="D1" s="2"/>
      <c r="E1" s="2"/>
      <c r="F1" s="2"/>
      <c r="G1" s="159" t="s">
        <v>602</v>
      </c>
      <c r="H1" s="159"/>
      <c r="I1" s="159"/>
      <c r="J1" s="159"/>
      <c r="K1" s="159"/>
    </row>
    <row r="2" spans="1:11" ht="15.75" customHeight="1">
      <c r="A2" s="184" t="s">
        <v>694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5">
      <c r="A3" s="2"/>
      <c r="B3" s="2"/>
      <c r="C3" s="3"/>
      <c r="D3" s="2"/>
      <c r="E3" s="4"/>
      <c r="F3" s="4"/>
      <c r="G3" s="4"/>
      <c r="H3" s="2"/>
      <c r="I3" s="2"/>
      <c r="J3" s="2"/>
      <c r="K3" s="12"/>
    </row>
    <row r="4" spans="1:11" ht="64.5">
      <c r="A4" s="42" t="s">
        <v>457</v>
      </c>
      <c r="B4" s="43" t="s">
        <v>458</v>
      </c>
      <c r="C4" s="44" t="s">
        <v>31</v>
      </c>
      <c r="D4" s="42" t="s">
        <v>459</v>
      </c>
      <c r="E4" s="42" t="s">
        <v>460</v>
      </c>
      <c r="F4" s="42" t="s">
        <v>461</v>
      </c>
      <c r="G4" s="42" t="s">
        <v>462</v>
      </c>
      <c r="H4" s="42" t="s">
        <v>463</v>
      </c>
      <c r="I4" s="42" t="s">
        <v>464</v>
      </c>
      <c r="J4" s="42" t="s">
        <v>465</v>
      </c>
      <c r="K4" s="42" t="s">
        <v>466</v>
      </c>
    </row>
    <row r="5" spans="1:11" ht="26.25">
      <c r="A5" s="45">
        <v>1</v>
      </c>
      <c r="B5" s="46">
        <v>2</v>
      </c>
      <c r="C5" s="47">
        <v>3</v>
      </c>
      <c r="D5" s="45">
        <v>4</v>
      </c>
      <c r="E5" s="45">
        <v>5</v>
      </c>
      <c r="F5" s="45">
        <v>6</v>
      </c>
      <c r="G5" s="45" t="s">
        <v>467</v>
      </c>
      <c r="H5" s="45" t="s">
        <v>468</v>
      </c>
      <c r="I5" s="45" t="s">
        <v>469</v>
      </c>
      <c r="J5" s="45">
        <v>10</v>
      </c>
      <c r="K5" s="45">
        <v>11</v>
      </c>
    </row>
    <row r="6" spans="1:11" ht="15">
      <c r="A6" s="167" t="s">
        <v>354</v>
      </c>
      <c r="B6" s="168"/>
      <c r="C6" s="168"/>
      <c r="D6" s="168"/>
      <c r="E6" s="168"/>
      <c r="F6" s="168"/>
      <c r="G6" s="168"/>
      <c r="H6" s="168"/>
      <c r="I6" s="168"/>
      <c r="J6" s="168"/>
      <c r="K6" s="170"/>
    </row>
    <row r="7" spans="1:11" ht="25.5">
      <c r="A7" s="50" t="s">
        <v>65</v>
      </c>
      <c r="B7" s="25" t="s">
        <v>172</v>
      </c>
      <c r="C7" s="28">
        <v>20</v>
      </c>
      <c r="D7" s="28" t="s">
        <v>173</v>
      </c>
      <c r="E7" s="60"/>
      <c r="F7" s="60"/>
      <c r="G7" s="55">
        <f>C7*F7</f>
        <v>0</v>
      </c>
      <c r="H7" s="55">
        <f>G7*0.095</f>
        <v>0</v>
      </c>
      <c r="I7" s="55">
        <f>+G7+H7</f>
        <v>0</v>
      </c>
      <c r="J7" s="73"/>
      <c r="K7" s="86"/>
    </row>
    <row r="8" spans="1:11" ht="25.5">
      <c r="A8" s="65" t="s">
        <v>66</v>
      </c>
      <c r="B8" s="33" t="s">
        <v>382</v>
      </c>
      <c r="C8" s="34">
        <v>80</v>
      </c>
      <c r="D8" s="34" t="s">
        <v>33</v>
      </c>
      <c r="E8" s="60"/>
      <c r="F8" s="60"/>
      <c r="G8" s="55">
        <f aca="true" t="shared" si="0" ref="G8:G29">C8*F8</f>
        <v>0</v>
      </c>
      <c r="H8" s="55">
        <f aca="true" t="shared" si="1" ref="H8:H29">G8*0.095</f>
        <v>0</v>
      </c>
      <c r="I8" s="55">
        <f aca="true" t="shared" si="2" ref="I8:I29">+G8+H8</f>
        <v>0</v>
      </c>
      <c r="J8" s="73"/>
      <c r="K8" s="86"/>
    </row>
    <row r="9" spans="1:11" ht="25.5">
      <c r="A9" s="50" t="s">
        <v>2</v>
      </c>
      <c r="B9" s="33" t="s">
        <v>383</v>
      </c>
      <c r="C9" s="28">
        <v>40</v>
      </c>
      <c r="D9" s="34" t="s">
        <v>33</v>
      </c>
      <c r="E9" s="60"/>
      <c r="F9" s="60"/>
      <c r="G9" s="55">
        <f t="shared" si="0"/>
        <v>0</v>
      </c>
      <c r="H9" s="55">
        <f t="shared" si="1"/>
        <v>0</v>
      </c>
      <c r="I9" s="55">
        <f t="shared" si="2"/>
        <v>0</v>
      </c>
      <c r="J9" s="73"/>
      <c r="K9" s="86"/>
    </row>
    <row r="10" spans="1:11" ht="25.5">
      <c r="A10" s="65" t="s">
        <v>3</v>
      </c>
      <c r="B10" s="33" t="s">
        <v>256</v>
      </c>
      <c r="C10" s="28">
        <v>600</v>
      </c>
      <c r="D10" s="34" t="s">
        <v>173</v>
      </c>
      <c r="E10" s="60"/>
      <c r="F10" s="60"/>
      <c r="G10" s="55">
        <f t="shared" si="0"/>
        <v>0</v>
      </c>
      <c r="H10" s="55">
        <f t="shared" si="1"/>
        <v>0</v>
      </c>
      <c r="I10" s="55">
        <f t="shared" si="2"/>
        <v>0</v>
      </c>
      <c r="J10" s="73"/>
      <c r="K10" s="86"/>
    </row>
    <row r="11" spans="1:11" ht="25.5">
      <c r="A11" s="50" t="s">
        <v>4</v>
      </c>
      <c r="B11" s="33" t="s">
        <v>384</v>
      </c>
      <c r="C11" s="28">
        <v>600</v>
      </c>
      <c r="D11" s="34" t="s">
        <v>33</v>
      </c>
      <c r="E11" s="60"/>
      <c r="F11" s="60"/>
      <c r="G11" s="55">
        <f t="shared" si="0"/>
        <v>0</v>
      </c>
      <c r="H11" s="55">
        <f t="shared" si="1"/>
        <v>0</v>
      </c>
      <c r="I11" s="55">
        <f t="shared" si="2"/>
        <v>0</v>
      </c>
      <c r="J11" s="73"/>
      <c r="K11" s="86"/>
    </row>
    <row r="12" spans="1:11" ht="25.5">
      <c r="A12" s="65" t="s">
        <v>5</v>
      </c>
      <c r="B12" s="33" t="s">
        <v>529</v>
      </c>
      <c r="C12" s="28">
        <v>120</v>
      </c>
      <c r="D12" s="34" t="s">
        <v>173</v>
      </c>
      <c r="E12" s="60"/>
      <c r="F12" s="60"/>
      <c r="G12" s="55">
        <f t="shared" si="0"/>
        <v>0</v>
      </c>
      <c r="H12" s="55">
        <f t="shared" si="1"/>
        <v>0</v>
      </c>
      <c r="I12" s="55">
        <f t="shared" si="2"/>
        <v>0</v>
      </c>
      <c r="J12" s="73"/>
      <c r="K12" s="86"/>
    </row>
    <row r="13" spans="1:11" ht="25.5">
      <c r="A13" s="50" t="s">
        <v>7</v>
      </c>
      <c r="B13" s="33" t="s">
        <v>530</v>
      </c>
      <c r="C13" s="28">
        <v>50</v>
      </c>
      <c r="D13" s="34" t="s">
        <v>33</v>
      </c>
      <c r="E13" s="60"/>
      <c r="F13" s="60"/>
      <c r="G13" s="55">
        <f t="shared" si="0"/>
        <v>0</v>
      </c>
      <c r="H13" s="55">
        <f t="shared" si="1"/>
        <v>0</v>
      </c>
      <c r="I13" s="55">
        <f t="shared" si="2"/>
        <v>0</v>
      </c>
      <c r="J13" s="73"/>
      <c r="K13" s="86"/>
    </row>
    <row r="14" spans="1:11" ht="26.25" customHeight="1">
      <c r="A14" s="65" t="s">
        <v>8</v>
      </c>
      <c r="B14" s="57" t="s">
        <v>258</v>
      </c>
      <c r="C14" s="28">
        <v>7</v>
      </c>
      <c r="D14" s="34" t="s">
        <v>173</v>
      </c>
      <c r="E14" s="88"/>
      <c r="F14" s="88"/>
      <c r="G14" s="120">
        <f t="shared" si="0"/>
        <v>0</v>
      </c>
      <c r="H14" s="55">
        <f t="shared" si="1"/>
        <v>0</v>
      </c>
      <c r="I14" s="120">
        <f t="shared" si="2"/>
        <v>0</v>
      </c>
      <c r="J14" s="73"/>
      <c r="K14" s="86"/>
    </row>
    <row r="15" spans="1:11" ht="39">
      <c r="A15" s="50" t="s">
        <v>9</v>
      </c>
      <c r="B15" s="57" t="s">
        <v>257</v>
      </c>
      <c r="C15" s="28">
        <v>150</v>
      </c>
      <c r="D15" s="34" t="s">
        <v>173</v>
      </c>
      <c r="E15" s="88"/>
      <c r="F15" s="88"/>
      <c r="G15" s="120">
        <f t="shared" si="0"/>
        <v>0</v>
      </c>
      <c r="H15" s="55">
        <f t="shared" si="1"/>
        <v>0</v>
      </c>
      <c r="I15" s="120">
        <f t="shared" si="2"/>
        <v>0</v>
      </c>
      <c r="J15" s="73"/>
      <c r="K15" s="86"/>
    </row>
    <row r="16" spans="1:11" ht="39">
      <c r="A16" s="65" t="s">
        <v>10</v>
      </c>
      <c r="B16" s="108" t="s">
        <v>259</v>
      </c>
      <c r="C16" s="28">
        <v>7</v>
      </c>
      <c r="D16" s="34" t="s">
        <v>173</v>
      </c>
      <c r="E16" s="88"/>
      <c r="F16" s="88"/>
      <c r="G16" s="120">
        <f t="shared" si="0"/>
        <v>0</v>
      </c>
      <c r="H16" s="55">
        <f t="shared" si="1"/>
        <v>0</v>
      </c>
      <c r="I16" s="120">
        <f t="shared" si="2"/>
        <v>0</v>
      </c>
      <c r="J16" s="73"/>
      <c r="K16" s="86"/>
    </row>
    <row r="17" spans="1:11" ht="39">
      <c r="A17" s="50" t="s">
        <v>11</v>
      </c>
      <c r="B17" s="57" t="s">
        <v>629</v>
      </c>
      <c r="C17" s="28">
        <v>150</v>
      </c>
      <c r="D17" s="28" t="s">
        <v>173</v>
      </c>
      <c r="E17" s="88"/>
      <c r="F17" s="88"/>
      <c r="G17" s="120">
        <f t="shared" si="0"/>
        <v>0</v>
      </c>
      <c r="H17" s="55">
        <f t="shared" si="1"/>
        <v>0</v>
      </c>
      <c r="I17" s="120">
        <f t="shared" si="2"/>
        <v>0</v>
      </c>
      <c r="J17" s="73"/>
      <c r="K17" s="86"/>
    </row>
    <row r="18" spans="1:11" ht="38.25">
      <c r="A18" s="65" t="s">
        <v>12</v>
      </c>
      <c r="B18" s="25" t="s">
        <v>260</v>
      </c>
      <c r="C18" s="28">
        <v>10</v>
      </c>
      <c r="D18" s="28" t="s">
        <v>173</v>
      </c>
      <c r="E18" s="60"/>
      <c r="F18" s="60"/>
      <c r="G18" s="55">
        <f t="shared" si="0"/>
        <v>0</v>
      </c>
      <c r="H18" s="55">
        <f t="shared" si="1"/>
        <v>0</v>
      </c>
      <c r="I18" s="55">
        <f t="shared" si="2"/>
        <v>0</v>
      </c>
      <c r="J18" s="73"/>
      <c r="K18" s="86"/>
    </row>
    <row r="19" spans="1:11" ht="38.25">
      <c r="A19" s="50" t="s">
        <v>13</v>
      </c>
      <c r="B19" s="33" t="s">
        <v>630</v>
      </c>
      <c r="C19" s="28">
        <v>10</v>
      </c>
      <c r="D19" s="28" t="s">
        <v>173</v>
      </c>
      <c r="E19" s="60"/>
      <c r="F19" s="60"/>
      <c r="G19" s="55">
        <f t="shared" si="0"/>
        <v>0</v>
      </c>
      <c r="H19" s="55">
        <f t="shared" si="1"/>
        <v>0</v>
      </c>
      <c r="I19" s="55">
        <f t="shared" si="2"/>
        <v>0</v>
      </c>
      <c r="J19" s="73"/>
      <c r="K19" s="86"/>
    </row>
    <row r="20" spans="1:11" ht="25.5">
      <c r="A20" s="65" t="s">
        <v>14</v>
      </c>
      <c r="B20" s="25" t="s">
        <v>261</v>
      </c>
      <c r="C20" s="28">
        <v>50</v>
      </c>
      <c r="D20" s="28" t="s">
        <v>173</v>
      </c>
      <c r="E20" s="60"/>
      <c r="F20" s="60"/>
      <c r="G20" s="55">
        <f t="shared" si="0"/>
        <v>0</v>
      </c>
      <c r="H20" s="55">
        <f t="shared" si="1"/>
        <v>0</v>
      </c>
      <c r="I20" s="55">
        <f t="shared" si="2"/>
        <v>0</v>
      </c>
      <c r="J20" s="73"/>
      <c r="K20" s="86"/>
    </row>
    <row r="21" spans="1:11" ht="25.5">
      <c r="A21" s="50" t="s">
        <v>15</v>
      </c>
      <c r="B21" s="25" t="s">
        <v>262</v>
      </c>
      <c r="C21" s="28">
        <v>100</v>
      </c>
      <c r="D21" s="28" t="s">
        <v>173</v>
      </c>
      <c r="E21" s="60"/>
      <c r="F21" s="60"/>
      <c r="G21" s="55">
        <f t="shared" si="0"/>
        <v>0</v>
      </c>
      <c r="H21" s="55">
        <f t="shared" si="1"/>
        <v>0</v>
      </c>
      <c r="I21" s="55">
        <f t="shared" si="2"/>
        <v>0</v>
      </c>
      <c r="J21" s="73"/>
      <c r="K21" s="86"/>
    </row>
    <row r="22" spans="1:11" ht="25.5">
      <c r="A22" s="65" t="s">
        <v>16</v>
      </c>
      <c r="B22" s="25" t="s">
        <v>263</v>
      </c>
      <c r="C22" s="28">
        <v>30</v>
      </c>
      <c r="D22" s="28" t="s">
        <v>173</v>
      </c>
      <c r="E22" s="60"/>
      <c r="F22" s="60"/>
      <c r="G22" s="55">
        <f t="shared" si="0"/>
        <v>0</v>
      </c>
      <c r="H22" s="55">
        <f t="shared" si="1"/>
        <v>0</v>
      </c>
      <c r="I22" s="55">
        <f t="shared" si="2"/>
        <v>0</v>
      </c>
      <c r="J22" s="73"/>
      <c r="K22" s="86"/>
    </row>
    <row r="23" spans="1:11" ht="25.5">
      <c r="A23" s="50" t="s">
        <v>17</v>
      </c>
      <c r="B23" s="25" t="s">
        <v>264</v>
      </c>
      <c r="C23" s="28">
        <v>20</v>
      </c>
      <c r="D23" s="28" t="s">
        <v>173</v>
      </c>
      <c r="E23" s="60"/>
      <c r="F23" s="60"/>
      <c r="G23" s="55">
        <f t="shared" si="0"/>
        <v>0</v>
      </c>
      <c r="H23" s="55">
        <f t="shared" si="1"/>
        <v>0</v>
      </c>
      <c r="I23" s="55">
        <f t="shared" si="2"/>
        <v>0</v>
      </c>
      <c r="J23" s="73"/>
      <c r="K23" s="86"/>
    </row>
    <row r="24" spans="1:11" ht="25.5">
      <c r="A24" s="65" t="s">
        <v>18</v>
      </c>
      <c r="B24" s="33" t="s">
        <v>385</v>
      </c>
      <c r="C24" s="28">
        <v>40</v>
      </c>
      <c r="D24" s="34" t="s">
        <v>33</v>
      </c>
      <c r="E24" s="60"/>
      <c r="F24" s="60"/>
      <c r="G24" s="55">
        <f t="shared" si="0"/>
        <v>0</v>
      </c>
      <c r="H24" s="55">
        <f t="shared" si="1"/>
        <v>0</v>
      </c>
      <c r="I24" s="55">
        <f t="shared" si="2"/>
        <v>0</v>
      </c>
      <c r="J24" s="73"/>
      <c r="K24" s="86"/>
    </row>
    <row r="25" spans="1:11" ht="25.5">
      <c r="A25" s="50" t="s">
        <v>19</v>
      </c>
      <c r="B25" s="25" t="s">
        <v>265</v>
      </c>
      <c r="C25" s="28">
        <v>60</v>
      </c>
      <c r="D25" s="28" t="s">
        <v>173</v>
      </c>
      <c r="E25" s="60"/>
      <c r="F25" s="60"/>
      <c r="G25" s="55">
        <f t="shared" si="0"/>
        <v>0</v>
      </c>
      <c r="H25" s="55">
        <f t="shared" si="1"/>
        <v>0</v>
      </c>
      <c r="I25" s="55">
        <f t="shared" si="2"/>
        <v>0</v>
      </c>
      <c r="J25" s="73"/>
      <c r="K25" s="86"/>
    </row>
    <row r="26" spans="1:11" ht="25.5">
      <c r="A26" s="65" t="s">
        <v>20</v>
      </c>
      <c r="B26" s="33" t="s">
        <v>318</v>
      </c>
      <c r="C26" s="28">
        <v>20</v>
      </c>
      <c r="D26" s="28" t="s">
        <v>173</v>
      </c>
      <c r="E26" s="60"/>
      <c r="F26" s="60"/>
      <c r="G26" s="55">
        <f t="shared" si="0"/>
        <v>0</v>
      </c>
      <c r="H26" s="55">
        <f t="shared" si="1"/>
        <v>0</v>
      </c>
      <c r="I26" s="55">
        <f t="shared" si="2"/>
        <v>0</v>
      </c>
      <c r="J26" s="73"/>
      <c r="K26" s="86"/>
    </row>
    <row r="27" spans="1:11" ht="25.5">
      <c r="A27" s="50" t="s">
        <v>21</v>
      </c>
      <c r="B27" s="33" t="s">
        <v>317</v>
      </c>
      <c r="C27" s="28">
        <v>20</v>
      </c>
      <c r="D27" s="28" t="s">
        <v>173</v>
      </c>
      <c r="E27" s="60"/>
      <c r="F27" s="60"/>
      <c r="G27" s="55">
        <f t="shared" si="0"/>
        <v>0</v>
      </c>
      <c r="H27" s="55">
        <f t="shared" si="1"/>
        <v>0</v>
      </c>
      <c r="I27" s="55">
        <f t="shared" si="2"/>
        <v>0</v>
      </c>
      <c r="J27" s="73"/>
      <c r="K27" s="86"/>
    </row>
    <row r="28" spans="1:11" ht="25.5">
      <c r="A28" s="65" t="s">
        <v>22</v>
      </c>
      <c r="B28" s="33" t="s">
        <v>316</v>
      </c>
      <c r="C28" s="28">
        <v>20</v>
      </c>
      <c r="D28" s="28" t="s">
        <v>173</v>
      </c>
      <c r="E28" s="60"/>
      <c r="F28" s="60"/>
      <c r="G28" s="55">
        <f t="shared" si="0"/>
        <v>0</v>
      </c>
      <c r="H28" s="55">
        <f t="shared" si="1"/>
        <v>0</v>
      </c>
      <c r="I28" s="55">
        <f t="shared" si="2"/>
        <v>0</v>
      </c>
      <c r="J28" s="73"/>
      <c r="K28" s="86"/>
    </row>
    <row r="29" spans="1:11" ht="28.5" customHeight="1">
      <c r="A29" s="50" t="s">
        <v>23</v>
      </c>
      <c r="B29" s="25" t="s">
        <v>315</v>
      </c>
      <c r="C29" s="28">
        <v>20</v>
      </c>
      <c r="D29" s="28" t="s">
        <v>173</v>
      </c>
      <c r="E29" s="60"/>
      <c r="F29" s="60"/>
      <c r="G29" s="55">
        <f t="shared" si="0"/>
        <v>0</v>
      </c>
      <c r="H29" s="55">
        <f t="shared" si="1"/>
        <v>0</v>
      </c>
      <c r="I29" s="55">
        <f t="shared" si="2"/>
        <v>0</v>
      </c>
      <c r="J29" s="73"/>
      <c r="K29" s="86"/>
    </row>
    <row r="30" spans="1:11" ht="15">
      <c r="A30" s="50"/>
      <c r="B30" s="51" t="s">
        <v>355</v>
      </c>
      <c r="C30" s="74" t="s">
        <v>35</v>
      </c>
      <c r="D30" s="74" t="s">
        <v>35</v>
      </c>
      <c r="E30" s="92" t="s">
        <v>35</v>
      </c>
      <c r="F30" s="92" t="s">
        <v>35</v>
      </c>
      <c r="G30" s="75">
        <f>SUM(G7:G29)</f>
        <v>0</v>
      </c>
      <c r="H30" s="75">
        <f>SUM(H7:H29)</f>
        <v>0</v>
      </c>
      <c r="I30" s="75">
        <f>SUM(I7:I29)</f>
        <v>0</v>
      </c>
      <c r="J30" s="92">
        <f>SUM(J7:J29)</f>
        <v>0</v>
      </c>
      <c r="K30" s="92">
        <f>SUM(K7:K29)</f>
        <v>0</v>
      </c>
    </row>
    <row r="31" spans="1:11" s="15" customFormat="1" ht="15" customHeight="1">
      <c r="A31" s="167" t="s">
        <v>356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</row>
    <row r="32" spans="1:11" s="15" customFormat="1" ht="12.75">
      <c r="A32" s="57" t="s">
        <v>24</v>
      </c>
      <c r="B32" s="57" t="s">
        <v>174</v>
      </c>
      <c r="C32" s="28">
        <v>1400</v>
      </c>
      <c r="D32" s="49" t="s">
        <v>173</v>
      </c>
      <c r="E32" s="88"/>
      <c r="F32" s="88"/>
      <c r="G32" s="55">
        <f>C32*F32</f>
        <v>0</v>
      </c>
      <c r="H32" s="55">
        <f>G32*0.095</f>
        <v>0</v>
      </c>
      <c r="I32" s="55">
        <f>+G32+H32</f>
        <v>0</v>
      </c>
      <c r="J32" s="86"/>
      <c r="K32" s="86"/>
    </row>
    <row r="33" spans="1:11" s="15" customFormat="1" ht="12.75">
      <c r="A33" s="57" t="s">
        <v>25</v>
      </c>
      <c r="B33" s="57" t="s">
        <v>266</v>
      </c>
      <c r="C33" s="28">
        <v>30</v>
      </c>
      <c r="D33" s="49" t="s">
        <v>173</v>
      </c>
      <c r="E33" s="88"/>
      <c r="F33" s="88"/>
      <c r="G33" s="55">
        <f aca="true" t="shared" si="3" ref="G33:G48">C33*F33</f>
        <v>0</v>
      </c>
      <c r="H33" s="55">
        <f aca="true" t="shared" si="4" ref="H33:H48">G33*0.095</f>
        <v>0</v>
      </c>
      <c r="I33" s="55">
        <f aca="true" t="shared" si="5" ref="I33:I48">+G33+H33</f>
        <v>0</v>
      </c>
      <c r="J33" s="86"/>
      <c r="K33" s="86"/>
    </row>
    <row r="34" spans="1:11" s="15" customFormat="1" ht="12.75">
      <c r="A34" s="57" t="s">
        <v>26</v>
      </c>
      <c r="B34" s="57" t="s">
        <v>267</v>
      </c>
      <c r="C34" s="28">
        <v>450</v>
      </c>
      <c r="D34" s="49" t="s">
        <v>173</v>
      </c>
      <c r="E34" s="88"/>
      <c r="F34" s="88"/>
      <c r="G34" s="55">
        <f t="shared" si="3"/>
        <v>0</v>
      </c>
      <c r="H34" s="55">
        <f t="shared" si="4"/>
        <v>0</v>
      </c>
      <c r="I34" s="55">
        <f t="shared" si="5"/>
        <v>0</v>
      </c>
      <c r="J34" s="86"/>
      <c r="K34" s="86"/>
    </row>
    <row r="35" spans="1:11" s="15" customFormat="1" ht="12.75">
      <c r="A35" s="57" t="s">
        <v>27</v>
      </c>
      <c r="B35" s="25" t="s">
        <v>268</v>
      </c>
      <c r="C35" s="83">
        <v>40</v>
      </c>
      <c r="D35" s="49" t="s">
        <v>173</v>
      </c>
      <c r="E35" s="60"/>
      <c r="F35" s="60"/>
      <c r="G35" s="55">
        <f t="shared" si="3"/>
        <v>0</v>
      </c>
      <c r="H35" s="55">
        <f t="shared" si="4"/>
        <v>0</v>
      </c>
      <c r="I35" s="55">
        <f t="shared" si="5"/>
        <v>0</v>
      </c>
      <c r="J35" s="86"/>
      <c r="K35" s="86"/>
    </row>
    <row r="36" spans="1:11" s="15" customFormat="1" ht="12.75">
      <c r="A36" s="57" t="s">
        <v>28</v>
      </c>
      <c r="B36" s="33" t="s">
        <v>386</v>
      </c>
      <c r="C36" s="84">
        <v>40</v>
      </c>
      <c r="D36" s="67" t="s">
        <v>173</v>
      </c>
      <c r="E36" s="60"/>
      <c r="F36" s="60"/>
      <c r="G36" s="55">
        <f t="shared" si="3"/>
        <v>0</v>
      </c>
      <c r="H36" s="55">
        <f t="shared" si="4"/>
        <v>0</v>
      </c>
      <c r="I36" s="55">
        <f t="shared" si="5"/>
        <v>0</v>
      </c>
      <c r="J36" s="86"/>
      <c r="K36" s="86"/>
    </row>
    <row r="37" spans="1:11" s="15" customFormat="1" ht="12.75">
      <c r="A37" s="57" t="s">
        <v>37</v>
      </c>
      <c r="B37" s="33" t="s">
        <v>269</v>
      </c>
      <c r="C37" s="84">
        <v>670</v>
      </c>
      <c r="D37" s="67" t="s">
        <v>173</v>
      </c>
      <c r="E37" s="60"/>
      <c r="F37" s="60"/>
      <c r="G37" s="55">
        <f t="shared" si="3"/>
        <v>0</v>
      </c>
      <c r="H37" s="55">
        <f t="shared" si="4"/>
        <v>0</v>
      </c>
      <c r="I37" s="55">
        <f t="shared" si="5"/>
        <v>0</v>
      </c>
      <c r="J37" s="86"/>
      <c r="K37" s="86"/>
    </row>
    <row r="38" spans="1:11" s="15" customFormat="1" ht="12.75">
      <c r="A38" s="57" t="s">
        <v>38</v>
      </c>
      <c r="B38" s="25" t="s">
        <v>270</v>
      </c>
      <c r="C38" s="83">
        <v>150</v>
      </c>
      <c r="D38" s="49" t="s">
        <v>173</v>
      </c>
      <c r="E38" s="60"/>
      <c r="F38" s="60"/>
      <c r="G38" s="55">
        <f t="shared" si="3"/>
        <v>0</v>
      </c>
      <c r="H38" s="55">
        <f t="shared" si="4"/>
        <v>0</v>
      </c>
      <c r="I38" s="55">
        <f t="shared" si="5"/>
        <v>0</v>
      </c>
      <c r="J38" s="86"/>
      <c r="K38" s="86"/>
    </row>
    <row r="39" spans="1:11" s="15" customFormat="1" ht="12.75">
      <c r="A39" s="57" t="s">
        <v>39</v>
      </c>
      <c r="B39" s="25" t="s">
        <v>271</v>
      </c>
      <c r="C39" s="83">
        <v>600</v>
      </c>
      <c r="D39" s="49" t="s">
        <v>173</v>
      </c>
      <c r="E39" s="90"/>
      <c r="F39" s="60"/>
      <c r="G39" s="55">
        <f t="shared" si="3"/>
        <v>0</v>
      </c>
      <c r="H39" s="55">
        <f t="shared" si="4"/>
        <v>0</v>
      </c>
      <c r="I39" s="55">
        <f t="shared" si="5"/>
        <v>0</v>
      </c>
      <c r="J39" s="86"/>
      <c r="K39" s="86"/>
    </row>
    <row r="40" spans="1:11" s="15" customFormat="1" ht="12.75">
      <c r="A40" s="57" t="s">
        <v>40</v>
      </c>
      <c r="B40" s="25" t="s">
        <v>272</v>
      </c>
      <c r="C40" s="83">
        <v>500</v>
      </c>
      <c r="D40" s="49" t="s">
        <v>173</v>
      </c>
      <c r="E40" s="90"/>
      <c r="F40" s="60"/>
      <c r="G40" s="55">
        <f t="shared" si="3"/>
        <v>0</v>
      </c>
      <c r="H40" s="55">
        <f t="shared" si="4"/>
        <v>0</v>
      </c>
      <c r="I40" s="55">
        <f t="shared" si="5"/>
        <v>0</v>
      </c>
      <c r="J40" s="86"/>
      <c r="K40" s="86"/>
    </row>
    <row r="41" spans="1:11" s="15" customFormat="1" ht="12.75">
      <c r="A41" s="57" t="s">
        <v>41</v>
      </c>
      <c r="B41" s="25" t="s">
        <v>273</v>
      </c>
      <c r="C41" s="83">
        <v>10</v>
      </c>
      <c r="D41" s="49" t="s">
        <v>173</v>
      </c>
      <c r="E41" s="90"/>
      <c r="F41" s="60"/>
      <c r="G41" s="55">
        <f t="shared" si="3"/>
        <v>0</v>
      </c>
      <c r="H41" s="55">
        <f t="shared" si="4"/>
        <v>0</v>
      </c>
      <c r="I41" s="55">
        <f t="shared" si="5"/>
        <v>0</v>
      </c>
      <c r="J41" s="86"/>
      <c r="K41" s="86"/>
    </row>
    <row r="42" spans="1:11" s="15" customFormat="1" ht="25.5">
      <c r="A42" s="57" t="s">
        <v>42</v>
      </c>
      <c r="B42" s="25" t="s">
        <v>274</v>
      </c>
      <c r="C42" s="83">
        <v>50</v>
      </c>
      <c r="D42" s="49" t="s">
        <v>173</v>
      </c>
      <c r="E42" s="90"/>
      <c r="F42" s="60"/>
      <c r="G42" s="55">
        <f t="shared" si="3"/>
        <v>0</v>
      </c>
      <c r="H42" s="55">
        <f t="shared" si="4"/>
        <v>0</v>
      </c>
      <c r="I42" s="55">
        <f t="shared" si="5"/>
        <v>0</v>
      </c>
      <c r="J42" s="86"/>
      <c r="K42" s="86"/>
    </row>
    <row r="43" spans="1:11" s="15" customFormat="1" ht="12.75">
      <c r="A43" s="57" t="s">
        <v>43</v>
      </c>
      <c r="B43" s="25" t="s">
        <v>526</v>
      </c>
      <c r="C43" s="83">
        <v>50</v>
      </c>
      <c r="D43" s="49" t="s">
        <v>173</v>
      </c>
      <c r="E43" s="90"/>
      <c r="F43" s="60"/>
      <c r="G43" s="55">
        <f t="shared" si="3"/>
        <v>0</v>
      </c>
      <c r="H43" s="55">
        <f t="shared" si="4"/>
        <v>0</v>
      </c>
      <c r="I43" s="55">
        <f t="shared" si="5"/>
        <v>0</v>
      </c>
      <c r="J43" s="86"/>
      <c r="K43" s="86"/>
    </row>
    <row r="44" spans="1:11" s="15" customFormat="1" ht="25.5">
      <c r="A44" s="57" t="s">
        <v>44</v>
      </c>
      <c r="B44" s="33" t="s">
        <v>387</v>
      </c>
      <c r="C44" s="84">
        <v>50</v>
      </c>
      <c r="D44" s="67" t="s">
        <v>173</v>
      </c>
      <c r="E44" s="90"/>
      <c r="F44" s="60"/>
      <c r="G44" s="55">
        <f t="shared" si="3"/>
        <v>0</v>
      </c>
      <c r="H44" s="55">
        <f t="shared" si="4"/>
        <v>0</v>
      </c>
      <c r="I44" s="55">
        <f t="shared" si="5"/>
        <v>0</v>
      </c>
      <c r="J44" s="86"/>
      <c r="K44" s="86"/>
    </row>
    <row r="45" spans="1:11" s="15" customFormat="1" ht="25.5">
      <c r="A45" s="57" t="s">
        <v>45</v>
      </c>
      <c r="B45" s="33" t="s">
        <v>388</v>
      </c>
      <c r="C45" s="84">
        <v>60</v>
      </c>
      <c r="D45" s="67" t="s">
        <v>173</v>
      </c>
      <c r="E45" s="90"/>
      <c r="F45" s="60"/>
      <c r="G45" s="55">
        <f t="shared" si="3"/>
        <v>0</v>
      </c>
      <c r="H45" s="55">
        <f t="shared" si="4"/>
        <v>0</v>
      </c>
      <c r="I45" s="55">
        <f t="shared" si="5"/>
        <v>0</v>
      </c>
      <c r="J45" s="86"/>
      <c r="K45" s="86"/>
    </row>
    <row r="46" spans="1:13" s="15" customFormat="1" ht="13.5">
      <c r="A46" s="57" t="s">
        <v>46</v>
      </c>
      <c r="B46" s="25" t="s">
        <v>527</v>
      </c>
      <c r="C46" s="83">
        <v>10</v>
      </c>
      <c r="D46" s="49" t="s">
        <v>173</v>
      </c>
      <c r="E46" s="60"/>
      <c r="F46" s="60"/>
      <c r="G46" s="55">
        <f t="shared" si="3"/>
        <v>0</v>
      </c>
      <c r="H46" s="55">
        <f t="shared" si="4"/>
        <v>0</v>
      </c>
      <c r="I46" s="55">
        <f t="shared" si="5"/>
        <v>0</v>
      </c>
      <c r="J46" s="86"/>
      <c r="K46" s="86"/>
      <c r="L46" s="6"/>
      <c r="M46" s="6"/>
    </row>
    <row r="47" spans="1:13" ht="26.25">
      <c r="A47" s="57" t="s">
        <v>47</v>
      </c>
      <c r="B47" s="59" t="s">
        <v>255</v>
      </c>
      <c r="C47" s="28">
        <v>125</v>
      </c>
      <c r="D47" s="49" t="s">
        <v>173</v>
      </c>
      <c r="E47" s="60"/>
      <c r="F47" s="60"/>
      <c r="G47" s="55">
        <f t="shared" si="3"/>
        <v>0</v>
      </c>
      <c r="H47" s="55">
        <f t="shared" si="4"/>
        <v>0</v>
      </c>
      <c r="I47" s="55">
        <f t="shared" si="5"/>
        <v>0</v>
      </c>
      <c r="J47" s="86"/>
      <c r="K47" s="86"/>
      <c r="L47" s="6"/>
      <c r="M47" s="6"/>
    </row>
    <row r="48" spans="1:13" ht="15">
      <c r="A48" s="57" t="s">
        <v>48</v>
      </c>
      <c r="B48" s="57" t="s">
        <v>528</v>
      </c>
      <c r="C48" s="28">
        <v>5</v>
      </c>
      <c r="D48" s="49" t="s">
        <v>173</v>
      </c>
      <c r="E48" s="60"/>
      <c r="F48" s="60"/>
      <c r="G48" s="55">
        <f t="shared" si="3"/>
        <v>0</v>
      </c>
      <c r="H48" s="55">
        <f t="shared" si="4"/>
        <v>0</v>
      </c>
      <c r="I48" s="55">
        <f t="shared" si="5"/>
        <v>0</v>
      </c>
      <c r="J48" s="86"/>
      <c r="K48" s="86"/>
      <c r="L48" s="6"/>
      <c r="M48" s="6"/>
    </row>
    <row r="49" spans="1:11" s="15" customFormat="1" ht="12.75">
      <c r="A49" s="87"/>
      <c r="B49" s="87" t="s">
        <v>357</v>
      </c>
      <c r="C49" s="74" t="s">
        <v>35</v>
      </c>
      <c r="D49" s="74" t="s">
        <v>35</v>
      </c>
      <c r="E49" s="74" t="s">
        <v>35</v>
      </c>
      <c r="F49" s="74" t="s">
        <v>35</v>
      </c>
      <c r="G49" s="77">
        <f>SUM(G32:G48)</f>
        <v>0</v>
      </c>
      <c r="H49" s="77">
        <f>SUM(H32:H48)</f>
        <v>0</v>
      </c>
      <c r="I49" s="77">
        <f>SUM(I32:I48)</f>
        <v>0</v>
      </c>
      <c r="J49" s="74">
        <f>SUM(J32:J48)</f>
        <v>0</v>
      </c>
      <c r="K49" s="74">
        <f>SUM(K32:K48)</f>
        <v>0</v>
      </c>
    </row>
    <row r="50" spans="1:11" ht="15">
      <c r="A50" s="167" t="s">
        <v>447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</row>
    <row r="51" spans="1:13" ht="15">
      <c r="A51" s="57" t="s">
        <v>49</v>
      </c>
      <c r="B51" s="57" t="s">
        <v>450</v>
      </c>
      <c r="C51" s="28">
        <v>800</v>
      </c>
      <c r="D51" s="49" t="s">
        <v>173</v>
      </c>
      <c r="E51" s="88"/>
      <c r="F51" s="88"/>
      <c r="G51" s="55">
        <f>C51*F51</f>
        <v>0</v>
      </c>
      <c r="H51" s="55">
        <f>G51*0.095</f>
        <v>0</v>
      </c>
      <c r="I51" s="55">
        <f>+G51+H51</f>
        <v>0</v>
      </c>
      <c r="J51" s="86"/>
      <c r="K51" s="86"/>
      <c r="L51" s="6"/>
      <c r="M51" s="6"/>
    </row>
    <row r="52" spans="1:13" ht="15">
      <c r="A52" s="57" t="s">
        <v>50</v>
      </c>
      <c r="B52" s="57" t="s">
        <v>452</v>
      </c>
      <c r="C52" s="28">
        <v>60</v>
      </c>
      <c r="D52" s="49" t="s">
        <v>173</v>
      </c>
      <c r="E52" s="88"/>
      <c r="F52" s="88"/>
      <c r="G52" s="55">
        <f>C52*F52</f>
        <v>0</v>
      </c>
      <c r="H52" s="55">
        <f>G52*0.095</f>
        <v>0</v>
      </c>
      <c r="I52" s="55">
        <f>+G52+H52</f>
        <v>0</v>
      </c>
      <c r="J52" s="86"/>
      <c r="K52" s="86"/>
      <c r="L52" s="6"/>
      <c r="M52" s="6"/>
    </row>
    <row r="53" spans="1:13" ht="15">
      <c r="A53" s="57" t="s">
        <v>129</v>
      </c>
      <c r="B53" s="57" t="s">
        <v>451</v>
      </c>
      <c r="C53" s="28">
        <v>500</v>
      </c>
      <c r="D53" s="49" t="s">
        <v>173</v>
      </c>
      <c r="E53" s="88"/>
      <c r="F53" s="88"/>
      <c r="G53" s="55">
        <f>C53*F53</f>
        <v>0</v>
      </c>
      <c r="H53" s="55">
        <f>G53*0.095</f>
        <v>0</v>
      </c>
      <c r="I53" s="55">
        <f>+G53+H53</f>
        <v>0</v>
      </c>
      <c r="J53" s="86"/>
      <c r="K53" s="86"/>
      <c r="L53" s="6"/>
      <c r="M53" s="6"/>
    </row>
    <row r="54" spans="1:11" s="15" customFormat="1" ht="12.75">
      <c r="A54" s="50"/>
      <c r="B54" s="51" t="s">
        <v>449</v>
      </c>
      <c r="C54" s="28" t="s">
        <v>35</v>
      </c>
      <c r="D54" s="28" t="s">
        <v>35</v>
      </c>
      <c r="E54" s="28" t="s">
        <v>35</v>
      </c>
      <c r="F54" s="28" t="s">
        <v>35</v>
      </c>
      <c r="G54" s="75">
        <f>SUM(G51:G53)</f>
        <v>0</v>
      </c>
      <c r="H54" s="75">
        <f>SUM(H51:H53)</f>
        <v>0</v>
      </c>
      <c r="I54" s="75">
        <f>SUM(I51:I53)</f>
        <v>0</v>
      </c>
      <c r="J54" s="92">
        <f>SUM(J51:J53)</f>
        <v>0</v>
      </c>
      <c r="K54" s="92">
        <f>SUM(K51:K53)</f>
        <v>0</v>
      </c>
    </row>
    <row r="55" spans="1:13" ht="15">
      <c r="A55" s="6"/>
      <c r="B55" s="6"/>
      <c r="C55" s="6"/>
      <c r="D55" s="6"/>
      <c r="E55" s="7"/>
      <c r="F55" s="7"/>
      <c r="G55" s="7"/>
      <c r="H55" s="6"/>
      <c r="I55" s="6"/>
      <c r="J55" s="6"/>
      <c r="K55" s="13"/>
      <c r="L55" s="6"/>
      <c r="M55" s="6"/>
    </row>
    <row r="56" spans="1:13" ht="15">
      <c r="A56" s="161" t="s">
        <v>482</v>
      </c>
      <c r="B56" s="162"/>
      <c r="C56" s="36"/>
      <c r="D56" s="37"/>
      <c r="E56" s="38"/>
      <c r="F56" s="38"/>
      <c r="G56" s="38"/>
      <c r="H56" s="38"/>
      <c r="I56" s="38"/>
      <c r="J56" s="38"/>
      <c r="K56" s="38"/>
      <c r="L56" s="6"/>
      <c r="M56" s="6"/>
    </row>
    <row r="57" spans="1:13" ht="26.25" customHeight="1">
      <c r="A57" s="159" t="s">
        <v>483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6"/>
      <c r="M57" s="6"/>
    </row>
    <row r="58" spans="1:13" ht="15">
      <c r="A58" s="159" t="s">
        <v>484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6"/>
      <c r="M58" s="6"/>
    </row>
    <row r="59" spans="1:13" ht="15" customHeight="1">
      <c r="A59" s="159" t="s">
        <v>519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6"/>
      <c r="M59" s="6"/>
    </row>
    <row r="60" spans="1:13" ht="15">
      <c r="A60" s="159" t="s">
        <v>486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6"/>
      <c r="M60" s="6"/>
    </row>
    <row r="61" spans="1:13" ht="15">
      <c r="A61" s="159" t="s">
        <v>487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6"/>
      <c r="M61" s="6"/>
    </row>
    <row r="62" spans="1:13" ht="15">
      <c r="A62" s="159" t="s">
        <v>488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6"/>
      <c r="M62" s="6"/>
    </row>
    <row r="63" spans="1:13" ht="15">
      <c r="A63" s="159" t="s">
        <v>489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6"/>
      <c r="M63" s="6"/>
    </row>
    <row r="64" spans="1:11" ht="39.75" customHeight="1">
      <c r="A64" s="159" t="s">
        <v>490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</row>
    <row r="65" spans="1:11" ht="39" customHeight="1">
      <c r="A65" s="159" t="s">
        <v>520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</row>
    <row r="66" spans="1:11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5">
      <c r="A67" s="160" t="s">
        <v>491</v>
      </c>
      <c r="B67" s="160"/>
      <c r="C67" s="39" t="s">
        <v>492</v>
      </c>
      <c r="D67" s="37"/>
      <c r="E67" s="38"/>
      <c r="F67" s="40" t="s">
        <v>493</v>
      </c>
      <c r="G67" s="38"/>
      <c r="H67" s="38"/>
      <c r="I67" s="38"/>
      <c r="J67" s="38"/>
      <c r="K67" s="38"/>
    </row>
  </sheetData>
  <sheetProtection/>
  <mergeCells count="16">
    <mergeCell ref="A64:K64"/>
    <mergeCell ref="A65:K65"/>
    <mergeCell ref="A67:B67"/>
    <mergeCell ref="G1:K1"/>
    <mergeCell ref="A58:K58"/>
    <mergeCell ref="A59:K59"/>
    <mergeCell ref="A60:K60"/>
    <mergeCell ref="A61:K61"/>
    <mergeCell ref="A62:K62"/>
    <mergeCell ref="A63:K63"/>
    <mergeCell ref="A2:K2"/>
    <mergeCell ref="A31:K31"/>
    <mergeCell ref="A50:K50"/>
    <mergeCell ref="A6:K6"/>
    <mergeCell ref="A56:B56"/>
    <mergeCell ref="A57:K57"/>
  </mergeCells>
  <dataValidations count="1">
    <dataValidation type="whole" operator="equal" allowBlank="1" showInputMessage="1" showErrorMessage="1" sqref="J51:K53 J7:K29 J32:K48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A42" sqref="A42"/>
    </sheetView>
  </sheetViews>
  <sheetFormatPr defaultColWidth="9.140625" defaultRowHeight="15"/>
  <cols>
    <col min="1" max="1" width="5.7109375" style="1" customWidth="1"/>
    <col min="2" max="2" width="27.140625" style="1" customWidth="1"/>
    <col min="3" max="3" width="10.140625" style="1" customWidth="1"/>
    <col min="4" max="4" width="6.00390625" style="1" customWidth="1"/>
    <col min="5" max="5" width="9.8515625" style="1" customWidth="1"/>
    <col min="6" max="6" width="9.57421875" style="1" customWidth="1"/>
    <col min="7" max="7" width="11.57421875" style="1" customWidth="1"/>
    <col min="8" max="8" width="11.8515625" style="1" customWidth="1"/>
    <col min="9" max="9" width="13.28125" style="1" customWidth="1"/>
    <col min="10" max="10" width="13.421875" style="1" customWidth="1"/>
    <col min="11" max="11" width="11.421875" style="1" customWidth="1"/>
    <col min="12" max="16384" width="9.140625" style="1" customWidth="1"/>
  </cols>
  <sheetData>
    <row r="1" spans="1:11" ht="15" customHeight="1">
      <c r="A1" s="2"/>
      <c r="B1" s="18" t="s">
        <v>36</v>
      </c>
      <c r="C1" s="3"/>
      <c r="D1" s="2"/>
      <c r="E1" s="2"/>
      <c r="F1" s="2"/>
      <c r="G1" s="159" t="s">
        <v>602</v>
      </c>
      <c r="H1" s="159"/>
      <c r="I1" s="159"/>
      <c r="J1" s="159"/>
      <c r="K1" s="159"/>
    </row>
    <row r="2" spans="1:11" ht="15.75">
      <c r="A2" s="177" t="s">
        <v>710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4" spans="1:11" ht="64.5">
      <c r="A4" s="42" t="s">
        <v>457</v>
      </c>
      <c r="B4" s="43" t="s">
        <v>458</v>
      </c>
      <c r="C4" s="44" t="s">
        <v>31</v>
      </c>
      <c r="D4" s="42" t="s">
        <v>459</v>
      </c>
      <c r="E4" s="42" t="s">
        <v>460</v>
      </c>
      <c r="F4" s="42" t="s">
        <v>461</v>
      </c>
      <c r="G4" s="42" t="s">
        <v>462</v>
      </c>
      <c r="H4" s="42" t="s">
        <v>463</v>
      </c>
      <c r="I4" s="42" t="s">
        <v>464</v>
      </c>
      <c r="J4" s="42" t="s">
        <v>465</v>
      </c>
      <c r="K4" s="42" t="s">
        <v>466</v>
      </c>
    </row>
    <row r="5" spans="1:11" ht="26.25">
      <c r="A5" s="45">
        <v>1</v>
      </c>
      <c r="B5" s="46">
        <v>2</v>
      </c>
      <c r="C5" s="47">
        <v>3</v>
      </c>
      <c r="D5" s="45">
        <v>4</v>
      </c>
      <c r="E5" s="45">
        <v>5</v>
      </c>
      <c r="F5" s="45">
        <v>6</v>
      </c>
      <c r="G5" s="45" t="s">
        <v>467</v>
      </c>
      <c r="H5" s="45" t="s">
        <v>468</v>
      </c>
      <c r="I5" s="45" t="s">
        <v>469</v>
      </c>
      <c r="J5" s="45">
        <v>10</v>
      </c>
      <c r="K5" s="45">
        <v>11</v>
      </c>
    </row>
    <row r="6" spans="1:11" ht="16.5" customHeight="1">
      <c r="A6" s="179" t="s">
        <v>416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1" ht="30.75" customHeight="1">
      <c r="A7" s="57" t="s">
        <v>0</v>
      </c>
      <c r="B7" s="57" t="s">
        <v>275</v>
      </c>
      <c r="C7" s="28">
        <v>500</v>
      </c>
      <c r="D7" s="27" t="s">
        <v>32</v>
      </c>
      <c r="E7" s="41"/>
      <c r="F7" s="35"/>
      <c r="G7" s="35">
        <f>C7*F7</f>
        <v>0</v>
      </c>
      <c r="H7" s="35">
        <f>G7*0.95</f>
        <v>0</v>
      </c>
      <c r="I7" s="35">
        <f>+G7+H7</f>
        <v>0</v>
      </c>
      <c r="J7" s="30"/>
      <c r="K7" s="35"/>
    </row>
    <row r="8" spans="1:11" ht="42" customHeight="1">
      <c r="A8" s="57" t="s">
        <v>1</v>
      </c>
      <c r="B8" s="59" t="s">
        <v>531</v>
      </c>
      <c r="C8" s="34">
        <v>6000</v>
      </c>
      <c r="D8" s="32" t="s">
        <v>472</v>
      </c>
      <c r="E8" s="41"/>
      <c r="F8" s="35"/>
      <c r="G8" s="35">
        <f aca="true" t="shared" si="0" ref="G8:G26">C8*F8</f>
        <v>0</v>
      </c>
      <c r="H8" s="35">
        <f aca="true" t="shared" si="1" ref="H8:H26">G8*0.95</f>
        <v>0</v>
      </c>
      <c r="I8" s="35">
        <f aca="true" t="shared" si="2" ref="I8:I26">+G8+H8</f>
        <v>0</v>
      </c>
      <c r="J8" s="30"/>
      <c r="K8" s="35"/>
    </row>
    <row r="9" spans="1:13" ht="27" customHeight="1">
      <c r="A9" s="57" t="s">
        <v>51</v>
      </c>
      <c r="B9" s="57" t="s">
        <v>276</v>
      </c>
      <c r="C9" s="34">
        <v>1000</v>
      </c>
      <c r="D9" s="32" t="s">
        <v>32</v>
      </c>
      <c r="E9" s="41"/>
      <c r="F9" s="35"/>
      <c r="G9" s="35">
        <f t="shared" si="0"/>
        <v>0</v>
      </c>
      <c r="H9" s="35">
        <f t="shared" si="1"/>
        <v>0</v>
      </c>
      <c r="I9" s="35">
        <f t="shared" si="2"/>
        <v>0</v>
      </c>
      <c r="J9" s="30"/>
      <c r="K9" s="35"/>
      <c r="L9" s="16"/>
      <c r="M9" s="16"/>
    </row>
    <row r="10" spans="1:13" ht="39">
      <c r="A10" s="57" t="s">
        <v>74</v>
      </c>
      <c r="B10" s="59" t="s">
        <v>532</v>
      </c>
      <c r="C10" s="34">
        <v>7000</v>
      </c>
      <c r="D10" s="32" t="s">
        <v>472</v>
      </c>
      <c r="E10" s="41"/>
      <c r="F10" s="35"/>
      <c r="G10" s="35">
        <f t="shared" si="0"/>
        <v>0</v>
      </c>
      <c r="H10" s="35">
        <f t="shared" si="1"/>
        <v>0</v>
      </c>
      <c r="I10" s="35">
        <f t="shared" si="2"/>
        <v>0</v>
      </c>
      <c r="J10" s="30"/>
      <c r="K10" s="35"/>
      <c r="L10" s="16"/>
      <c r="M10" s="16"/>
    </row>
    <row r="11" spans="1:13" ht="39">
      <c r="A11" s="57" t="s">
        <v>76</v>
      </c>
      <c r="B11" s="57" t="s">
        <v>277</v>
      </c>
      <c r="C11" s="34">
        <v>870</v>
      </c>
      <c r="D11" s="32" t="s">
        <v>32</v>
      </c>
      <c r="E11" s="41"/>
      <c r="F11" s="35"/>
      <c r="G11" s="35">
        <f t="shared" si="0"/>
        <v>0</v>
      </c>
      <c r="H11" s="35">
        <f t="shared" si="1"/>
        <v>0</v>
      </c>
      <c r="I11" s="35">
        <f t="shared" si="2"/>
        <v>0</v>
      </c>
      <c r="J11" s="30"/>
      <c r="K11" s="35"/>
      <c r="L11" s="16"/>
      <c r="M11" s="16"/>
    </row>
    <row r="12" spans="1:13" ht="51.75">
      <c r="A12" s="57" t="s">
        <v>78</v>
      </c>
      <c r="B12" s="59" t="s">
        <v>533</v>
      </c>
      <c r="C12" s="34">
        <v>7000</v>
      </c>
      <c r="D12" s="32" t="s">
        <v>472</v>
      </c>
      <c r="E12" s="41"/>
      <c r="F12" s="35"/>
      <c r="G12" s="35">
        <f t="shared" si="0"/>
        <v>0</v>
      </c>
      <c r="H12" s="35">
        <f t="shared" si="1"/>
        <v>0</v>
      </c>
      <c r="I12" s="35">
        <f t="shared" si="2"/>
        <v>0</v>
      </c>
      <c r="J12" s="30"/>
      <c r="K12" s="35"/>
      <c r="L12" s="16"/>
      <c r="M12" s="16"/>
    </row>
    <row r="13" spans="1:13" ht="26.25">
      <c r="A13" s="57" t="s">
        <v>80</v>
      </c>
      <c r="B13" s="57" t="s">
        <v>278</v>
      </c>
      <c r="C13" s="28">
        <v>340</v>
      </c>
      <c r="D13" s="27" t="s">
        <v>32</v>
      </c>
      <c r="E13" s="41"/>
      <c r="F13" s="35"/>
      <c r="G13" s="35">
        <f t="shared" si="0"/>
        <v>0</v>
      </c>
      <c r="H13" s="35">
        <f t="shared" si="1"/>
        <v>0</v>
      </c>
      <c r="I13" s="35">
        <f t="shared" si="2"/>
        <v>0</v>
      </c>
      <c r="J13" s="30"/>
      <c r="K13" s="35"/>
      <c r="L13" s="16"/>
      <c r="M13" s="16"/>
    </row>
    <row r="14" spans="1:13" ht="26.25">
      <c r="A14" s="57" t="s">
        <v>381</v>
      </c>
      <c r="B14" s="57" t="s">
        <v>279</v>
      </c>
      <c r="C14" s="34">
        <v>340</v>
      </c>
      <c r="D14" s="32" t="s">
        <v>32</v>
      </c>
      <c r="E14" s="41"/>
      <c r="F14" s="35"/>
      <c r="G14" s="35">
        <f t="shared" si="0"/>
        <v>0</v>
      </c>
      <c r="H14" s="35">
        <f t="shared" si="1"/>
        <v>0</v>
      </c>
      <c r="I14" s="35">
        <f t="shared" si="2"/>
        <v>0</v>
      </c>
      <c r="J14" s="30"/>
      <c r="K14" s="35"/>
      <c r="L14" s="16"/>
      <c r="M14" s="16"/>
    </row>
    <row r="15" spans="1:13" ht="26.25">
      <c r="A15" s="57" t="s">
        <v>10</v>
      </c>
      <c r="B15" s="57" t="s">
        <v>280</v>
      </c>
      <c r="C15" s="34">
        <v>170</v>
      </c>
      <c r="D15" s="32" t="s">
        <v>32</v>
      </c>
      <c r="E15" s="41"/>
      <c r="F15" s="35"/>
      <c r="G15" s="35">
        <f t="shared" si="0"/>
        <v>0</v>
      </c>
      <c r="H15" s="35">
        <f t="shared" si="1"/>
        <v>0</v>
      </c>
      <c r="I15" s="35">
        <f t="shared" si="2"/>
        <v>0</v>
      </c>
      <c r="J15" s="30"/>
      <c r="K15" s="35"/>
      <c r="L15" s="16"/>
      <c r="M15" s="16"/>
    </row>
    <row r="16" spans="1:13" ht="39">
      <c r="A16" s="57" t="s">
        <v>11</v>
      </c>
      <c r="B16" s="59" t="s">
        <v>534</v>
      </c>
      <c r="C16" s="34">
        <v>3000</v>
      </c>
      <c r="D16" s="32" t="s">
        <v>472</v>
      </c>
      <c r="E16" s="41"/>
      <c r="F16" s="35"/>
      <c r="G16" s="35">
        <f t="shared" si="0"/>
        <v>0</v>
      </c>
      <c r="H16" s="35">
        <f t="shared" si="1"/>
        <v>0</v>
      </c>
      <c r="I16" s="35">
        <f t="shared" si="2"/>
        <v>0</v>
      </c>
      <c r="J16" s="30"/>
      <c r="K16" s="35"/>
      <c r="L16" s="16"/>
      <c r="M16" s="16"/>
    </row>
    <row r="17" spans="1:13" ht="26.25">
      <c r="A17" s="57" t="s">
        <v>12</v>
      </c>
      <c r="B17" s="57" t="s">
        <v>631</v>
      </c>
      <c r="C17" s="34">
        <v>170</v>
      </c>
      <c r="D17" s="32" t="s">
        <v>32</v>
      </c>
      <c r="E17" s="41"/>
      <c r="F17" s="35"/>
      <c r="G17" s="35">
        <f t="shared" si="0"/>
        <v>0</v>
      </c>
      <c r="H17" s="35">
        <f t="shared" si="1"/>
        <v>0</v>
      </c>
      <c r="I17" s="35">
        <f t="shared" si="2"/>
        <v>0</v>
      </c>
      <c r="J17" s="30"/>
      <c r="K17" s="35"/>
      <c r="L17" s="16"/>
      <c r="M17" s="16"/>
    </row>
    <row r="18" spans="1:13" ht="39">
      <c r="A18" s="57" t="s">
        <v>13</v>
      </c>
      <c r="B18" s="59" t="s">
        <v>535</v>
      </c>
      <c r="C18" s="34">
        <v>4500</v>
      </c>
      <c r="D18" s="32" t="s">
        <v>32</v>
      </c>
      <c r="E18" s="41"/>
      <c r="F18" s="35"/>
      <c r="G18" s="35">
        <f t="shared" si="0"/>
        <v>0</v>
      </c>
      <c r="H18" s="35">
        <f t="shared" si="1"/>
        <v>0</v>
      </c>
      <c r="I18" s="35">
        <f t="shared" si="2"/>
        <v>0</v>
      </c>
      <c r="J18" s="30"/>
      <c r="K18" s="35"/>
      <c r="L18" s="16"/>
      <c r="M18" s="16"/>
    </row>
    <row r="19" spans="1:13" ht="26.25">
      <c r="A19" s="57" t="s">
        <v>14</v>
      </c>
      <c r="B19" s="57" t="s">
        <v>283</v>
      </c>
      <c r="C19" s="34">
        <v>100</v>
      </c>
      <c r="D19" s="32" t="s">
        <v>32</v>
      </c>
      <c r="E19" s="41"/>
      <c r="F19" s="35"/>
      <c r="G19" s="35">
        <f t="shared" si="0"/>
        <v>0</v>
      </c>
      <c r="H19" s="35">
        <f t="shared" si="1"/>
        <v>0</v>
      </c>
      <c r="I19" s="35">
        <f t="shared" si="2"/>
        <v>0</v>
      </c>
      <c r="J19" s="30"/>
      <c r="K19" s="35"/>
      <c r="L19" s="16"/>
      <c r="M19" s="16"/>
    </row>
    <row r="20" spans="1:13" ht="39">
      <c r="A20" s="57" t="s">
        <v>15</v>
      </c>
      <c r="B20" s="59" t="s">
        <v>536</v>
      </c>
      <c r="C20" s="34">
        <v>1800</v>
      </c>
      <c r="D20" s="32" t="s">
        <v>472</v>
      </c>
      <c r="E20" s="41"/>
      <c r="F20" s="35"/>
      <c r="G20" s="35">
        <f t="shared" si="0"/>
        <v>0</v>
      </c>
      <c r="H20" s="35">
        <f t="shared" si="1"/>
        <v>0</v>
      </c>
      <c r="I20" s="35">
        <f t="shared" si="2"/>
        <v>0</v>
      </c>
      <c r="J20" s="30"/>
      <c r="K20" s="35"/>
      <c r="L20" s="16"/>
      <c r="M20" s="16"/>
    </row>
    <row r="21" spans="1:13" ht="26.25">
      <c r="A21" s="57" t="s">
        <v>16</v>
      </c>
      <c r="B21" s="57" t="s">
        <v>282</v>
      </c>
      <c r="C21" s="34">
        <v>170</v>
      </c>
      <c r="D21" s="32" t="s">
        <v>32</v>
      </c>
      <c r="E21" s="41"/>
      <c r="F21" s="35"/>
      <c r="G21" s="35">
        <f t="shared" si="0"/>
        <v>0</v>
      </c>
      <c r="H21" s="35">
        <f t="shared" si="1"/>
        <v>0</v>
      </c>
      <c r="I21" s="35">
        <f t="shared" si="2"/>
        <v>0</v>
      </c>
      <c r="J21" s="30"/>
      <c r="K21" s="35"/>
      <c r="L21" s="16"/>
      <c r="M21" s="16"/>
    </row>
    <row r="22" spans="1:13" ht="39">
      <c r="A22" s="57" t="s">
        <v>17</v>
      </c>
      <c r="B22" s="59" t="s">
        <v>537</v>
      </c>
      <c r="C22" s="34">
        <v>4500</v>
      </c>
      <c r="D22" s="32" t="s">
        <v>472</v>
      </c>
      <c r="E22" s="41"/>
      <c r="F22" s="35"/>
      <c r="G22" s="35">
        <f t="shared" si="0"/>
        <v>0</v>
      </c>
      <c r="H22" s="35">
        <f t="shared" si="1"/>
        <v>0</v>
      </c>
      <c r="I22" s="35">
        <f t="shared" si="2"/>
        <v>0</v>
      </c>
      <c r="J22" s="30"/>
      <c r="K22" s="35"/>
      <c r="L22" s="16"/>
      <c r="M22" s="16"/>
    </row>
    <row r="23" spans="1:13" ht="26.25">
      <c r="A23" s="57" t="s">
        <v>18</v>
      </c>
      <c r="B23" s="57" t="s">
        <v>281</v>
      </c>
      <c r="C23" s="34">
        <v>150</v>
      </c>
      <c r="D23" s="32" t="s">
        <v>32</v>
      </c>
      <c r="E23" s="41"/>
      <c r="F23" s="35"/>
      <c r="G23" s="35">
        <f t="shared" si="0"/>
        <v>0</v>
      </c>
      <c r="H23" s="35">
        <f t="shared" si="1"/>
        <v>0</v>
      </c>
      <c r="I23" s="35">
        <f t="shared" si="2"/>
        <v>0</v>
      </c>
      <c r="J23" s="30"/>
      <c r="K23" s="35"/>
      <c r="L23" s="16"/>
      <c r="M23" s="16"/>
    </row>
    <row r="24" spans="1:13" ht="39">
      <c r="A24" s="57" t="s">
        <v>19</v>
      </c>
      <c r="B24" s="59" t="s">
        <v>538</v>
      </c>
      <c r="C24" s="34">
        <v>3000</v>
      </c>
      <c r="D24" s="32" t="s">
        <v>472</v>
      </c>
      <c r="E24" s="41"/>
      <c r="F24" s="35"/>
      <c r="G24" s="35">
        <f t="shared" si="0"/>
        <v>0</v>
      </c>
      <c r="H24" s="35">
        <f t="shared" si="1"/>
        <v>0</v>
      </c>
      <c r="I24" s="35">
        <f t="shared" si="2"/>
        <v>0</v>
      </c>
      <c r="J24" s="30"/>
      <c r="K24" s="35"/>
      <c r="L24" s="16"/>
      <c r="M24" s="16"/>
    </row>
    <row r="25" spans="1:13" s="93" customFormat="1" ht="26.25">
      <c r="A25" s="57" t="s">
        <v>20</v>
      </c>
      <c r="B25" s="59" t="s">
        <v>632</v>
      </c>
      <c r="C25" s="34">
        <v>150</v>
      </c>
      <c r="D25" s="32" t="s">
        <v>32</v>
      </c>
      <c r="E25" s="96"/>
      <c r="F25" s="97"/>
      <c r="G25" s="35">
        <f t="shared" si="0"/>
        <v>0</v>
      </c>
      <c r="H25" s="35">
        <f t="shared" si="1"/>
        <v>0</v>
      </c>
      <c r="I25" s="35">
        <f t="shared" si="2"/>
        <v>0</v>
      </c>
      <c r="J25" s="100"/>
      <c r="K25" s="97"/>
      <c r="L25" s="18"/>
      <c r="M25" s="18"/>
    </row>
    <row r="26" spans="1:13" ht="15">
      <c r="A26" s="57" t="s">
        <v>21</v>
      </c>
      <c r="B26" s="57" t="s">
        <v>598</v>
      </c>
      <c r="C26" s="32">
        <v>20</v>
      </c>
      <c r="D26" s="32" t="s">
        <v>32</v>
      </c>
      <c r="E26" s="41"/>
      <c r="F26" s="35"/>
      <c r="G26" s="35">
        <f t="shared" si="0"/>
        <v>0</v>
      </c>
      <c r="H26" s="35">
        <f t="shared" si="1"/>
        <v>0</v>
      </c>
      <c r="I26" s="35">
        <f t="shared" si="2"/>
        <v>0</v>
      </c>
      <c r="J26" s="30"/>
      <c r="K26" s="35"/>
      <c r="L26" s="16"/>
      <c r="M26" s="16"/>
    </row>
    <row r="27" spans="1:13" ht="15">
      <c r="A27" s="56"/>
      <c r="B27" s="56" t="s">
        <v>358</v>
      </c>
      <c r="C27" s="74" t="s">
        <v>35</v>
      </c>
      <c r="D27" s="74" t="s">
        <v>35</v>
      </c>
      <c r="E27" s="74" t="s">
        <v>35</v>
      </c>
      <c r="F27" s="74" t="s">
        <v>35</v>
      </c>
      <c r="G27" s="77">
        <f>SUM(G7:G26)</f>
        <v>0</v>
      </c>
      <c r="H27" s="77">
        <f>SUM(H7:H26)</f>
        <v>0</v>
      </c>
      <c r="I27" s="77">
        <f>SUM(I7:I26)</f>
        <v>0</v>
      </c>
      <c r="J27" s="74">
        <f>SUM(J7:J26)</f>
        <v>0</v>
      </c>
      <c r="K27" s="74">
        <f>SUM(K7:K26)</f>
        <v>0</v>
      </c>
      <c r="L27" s="16"/>
      <c r="M27" s="16"/>
    </row>
    <row r="28" spans="1:11" ht="16.5" customHeight="1">
      <c r="A28" s="179" t="s">
        <v>711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30.75" customHeight="1">
      <c r="A29" s="57" t="s">
        <v>22</v>
      </c>
      <c r="B29" s="57" t="s">
        <v>633</v>
      </c>
      <c r="C29" s="28">
        <v>100</v>
      </c>
      <c r="D29" s="27" t="s">
        <v>32</v>
      </c>
      <c r="E29" s="41"/>
      <c r="F29" s="35"/>
      <c r="G29" s="35">
        <f>F29*C29</f>
        <v>0</v>
      </c>
      <c r="H29" s="35">
        <f>G29*0.095</f>
        <v>0</v>
      </c>
      <c r="I29" s="35">
        <f>+G29+H29</f>
        <v>0</v>
      </c>
      <c r="J29" s="30"/>
      <c r="K29" s="74" t="s">
        <v>35</v>
      </c>
    </row>
    <row r="30" spans="1:13" ht="15">
      <c r="A30" s="56"/>
      <c r="B30" s="56" t="s">
        <v>358</v>
      </c>
      <c r="C30" s="74" t="s">
        <v>35</v>
      </c>
      <c r="D30" s="74" t="s">
        <v>35</v>
      </c>
      <c r="E30" s="74" t="s">
        <v>35</v>
      </c>
      <c r="F30" s="74" t="s">
        <v>35</v>
      </c>
      <c r="G30" s="77">
        <f>+G29</f>
        <v>0</v>
      </c>
      <c r="H30" s="77">
        <f>+H29</f>
        <v>0</v>
      </c>
      <c r="I30" s="77">
        <f>+I29</f>
        <v>0</v>
      </c>
      <c r="J30" s="74">
        <f>+J29</f>
        <v>0</v>
      </c>
      <c r="K30" s="74" t="s">
        <v>35</v>
      </c>
      <c r="L30" s="135"/>
      <c r="M30" s="135"/>
    </row>
    <row r="31" spans="1:13" ht="15">
      <c r="A31" s="129"/>
      <c r="B31" s="129"/>
      <c r="C31" s="134"/>
      <c r="D31" s="134"/>
      <c r="E31" s="134"/>
      <c r="F31" s="134"/>
      <c r="G31" s="136"/>
      <c r="H31" s="136"/>
      <c r="I31" s="136"/>
      <c r="J31" s="134"/>
      <c r="K31" s="134"/>
      <c r="L31" s="135"/>
      <c r="M31" s="135"/>
    </row>
    <row r="32" spans="1:13" ht="15">
      <c r="A32" s="161" t="s">
        <v>482</v>
      </c>
      <c r="B32" s="162"/>
      <c r="C32" s="36"/>
      <c r="D32" s="37"/>
      <c r="E32" s="38"/>
      <c r="F32" s="38"/>
      <c r="G32" s="38"/>
      <c r="H32" s="38"/>
      <c r="I32" s="38"/>
      <c r="J32" s="38"/>
      <c r="K32" s="38"/>
      <c r="L32" s="16"/>
      <c r="M32" s="16"/>
    </row>
    <row r="33" spans="1:13" ht="25.5" customHeight="1">
      <c r="A33" s="159" t="s">
        <v>483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6"/>
      <c r="M33" s="16"/>
    </row>
    <row r="34" spans="1:13" ht="15">
      <c r="A34" s="159" t="s">
        <v>484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6"/>
      <c r="M34" s="16"/>
    </row>
    <row r="35" spans="1:13" ht="15">
      <c r="A35" s="159" t="s">
        <v>519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6"/>
      <c r="M35" s="16"/>
    </row>
    <row r="36" spans="1:13" ht="15">
      <c r="A36" s="159" t="s">
        <v>486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6"/>
      <c r="M36" s="16"/>
    </row>
    <row r="37" spans="1:13" ht="15">
      <c r="A37" s="159" t="s">
        <v>487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6"/>
      <c r="M37" s="16"/>
    </row>
    <row r="38" spans="1:13" ht="15">
      <c r="A38" s="159" t="s">
        <v>488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6"/>
      <c r="M38" s="16"/>
    </row>
    <row r="39" spans="1:13" ht="15">
      <c r="A39" s="159" t="s">
        <v>489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6"/>
      <c r="M39" s="16"/>
    </row>
    <row r="40" spans="1:13" ht="39" customHeight="1">
      <c r="A40" s="159" t="s">
        <v>490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6"/>
      <c r="M40" s="16"/>
    </row>
    <row r="41" spans="1:13" ht="38.25" customHeight="1">
      <c r="A41" s="159" t="s">
        <v>712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6"/>
      <c r="M41" s="16"/>
    </row>
    <row r="42" spans="1:13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6"/>
      <c r="M42" s="16"/>
    </row>
    <row r="43" spans="1:13" ht="15">
      <c r="A43" s="160" t="s">
        <v>491</v>
      </c>
      <c r="B43" s="160"/>
      <c r="C43" s="39" t="s">
        <v>492</v>
      </c>
      <c r="D43" s="37"/>
      <c r="E43" s="38"/>
      <c r="F43" s="40" t="s">
        <v>493</v>
      </c>
      <c r="G43" s="38"/>
      <c r="H43" s="38"/>
      <c r="I43" s="38"/>
      <c r="J43" s="38"/>
      <c r="K43" s="38"/>
      <c r="L43" s="16"/>
      <c r="M43" s="16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6"/>
      <c r="M44" s="16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6"/>
      <c r="M45" s="16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6"/>
      <c r="M46" s="16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6"/>
      <c r="M47" s="16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6"/>
      <c r="M48" s="16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6"/>
      <c r="M49" s="16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6"/>
      <c r="M50" s="16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6"/>
      <c r="M51" s="16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6"/>
      <c r="M52" s="16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6"/>
      <c r="M53" s="16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6"/>
      <c r="M54" s="16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6"/>
      <c r="M55" s="16"/>
    </row>
    <row r="56" spans="1:13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2:13" ht="15">
      <c r="L104" s="16"/>
      <c r="M104" s="16"/>
    </row>
    <row r="105" spans="12:13" ht="15">
      <c r="L105" s="16"/>
      <c r="M105" s="16"/>
    </row>
    <row r="106" spans="12:13" ht="15">
      <c r="L106" s="16"/>
      <c r="M106" s="16"/>
    </row>
  </sheetData>
  <sheetProtection/>
  <mergeCells count="15">
    <mergeCell ref="G1:K1"/>
    <mergeCell ref="A6:K6"/>
    <mergeCell ref="A35:K35"/>
    <mergeCell ref="A36:K36"/>
    <mergeCell ref="A37:K37"/>
    <mergeCell ref="A38:K38"/>
    <mergeCell ref="A2:K2"/>
    <mergeCell ref="A32:B32"/>
    <mergeCell ref="A33:K33"/>
    <mergeCell ref="A34:K34"/>
    <mergeCell ref="A28:K28"/>
    <mergeCell ref="A41:K41"/>
    <mergeCell ref="A43:B43"/>
    <mergeCell ref="A39:K39"/>
    <mergeCell ref="A40:K40"/>
  </mergeCells>
  <dataValidations count="1">
    <dataValidation type="whole" operator="equal" allowBlank="1" showInputMessage="1" showErrorMessage="1" sqref="J7:K26 J29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20" sqref="H20"/>
    </sheetView>
  </sheetViews>
  <sheetFormatPr defaultColWidth="9.140625" defaultRowHeight="15"/>
  <cols>
    <col min="1" max="1" width="4.140625" style="1" customWidth="1"/>
    <col min="2" max="2" width="32.28125" style="1" customWidth="1"/>
    <col min="3" max="3" width="9.28125" style="1" customWidth="1"/>
    <col min="4" max="4" width="6.8515625" style="1" customWidth="1"/>
    <col min="5" max="5" width="9.8515625" style="1" customWidth="1"/>
    <col min="6" max="6" width="9.28125" style="1" customWidth="1"/>
    <col min="7" max="7" width="10.00390625" style="1" customWidth="1"/>
    <col min="8" max="8" width="7.8515625" style="1" customWidth="1"/>
    <col min="9" max="9" width="10.57421875" style="1" customWidth="1"/>
    <col min="10" max="11" width="11.140625" style="1" customWidth="1"/>
    <col min="12" max="16384" width="9.140625" style="1" customWidth="1"/>
  </cols>
  <sheetData>
    <row r="1" spans="1:11" ht="15" customHeight="1">
      <c r="A1" s="16"/>
      <c r="B1" s="18" t="s">
        <v>36</v>
      </c>
      <c r="C1" s="17"/>
      <c r="D1" s="16"/>
      <c r="E1" s="16"/>
      <c r="F1" s="16"/>
      <c r="G1" s="159" t="s">
        <v>602</v>
      </c>
      <c r="H1" s="159"/>
      <c r="I1" s="159"/>
      <c r="J1" s="159"/>
      <c r="K1" s="159"/>
    </row>
    <row r="2" spans="1:11" ht="15.75">
      <c r="A2" s="169" t="s">
        <v>690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4" spans="1:11" ht="64.5" customHeight="1">
      <c r="A4" s="42" t="s">
        <v>457</v>
      </c>
      <c r="B4" s="43" t="s">
        <v>458</v>
      </c>
      <c r="C4" s="44" t="s">
        <v>31</v>
      </c>
      <c r="D4" s="42" t="s">
        <v>459</v>
      </c>
      <c r="E4" s="42" t="s">
        <v>460</v>
      </c>
      <c r="F4" s="42" t="s">
        <v>461</v>
      </c>
      <c r="G4" s="42" t="s">
        <v>462</v>
      </c>
      <c r="H4" s="42" t="s">
        <v>463</v>
      </c>
      <c r="I4" s="42" t="s">
        <v>464</v>
      </c>
      <c r="J4" s="42" t="s">
        <v>465</v>
      </c>
      <c r="K4" s="42" t="s">
        <v>466</v>
      </c>
    </row>
    <row r="5" spans="1:11" ht="26.25">
      <c r="A5" s="45">
        <v>1</v>
      </c>
      <c r="B5" s="46">
        <v>2</v>
      </c>
      <c r="C5" s="47">
        <v>3</v>
      </c>
      <c r="D5" s="45">
        <v>4</v>
      </c>
      <c r="E5" s="45">
        <v>5</v>
      </c>
      <c r="F5" s="45">
        <v>6</v>
      </c>
      <c r="G5" s="45" t="s">
        <v>467</v>
      </c>
      <c r="H5" s="45" t="s">
        <v>468</v>
      </c>
      <c r="I5" s="45" t="s">
        <v>469</v>
      </c>
      <c r="J5" s="45">
        <v>10</v>
      </c>
      <c r="K5" s="45">
        <v>11</v>
      </c>
    </row>
    <row r="6" spans="1:11" ht="15">
      <c r="A6" s="178" t="s">
        <v>539</v>
      </c>
      <c r="B6" s="179"/>
      <c r="C6" s="179"/>
      <c r="D6" s="179"/>
      <c r="E6" s="179"/>
      <c r="F6" s="180"/>
      <c r="G6" s="127"/>
      <c r="H6" s="127"/>
      <c r="I6" s="127"/>
      <c r="J6" s="127"/>
      <c r="K6" s="127"/>
    </row>
    <row r="7" spans="1:14" ht="15">
      <c r="A7" s="153" t="s">
        <v>65</v>
      </c>
      <c r="B7" s="153" t="s">
        <v>286</v>
      </c>
      <c r="C7" s="104">
        <v>300</v>
      </c>
      <c r="D7" s="105" t="s">
        <v>33</v>
      </c>
      <c r="E7" s="144"/>
      <c r="F7" s="145"/>
      <c r="G7" s="145">
        <f>C7*F7</f>
        <v>0</v>
      </c>
      <c r="H7" s="145">
        <f>G7*0.095</f>
        <v>0</v>
      </c>
      <c r="I7" s="145">
        <f>+G7+H7</f>
        <v>0</v>
      </c>
      <c r="J7" s="145"/>
      <c r="K7" s="145"/>
      <c r="L7" s="2"/>
      <c r="M7" s="2"/>
      <c r="N7" s="2"/>
    </row>
    <row r="8" spans="1:14" s="138" customFormat="1" ht="15">
      <c r="A8" s="153" t="s">
        <v>66</v>
      </c>
      <c r="B8" s="153" t="s">
        <v>634</v>
      </c>
      <c r="C8" s="104">
        <v>200</v>
      </c>
      <c r="D8" s="105" t="s">
        <v>173</v>
      </c>
      <c r="E8" s="144"/>
      <c r="F8" s="145"/>
      <c r="G8" s="145">
        <f>C8*F8</f>
        <v>0</v>
      </c>
      <c r="H8" s="145">
        <f>G8*0.095</f>
        <v>0</v>
      </c>
      <c r="I8" s="145">
        <f>+G8+H8</f>
        <v>0</v>
      </c>
      <c r="J8" s="145"/>
      <c r="K8" s="145"/>
      <c r="L8" s="137"/>
      <c r="M8" s="137"/>
      <c r="N8" s="137"/>
    </row>
    <row r="9" spans="1:14" s="138" customFormat="1" ht="15">
      <c r="A9" s="153" t="s">
        <v>2</v>
      </c>
      <c r="B9" s="153" t="s">
        <v>635</v>
      </c>
      <c r="C9" s="104">
        <v>140</v>
      </c>
      <c r="D9" s="105" t="s">
        <v>173</v>
      </c>
      <c r="E9" s="144"/>
      <c r="F9" s="145"/>
      <c r="G9" s="145">
        <f>C9*F9</f>
        <v>0</v>
      </c>
      <c r="H9" s="145">
        <f>G9*0.095</f>
        <v>0</v>
      </c>
      <c r="I9" s="145">
        <f>+G9+H9</f>
        <v>0</v>
      </c>
      <c r="J9" s="145"/>
      <c r="K9" s="145"/>
      <c r="L9" s="137"/>
      <c r="M9" s="137"/>
      <c r="N9" s="137"/>
    </row>
    <row r="10" spans="1:14" s="138" customFormat="1" ht="15">
      <c r="A10" s="153" t="s">
        <v>3</v>
      </c>
      <c r="B10" s="153" t="s">
        <v>636</v>
      </c>
      <c r="C10" s="104">
        <v>140</v>
      </c>
      <c r="D10" s="105" t="s">
        <v>173</v>
      </c>
      <c r="E10" s="144"/>
      <c r="F10" s="145"/>
      <c r="G10" s="145">
        <f>C10*F10</f>
        <v>0</v>
      </c>
      <c r="H10" s="145">
        <f>G10*0.095</f>
        <v>0</v>
      </c>
      <c r="I10" s="145">
        <f>+G10+H10</f>
        <v>0</v>
      </c>
      <c r="J10" s="145"/>
      <c r="K10" s="145"/>
      <c r="L10" s="137"/>
      <c r="M10" s="137"/>
      <c r="N10" s="137"/>
    </row>
    <row r="11" spans="1:14" ht="15">
      <c r="A11" s="154"/>
      <c r="B11" s="154" t="s">
        <v>540</v>
      </c>
      <c r="C11" s="149" t="s">
        <v>35</v>
      </c>
      <c r="D11" s="149" t="s">
        <v>35</v>
      </c>
      <c r="E11" s="149" t="s">
        <v>35</v>
      </c>
      <c r="F11" s="149" t="s">
        <v>35</v>
      </c>
      <c r="G11" s="155">
        <f>SUM(G7:G10)</f>
        <v>0</v>
      </c>
      <c r="H11" s="155">
        <f>SUM(H7:H10)</f>
        <v>0</v>
      </c>
      <c r="I11" s="155">
        <f>SUM(I7:I10)</f>
        <v>0</v>
      </c>
      <c r="J11" s="149">
        <f>SUM(J7:J10)</f>
        <v>0</v>
      </c>
      <c r="K11" s="149">
        <f>SUM(K7:K10)</f>
        <v>0</v>
      </c>
      <c r="L11" s="2"/>
      <c r="M11" s="2"/>
      <c r="N11" s="2"/>
    </row>
    <row r="12" spans="1:14" ht="15" customHeight="1">
      <c r="A12" s="178" t="s">
        <v>359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2"/>
      <c r="M12" s="2"/>
      <c r="N12" s="2"/>
    </row>
    <row r="13" spans="1:14" ht="15">
      <c r="A13" s="59" t="s">
        <v>4</v>
      </c>
      <c r="B13" s="59" t="s">
        <v>341</v>
      </c>
      <c r="C13" s="34">
        <v>340</v>
      </c>
      <c r="D13" s="32" t="s">
        <v>33</v>
      </c>
      <c r="E13" s="96"/>
      <c r="F13" s="96"/>
      <c r="G13" s="97">
        <f>C13*F13</f>
        <v>0</v>
      </c>
      <c r="H13" s="97">
        <f>G13*0.095</f>
        <v>0</v>
      </c>
      <c r="I13" s="97">
        <f>+G13+H13</f>
        <v>0</v>
      </c>
      <c r="J13" s="97"/>
      <c r="K13" s="97"/>
      <c r="L13" s="2"/>
      <c r="M13" s="2"/>
      <c r="N13" s="2"/>
    </row>
    <row r="14" spans="1:14" ht="15">
      <c r="A14" s="59" t="s">
        <v>5</v>
      </c>
      <c r="B14" s="59" t="s">
        <v>399</v>
      </c>
      <c r="C14" s="34">
        <v>250</v>
      </c>
      <c r="D14" s="32" t="s">
        <v>173</v>
      </c>
      <c r="E14" s="96"/>
      <c r="F14" s="96"/>
      <c r="G14" s="97">
        <f>C14*F14</f>
        <v>0</v>
      </c>
      <c r="H14" s="97">
        <f>G14*0.095</f>
        <v>0</v>
      </c>
      <c r="I14" s="97">
        <f>+G14+H14</f>
        <v>0</v>
      </c>
      <c r="J14" s="97"/>
      <c r="K14" s="97"/>
      <c r="L14" s="2"/>
      <c r="M14" s="2"/>
      <c r="N14" s="2"/>
    </row>
    <row r="15" spans="1:14" ht="15">
      <c r="A15" s="59" t="s">
        <v>7</v>
      </c>
      <c r="B15" s="59" t="s">
        <v>400</v>
      </c>
      <c r="C15" s="34">
        <v>60</v>
      </c>
      <c r="D15" s="32" t="s">
        <v>33</v>
      </c>
      <c r="E15" s="96"/>
      <c r="F15" s="96"/>
      <c r="G15" s="97">
        <f>C15*F15</f>
        <v>0</v>
      </c>
      <c r="H15" s="97">
        <f>G15*0.095</f>
        <v>0</v>
      </c>
      <c r="I15" s="97">
        <f>+G15+H15</f>
        <v>0</v>
      </c>
      <c r="J15" s="97"/>
      <c r="K15" s="97"/>
      <c r="L15" s="2"/>
      <c r="M15" s="2"/>
      <c r="N15" s="2"/>
    </row>
    <row r="16" spans="1:14" ht="15">
      <c r="A16" s="56"/>
      <c r="B16" s="56" t="s">
        <v>175</v>
      </c>
      <c r="C16" s="28" t="s">
        <v>35</v>
      </c>
      <c r="D16" s="28" t="s">
        <v>35</v>
      </c>
      <c r="E16" s="28" t="s">
        <v>35</v>
      </c>
      <c r="F16" s="28" t="s">
        <v>35</v>
      </c>
      <c r="G16" s="75">
        <f>SUM(G13:G15)</f>
        <v>0</v>
      </c>
      <c r="H16" s="75">
        <f>SUM(H13:H15)</f>
        <v>0</v>
      </c>
      <c r="I16" s="75">
        <f>SUM(I13:I15)</f>
        <v>0</v>
      </c>
      <c r="J16" s="92">
        <f>SUM(J13:J15)</f>
        <v>0</v>
      </c>
      <c r="K16" s="92">
        <f>SUM(K13:K15)</f>
        <v>0</v>
      </c>
      <c r="L16" s="2"/>
      <c r="M16" s="2"/>
      <c r="N16" s="2"/>
    </row>
    <row r="17" spans="1:14" ht="15" customHeight="1">
      <c r="A17" s="178" t="s">
        <v>360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2"/>
      <c r="M17" s="2"/>
      <c r="N17" s="2"/>
    </row>
    <row r="18" spans="1:14" ht="15">
      <c r="A18" s="59" t="s">
        <v>9</v>
      </c>
      <c r="B18" s="59" t="s">
        <v>389</v>
      </c>
      <c r="C18" s="34">
        <v>60</v>
      </c>
      <c r="D18" s="32" t="s">
        <v>33</v>
      </c>
      <c r="E18" s="96"/>
      <c r="F18" s="96"/>
      <c r="G18" s="35">
        <f>C18*F18</f>
        <v>0</v>
      </c>
      <c r="H18" s="35">
        <f>G18*0.095</f>
        <v>0</v>
      </c>
      <c r="I18" s="35">
        <f>+G18+H18</f>
        <v>0</v>
      </c>
      <c r="J18" s="110"/>
      <c r="K18" s="110"/>
      <c r="L18" s="2"/>
      <c r="M18" s="2"/>
      <c r="N18" s="2"/>
    </row>
    <row r="19" spans="1:14" ht="15">
      <c r="A19" s="57" t="s">
        <v>10</v>
      </c>
      <c r="B19" s="59" t="s">
        <v>177</v>
      </c>
      <c r="C19" s="28">
        <v>60</v>
      </c>
      <c r="D19" s="27" t="s">
        <v>33</v>
      </c>
      <c r="E19" s="41"/>
      <c r="F19" s="41"/>
      <c r="G19" s="35">
        <f>C19*F19</f>
        <v>0</v>
      </c>
      <c r="H19" s="35">
        <f>G19*0.095</f>
        <v>0</v>
      </c>
      <c r="I19" s="35">
        <f>+G19+H19</f>
        <v>0</v>
      </c>
      <c r="J19" s="109"/>
      <c r="K19" s="109"/>
      <c r="L19" s="2"/>
      <c r="M19" s="2"/>
      <c r="N19" s="2"/>
    </row>
    <row r="20" spans="1:14" ht="26.25">
      <c r="A20" s="94" t="s">
        <v>11</v>
      </c>
      <c r="B20" s="57" t="s">
        <v>284</v>
      </c>
      <c r="C20" s="28">
        <v>60</v>
      </c>
      <c r="D20" s="27" t="s">
        <v>33</v>
      </c>
      <c r="E20" s="41"/>
      <c r="F20" s="41"/>
      <c r="G20" s="35">
        <f>C20*F20</f>
        <v>0</v>
      </c>
      <c r="H20" s="35">
        <f>G20*0.095</f>
        <v>0</v>
      </c>
      <c r="I20" s="35">
        <f>+G20+H20</f>
        <v>0</v>
      </c>
      <c r="J20" s="109"/>
      <c r="K20" s="109"/>
      <c r="L20" s="2"/>
      <c r="M20" s="2"/>
      <c r="N20" s="2"/>
    </row>
    <row r="21" spans="1:14" ht="15">
      <c r="A21" s="57" t="s">
        <v>12</v>
      </c>
      <c r="B21" s="57" t="s">
        <v>285</v>
      </c>
      <c r="C21" s="28">
        <v>60</v>
      </c>
      <c r="D21" s="27" t="s">
        <v>33</v>
      </c>
      <c r="E21" s="41"/>
      <c r="F21" s="41"/>
      <c r="G21" s="35">
        <f>C21*F21</f>
        <v>0</v>
      </c>
      <c r="H21" s="35">
        <f>G21*0.095</f>
        <v>0</v>
      </c>
      <c r="I21" s="35">
        <f>+G21+H21</f>
        <v>0</v>
      </c>
      <c r="J21" s="109"/>
      <c r="K21" s="109"/>
      <c r="L21" s="2"/>
      <c r="M21" s="2"/>
      <c r="N21" s="2"/>
    </row>
    <row r="22" spans="1:14" ht="15" customHeight="1">
      <c r="A22" s="56"/>
      <c r="B22" s="56" t="s">
        <v>361</v>
      </c>
      <c r="C22" s="28" t="s">
        <v>35</v>
      </c>
      <c r="D22" s="28" t="s">
        <v>35</v>
      </c>
      <c r="E22" s="28" t="s">
        <v>35</v>
      </c>
      <c r="F22" s="28" t="s">
        <v>35</v>
      </c>
      <c r="G22" s="75">
        <f>SUM(G18:G21)</f>
        <v>0</v>
      </c>
      <c r="H22" s="75">
        <f>SUM(H18:H21)</f>
        <v>0</v>
      </c>
      <c r="I22" s="75">
        <f>SUM(I18:I21)</f>
        <v>0</v>
      </c>
      <c r="J22" s="92">
        <f>SUM(J18:J21)</f>
        <v>0</v>
      </c>
      <c r="K22" s="92">
        <f>SUM(K18:K21)</f>
        <v>0</v>
      </c>
      <c r="L22" s="2"/>
      <c r="M22" s="2"/>
      <c r="N22" s="2"/>
    </row>
    <row r="23" spans="1:11" ht="16.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5">
      <c r="A24" s="161" t="s">
        <v>482</v>
      </c>
      <c r="B24" s="162"/>
      <c r="C24" s="36"/>
      <c r="D24" s="37"/>
      <c r="E24" s="38"/>
      <c r="F24" s="38"/>
      <c r="G24" s="38"/>
      <c r="H24" s="38"/>
      <c r="I24" s="38"/>
      <c r="J24" s="38"/>
      <c r="K24" s="38"/>
    </row>
    <row r="25" spans="1:11" ht="24.75" customHeight="1">
      <c r="A25" s="159" t="s">
        <v>483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</row>
    <row r="26" spans="1:11" ht="15">
      <c r="A26" s="159" t="s">
        <v>484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</row>
    <row r="27" spans="1:11" ht="15">
      <c r="A27" s="159" t="s">
        <v>519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</row>
    <row r="28" spans="1:11" ht="15">
      <c r="A28" s="159" t="s">
        <v>486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</row>
    <row r="29" spans="1:11" ht="15">
      <c r="A29" s="159" t="s">
        <v>487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</row>
    <row r="30" spans="1:11" ht="15">
      <c r="A30" s="159" t="s">
        <v>488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</row>
    <row r="31" spans="1:11" ht="15">
      <c r="A31" s="159" t="s">
        <v>489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</row>
    <row r="32" spans="1:11" ht="42" customHeight="1">
      <c r="A32" s="159" t="s">
        <v>490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</row>
    <row r="33" spans="1:11" ht="39" customHeight="1">
      <c r="A33" s="159" t="s">
        <v>520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</row>
    <row r="34" spans="1:1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5">
      <c r="A35" s="160" t="s">
        <v>491</v>
      </c>
      <c r="B35" s="160"/>
      <c r="C35" s="39" t="s">
        <v>492</v>
      </c>
      <c r="D35" s="37"/>
      <c r="E35" s="38"/>
      <c r="F35" s="40" t="s">
        <v>493</v>
      </c>
      <c r="G35" s="38"/>
      <c r="H35" s="38"/>
      <c r="I35" s="38"/>
      <c r="J35" s="38"/>
      <c r="K35" s="38"/>
    </row>
  </sheetData>
  <sheetProtection/>
  <mergeCells count="16">
    <mergeCell ref="A31:K31"/>
    <mergeCell ref="A32:K32"/>
    <mergeCell ref="A33:K33"/>
    <mergeCell ref="A35:B35"/>
    <mergeCell ref="A25:K25"/>
    <mergeCell ref="A26:K26"/>
    <mergeCell ref="A27:K27"/>
    <mergeCell ref="A28:K28"/>
    <mergeCell ref="A29:K29"/>
    <mergeCell ref="A30:K30"/>
    <mergeCell ref="A12:K12"/>
    <mergeCell ref="A2:K2"/>
    <mergeCell ref="A6:F6"/>
    <mergeCell ref="A17:K17"/>
    <mergeCell ref="G1:K1"/>
    <mergeCell ref="A24:B24"/>
  </mergeCells>
  <dataValidations count="1">
    <dataValidation type="whole" operator="equal" allowBlank="1" showInputMessage="1" showErrorMessage="1" sqref="J7:K10 J13:K15 J18:K21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K60" sqref="K60"/>
    </sheetView>
  </sheetViews>
  <sheetFormatPr defaultColWidth="9.140625" defaultRowHeight="15"/>
  <cols>
    <col min="1" max="1" width="4.28125" style="1" customWidth="1"/>
    <col min="2" max="2" width="35.7109375" style="1" customWidth="1"/>
    <col min="3" max="3" width="9.421875" style="1" customWidth="1"/>
    <col min="4" max="4" width="7.421875" style="1" customWidth="1"/>
    <col min="5" max="5" width="9.7109375" style="1" customWidth="1"/>
    <col min="6" max="6" width="9.140625" style="1" customWidth="1"/>
    <col min="7" max="7" width="10.00390625" style="1" customWidth="1"/>
    <col min="8" max="8" width="9.140625" style="1" customWidth="1"/>
    <col min="9" max="9" width="10.8515625" style="1" customWidth="1"/>
    <col min="10" max="10" width="11.57421875" style="1" customWidth="1"/>
    <col min="11" max="11" width="11.28125" style="1" customWidth="1"/>
    <col min="12" max="16384" width="9.140625" style="1" customWidth="1"/>
  </cols>
  <sheetData>
    <row r="1" spans="1:11" ht="15" customHeight="1">
      <c r="A1" s="16"/>
      <c r="B1" s="18" t="s">
        <v>36</v>
      </c>
      <c r="C1" s="17"/>
      <c r="D1" s="16"/>
      <c r="E1" s="16"/>
      <c r="F1" s="16"/>
      <c r="G1" s="159" t="s">
        <v>602</v>
      </c>
      <c r="H1" s="159"/>
      <c r="I1" s="159"/>
      <c r="J1" s="159"/>
      <c r="K1" s="159"/>
    </row>
    <row r="2" spans="1:11" ht="15.75" customHeight="1">
      <c r="A2" s="177" t="s">
        <v>699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4" spans="1:11" ht="64.5">
      <c r="A4" s="42" t="s">
        <v>457</v>
      </c>
      <c r="B4" s="43" t="s">
        <v>458</v>
      </c>
      <c r="C4" s="44" t="s">
        <v>31</v>
      </c>
      <c r="D4" s="42" t="s">
        <v>459</v>
      </c>
      <c r="E4" s="42" t="s">
        <v>460</v>
      </c>
      <c r="F4" s="42" t="s">
        <v>461</v>
      </c>
      <c r="G4" s="42" t="s">
        <v>462</v>
      </c>
      <c r="H4" s="42" t="s">
        <v>463</v>
      </c>
      <c r="I4" s="42" t="s">
        <v>464</v>
      </c>
      <c r="J4" s="42" t="s">
        <v>465</v>
      </c>
      <c r="K4" s="42" t="s">
        <v>466</v>
      </c>
    </row>
    <row r="5" spans="1:11" ht="26.25">
      <c r="A5" s="45">
        <v>1</v>
      </c>
      <c r="B5" s="46">
        <v>2</v>
      </c>
      <c r="C5" s="47">
        <v>3</v>
      </c>
      <c r="D5" s="45">
        <v>4</v>
      </c>
      <c r="E5" s="45">
        <v>5</v>
      </c>
      <c r="F5" s="45">
        <v>6</v>
      </c>
      <c r="G5" s="45" t="s">
        <v>467</v>
      </c>
      <c r="H5" s="45" t="s">
        <v>468</v>
      </c>
      <c r="I5" s="45" t="s">
        <v>469</v>
      </c>
      <c r="J5" s="45">
        <v>10</v>
      </c>
      <c r="K5" s="45">
        <v>11</v>
      </c>
    </row>
    <row r="6" spans="1:11" ht="15">
      <c r="A6" s="185" t="s">
        <v>362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5">
      <c r="A7" s="59" t="s">
        <v>546</v>
      </c>
      <c r="B7" s="59" t="s">
        <v>178</v>
      </c>
      <c r="C7" s="34">
        <v>70</v>
      </c>
      <c r="D7" s="32" t="s">
        <v>33</v>
      </c>
      <c r="E7" s="96"/>
      <c r="F7" s="96"/>
      <c r="G7" s="97">
        <f>C7*F7</f>
        <v>0</v>
      </c>
      <c r="H7" s="97">
        <f>G7*0.095</f>
        <v>0</v>
      </c>
      <c r="I7" s="97">
        <f>+G7+H7</f>
        <v>0</v>
      </c>
      <c r="J7" s="97"/>
      <c r="K7" s="97"/>
    </row>
    <row r="8" spans="1:11" ht="15">
      <c r="A8" s="59" t="s">
        <v>66</v>
      </c>
      <c r="B8" s="59" t="s">
        <v>179</v>
      </c>
      <c r="C8" s="34">
        <v>500</v>
      </c>
      <c r="D8" s="32" t="s">
        <v>33</v>
      </c>
      <c r="E8" s="96"/>
      <c r="F8" s="96"/>
      <c r="G8" s="97">
        <f aca="true" t="shared" si="0" ref="G8:G34">C8*F8</f>
        <v>0</v>
      </c>
      <c r="H8" s="97">
        <f aca="true" t="shared" si="1" ref="H8:H34">G8*0.095</f>
        <v>0</v>
      </c>
      <c r="I8" s="97">
        <f aca="true" t="shared" si="2" ref="I8:I34">+G8+H8</f>
        <v>0</v>
      </c>
      <c r="J8" s="97"/>
      <c r="K8" s="97"/>
    </row>
    <row r="9" spans="1:13" ht="15">
      <c r="A9" s="59" t="s">
        <v>2</v>
      </c>
      <c r="B9" s="59" t="s">
        <v>390</v>
      </c>
      <c r="C9" s="34">
        <v>600</v>
      </c>
      <c r="D9" s="32" t="s">
        <v>33</v>
      </c>
      <c r="E9" s="96"/>
      <c r="F9" s="96"/>
      <c r="G9" s="97">
        <f t="shared" si="0"/>
        <v>0</v>
      </c>
      <c r="H9" s="97">
        <f t="shared" si="1"/>
        <v>0</v>
      </c>
      <c r="I9" s="97">
        <f t="shared" si="2"/>
        <v>0</v>
      </c>
      <c r="J9" s="97"/>
      <c r="K9" s="97"/>
      <c r="L9" s="19"/>
      <c r="M9" s="19"/>
    </row>
    <row r="10" spans="1:13" ht="15">
      <c r="A10" s="59" t="s">
        <v>3</v>
      </c>
      <c r="B10" s="59" t="s">
        <v>180</v>
      </c>
      <c r="C10" s="34">
        <v>30</v>
      </c>
      <c r="D10" s="32" t="s">
        <v>33</v>
      </c>
      <c r="E10" s="96"/>
      <c r="F10" s="96"/>
      <c r="G10" s="97">
        <f t="shared" si="0"/>
        <v>0</v>
      </c>
      <c r="H10" s="97">
        <f t="shared" si="1"/>
        <v>0</v>
      </c>
      <c r="I10" s="97">
        <f t="shared" si="2"/>
        <v>0</v>
      </c>
      <c r="J10" s="97"/>
      <c r="K10" s="97"/>
      <c r="L10" s="19"/>
      <c r="M10" s="19"/>
    </row>
    <row r="11" spans="1:13" ht="15">
      <c r="A11" s="59" t="s">
        <v>4</v>
      </c>
      <c r="B11" s="59" t="s">
        <v>181</v>
      </c>
      <c r="C11" s="34">
        <v>50</v>
      </c>
      <c r="D11" s="32" t="s">
        <v>33</v>
      </c>
      <c r="E11" s="96"/>
      <c r="F11" s="96"/>
      <c r="G11" s="97">
        <f t="shared" si="0"/>
        <v>0</v>
      </c>
      <c r="H11" s="97">
        <f t="shared" si="1"/>
        <v>0</v>
      </c>
      <c r="I11" s="97">
        <f t="shared" si="2"/>
        <v>0</v>
      </c>
      <c r="J11" s="97"/>
      <c r="K11" s="97"/>
      <c r="L11" s="19"/>
      <c r="M11" s="19"/>
    </row>
    <row r="12" spans="1:13" ht="15">
      <c r="A12" s="59" t="s">
        <v>5</v>
      </c>
      <c r="B12" s="59" t="s">
        <v>182</v>
      </c>
      <c r="C12" s="34">
        <v>260</v>
      </c>
      <c r="D12" s="32" t="s">
        <v>33</v>
      </c>
      <c r="E12" s="96"/>
      <c r="F12" s="96"/>
      <c r="G12" s="97">
        <f t="shared" si="0"/>
        <v>0</v>
      </c>
      <c r="H12" s="97">
        <f t="shared" si="1"/>
        <v>0</v>
      </c>
      <c r="I12" s="97">
        <f t="shared" si="2"/>
        <v>0</v>
      </c>
      <c r="J12" s="97"/>
      <c r="K12" s="97"/>
      <c r="L12" s="19"/>
      <c r="M12" s="19"/>
    </row>
    <row r="13" spans="1:13" ht="16.5" customHeight="1">
      <c r="A13" s="59" t="s">
        <v>7</v>
      </c>
      <c r="B13" s="59" t="s">
        <v>392</v>
      </c>
      <c r="C13" s="34">
        <v>90</v>
      </c>
      <c r="D13" s="32" t="s">
        <v>33</v>
      </c>
      <c r="E13" s="96"/>
      <c r="F13" s="96"/>
      <c r="G13" s="97">
        <f t="shared" si="0"/>
        <v>0</v>
      </c>
      <c r="H13" s="97">
        <f t="shared" si="1"/>
        <v>0</v>
      </c>
      <c r="I13" s="97">
        <f t="shared" si="2"/>
        <v>0</v>
      </c>
      <c r="J13" s="97"/>
      <c r="K13" s="97"/>
      <c r="L13" s="19"/>
      <c r="M13" s="19"/>
    </row>
    <row r="14" spans="1:13" ht="15">
      <c r="A14" s="59" t="s">
        <v>8</v>
      </c>
      <c r="B14" s="59" t="s">
        <v>391</v>
      </c>
      <c r="C14" s="34">
        <v>450</v>
      </c>
      <c r="D14" s="32" t="s">
        <v>33</v>
      </c>
      <c r="E14" s="96"/>
      <c r="F14" s="96"/>
      <c r="G14" s="97">
        <f t="shared" si="0"/>
        <v>0</v>
      </c>
      <c r="H14" s="97">
        <f t="shared" si="1"/>
        <v>0</v>
      </c>
      <c r="I14" s="97">
        <f t="shared" si="2"/>
        <v>0</v>
      </c>
      <c r="J14" s="97"/>
      <c r="K14" s="97"/>
      <c r="L14" s="19"/>
      <c r="M14" s="19"/>
    </row>
    <row r="15" spans="1:13" ht="15">
      <c r="A15" s="59" t="s">
        <v>9</v>
      </c>
      <c r="B15" s="59" t="s">
        <v>422</v>
      </c>
      <c r="C15" s="34">
        <v>600</v>
      </c>
      <c r="D15" s="32" t="s">
        <v>33</v>
      </c>
      <c r="E15" s="96"/>
      <c r="F15" s="96"/>
      <c r="G15" s="97">
        <f t="shared" si="0"/>
        <v>0</v>
      </c>
      <c r="H15" s="97">
        <f t="shared" si="1"/>
        <v>0</v>
      </c>
      <c r="I15" s="97">
        <f t="shared" si="2"/>
        <v>0</v>
      </c>
      <c r="J15" s="97"/>
      <c r="K15" s="97"/>
      <c r="L15" s="19"/>
      <c r="M15" s="19"/>
    </row>
    <row r="16" spans="1:13" ht="15">
      <c r="A16" s="59" t="s">
        <v>10</v>
      </c>
      <c r="B16" s="59" t="s">
        <v>423</v>
      </c>
      <c r="C16" s="34">
        <v>200</v>
      </c>
      <c r="D16" s="32"/>
      <c r="E16" s="96"/>
      <c r="F16" s="96"/>
      <c r="G16" s="97">
        <f t="shared" si="0"/>
        <v>0</v>
      </c>
      <c r="H16" s="97">
        <f t="shared" si="1"/>
        <v>0</v>
      </c>
      <c r="I16" s="97">
        <f t="shared" si="2"/>
        <v>0</v>
      </c>
      <c r="J16" s="97"/>
      <c r="K16" s="97"/>
      <c r="L16" s="19"/>
      <c r="M16" s="19"/>
    </row>
    <row r="17" spans="1:13" ht="15">
      <c r="A17" s="59" t="s">
        <v>11</v>
      </c>
      <c r="B17" s="59" t="s">
        <v>334</v>
      </c>
      <c r="C17" s="34">
        <v>140</v>
      </c>
      <c r="D17" s="32" t="s">
        <v>33</v>
      </c>
      <c r="E17" s="96"/>
      <c r="F17" s="96"/>
      <c r="G17" s="97">
        <f t="shared" si="0"/>
        <v>0</v>
      </c>
      <c r="H17" s="97">
        <f t="shared" si="1"/>
        <v>0</v>
      </c>
      <c r="I17" s="97">
        <f t="shared" si="2"/>
        <v>0</v>
      </c>
      <c r="J17" s="97"/>
      <c r="K17" s="97"/>
      <c r="L17" s="19"/>
      <c r="M17" s="19"/>
    </row>
    <row r="18" spans="1:13" ht="15">
      <c r="A18" s="59" t="s">
        <v>12</v>
      </c>
      <c r="B18" s="59" t="s">
        <v>333</v>
      </c>
      <c r="C18" s="34">
        <v>60</v>
      </c>
      <c r="D18" s="32" t="s">
        <v>33</v>
      </c>
      <c r="E18" s="96"/>
      <c r="F18" s="96"/>
      <c r="G18" s="97">
        <f t="shared" si="0"/>
        <v>0</v>
      </c>
      <c r="H18" s="97">
        <f t="shared" si="1"/>
        <v>0</v>
      </c>
      <c r="I18" s="97">
        <f t="shared" si="2"/>
        <v>0</v>
      </c>
      <c r="J18" s="97"/>
      <c r="K18" s="97"/>
      <c r="L18" s="19"/>
      <c r="M18" s="19"/>
    </row>
    <row r="19" spans="1:13" ht="26.25">
      <c r="A19" s="59" t="s">
        <v>13</v>
      </c>
      <c r="B19" s="59" t="s">
        <v>332</v>
      </c>
      <c r="C19" s="34">
        <v>150</v>
      </c>
      <c r="D19" s="32" t="s">
        <v>33</v>
      </c>
      <c r="E19" s="96"/>
      <c r="F19" s="96"/>
      <c r="G19" s="97">
        <f t="shared" si="0"/>
        <v>0</v>
      </c>
      <c r="H19" s="97">
        <f t="shared" si="1"/>
        <v>0</v>
      </c>
      <c r="I19" s="97">
        <f t="shared" si="2"/>
        <v>0</v>
      </c>
      <c r="J19" s="97"/>
      <c r="K19" s="97"/>
      <c r="L19" s="19"/>
      <c r="M19" s="19"/>
    </row>
    <row r="20" spans="1:13" ht="15">
      <c r="A20" s="59" t="s">
        <v>14</v>
      </c>
      <c r="B20" s="59" t="s">
        <v>393</v>
      </c>
      <c r="C20" s="34">
        <v>20</v>
      </c>
      <c r="D20" s="32" t="s">
        <v>33</v>
      </c>
      <c r="E20" s="96"/>
      <c r="F20" s="96"/>
      <c r="G20" s="97">
        <f t="shared" si="0"/>
        <v>0</v>
      </c>
      <c r="H20" s="97">
        <f t="shared" si="1"/>
        <v>0</v>
      </c>
      <c r="I20" s="97">
        <f t="shared" si="2"/>
        <v>0</v>
      </c>
      <c r="J20" s="97"/>
      <c r="K20" s="97"/>
      <c r="L20" s="19"/>
      <c r="M20" s="19"/>
    </row>
    <row r="21" spans="1:13" ht="15">
      <c r="A21" s="59" t="s">
        <v>15</v>
      </c>
      <c r="B21" s="59" t="s">
        <v>331</v>
      </c>
      <c r="C21" s="34">
        <v>8</v>
      </c>
      <c r="D21" s="32" t="s">
        <v>33</v>
      </c>
      <c r="E21" s="96"/>
      <c r="F21" s="96"/>
      <c r="G21" s="97">
        <f t="shared" si="0"/>
        <v>0</v>
      </c>
      <c r="H21" s="97">
        <f t="shared" si="1"/>
        <v>0</v>
      </c>
      <c r="I21" s="97">
        <f t="shared" si="2"/>
        <v>0</v>
      </c>
      <c r="J21" s="97"/>
      <c r="K21" s="97"/>
      <c r="L21" s="19"/>
      <c r="M21" s="19"/>
    </row>
    <row r="22" spans="1:13" ht="15">
      <c r="A22" s="59" t="s">
        <v>16</v>
      </c>
      <c r="B22" s="59" t="s">
        <v>541</v>
      </c>
      <c r="C22" s="34">
        <v>60</v>
      </c>
      <c r="D22" s="32" t="s">
        <v>33</v>
      </c>
      <c r="E22" s="96"/>
      <c r="F22" s="96"/>
      <c r="G22" s="97">
        <f t="shared" si="0"/>
        <v>0</v>
      </c>
      <c r="H22" s="97">
        <f t="shared" si="1"/>
        <v>0</v>
      </c>
      <c r="I22" s="97">
        <f t="shared" si="2"/>
        <v>0</v>
      </c>
      <c r="J22" s="97"/>
      <c r="K22" s="97"/>
      <c r="L22" s="19"/>
      <c r="M22" s="19"/>
    </row>
    <row r="23" spans="1:13" ht="15">
      <c r="A23" s="59" t="s">
        <v>17</v>
      </c>
      <c r="B23" s="59" t="s">
        <v>330</v>
      </c>
      <c r="C23" s="34">
        <v>40</v>
      </c>
      <c r="D23" s="32" t="s">
        <v>33</v>
      </c>
      <c r="E23" s="96"/>
      <c r="F23" s="96"/>
      <c r="G23" s="97">
        <f t="shared" si="0"/>
        <v>0</v>
      </c>
      <c r="H23" s="97">
        <f t="shared" si="1"/>
        <v>0</v>
      </c>
      <c r="I23" s="97">
        <f t="shared" si="2"/>
        <v>0</v>
      </c>
      <c r="J23" s="97"/>
      <c r="K23" s="97"/>
      <c r="L23" s="19"/>
      <c r="M23" s="19"/>
    </row>
    <row r="24" spans="1:13" ht="15">
      <c r="A24" s="59" t="s">
        <v>18</v>
      </c>
      <c r="B24" s="59" t="s">
        <v>542</v>
      </c>
      <c r="C24" s="34">
        <v>560</v>
      </c>
      <c r="D24" s="32" t="s">
        <v>33</v>
      </c>
      <c r="E24" s="96"/>
      <c r="F24" s="96"/>
      <c r="G24" s="97">
        <f t="shared" si="0"/>
        <v>0</v>
      </c>
      <c r="H24" s="97">
        <f t="shared" si="1"/>
        <v>0</v>
      </c>
      <c r="I24" s="97">
        <f t="shared" si="2"/>
        <v>0</v>
      </c>
      <c r="J24" s="97"/>
      <c r="K24" s="97"/>
      <c r="L24" s="19"/>
      <c r="M24" s="19"/>
    </row>
    <row r="25" spans="1:13" ht="15">
      <c r="A25" s="59" t="s">
        <v>19</v>
      </c>
      <c r="B25" s="59" t="s">
        <v>329</v>
      </c>
      <c r="C25" s="34">
        <v>150</v>
      </c>
      <c r="D25" s="32" t="s">
        <v>33</v>
      </c>
      <c r="E25" s="96"/>
      <c r="F25" s="96"/>
      <c r="G25" s="97">
        <f t="shared" si="0"/>
        <v>0</v>
      </c>
      <c r="H25" s="97">
        <f t="shared" si="1"/>
        <v>0</v>
      </c>
      <c r="I25" s="97">
        <f t="shared" si="2"/>
        <v>0</v>
      </c>
      <c r="J25" s="97"/>
      <c r="K25" s="97"/>
      <c r="L25" s="19"/>
      <c r="M25" s="19"/>
    </row>
    <row r="26" spans="1:13" ht="15">
      <c r="A26" s="59" t="s">
        <v>20</v>
      </c>
      <c r="B26" s="59" t="s">
        <v>637</v>
      </c>
      <c r="C26" s="34">
        <v>300</v>
      </c>
      <c r="D26" s="32" t="s">
        <v>33</v>
      </c>
      <c r="E26" s="96"/>
      <c r="F26" s="96"/>
      <c r="G26" s="97">
        <f t="shared" si="0"/>
        <v>0</v>
      </c>
      <c r="H26" s="97">
        <f t="shared" si="1"/>
        <v>0</v>
      </c>
      <c r="I26" s="97">
        <f t="shared" si="2"/>
        <v>0</v>
      </c>
      <c r="J26" s="97"/>
      <c r="K26" s="97"/>
      <c r="L26" s="19"/>
      <c r="M26" s="19"/>
    </row>
    <row r="27" spans="1:13" ht="15">
      <c r="A27" s="59" t="s">
        <v>21</v>
      </c>
      <c r="B27" s="59" t="s">
        <v>325</v>
      </c>
      <c r="C27" s="34">
        <v>150</v>
      </c>
      <c r="D27" s="32" t="s">
        <v>33</v>
      </c>
      <c r="E27" s="96"/>
      <c r="F27" s="96"/>
      <c r="G27" s="97">
        <f t="shared" si="0"/>
        <v>0</v>
      </c>
      <c r="H27" s="97">
        <f t="shared" si="1"/>
        <v>0</v>
      </c>
      <c r="I27" s="97">
        <f t="shared" si="2"/>
        <v>0</v>
      </c>
      <c r="J27" s="97"/>
      <c r="K27" s="97"/>
      <c r="L27" s="19"/>
      <c r="M27" s="19"/>
    </row>
    <row r="28" spans="1:13" ht="15">
      <c r="A28" s="59" t="s">
        <v>22</v>
      </c>
      <c r="B28" s="59" t="s">
        <v>328</v>
      </c>
      <c r="C28" s="34">
        <v>150</v>
      </c>
      <c r="D28" s="32" t="s">
        <v>33</v>
      </c>
      <c r="E28" s="96"/>
      <c r="F28" s="96"/>
      <c r="G28" s="97">
        <f t="shared" si="0"/>
        <v>0</v>
      </c>
      <c r="H28" s="97">
        <f t="shared" si="1"/>
        <v>0</v>
      </c>
      <c r="I28" s="97">
        <f t="shared" si="2"/>
        <v>0</v>
      </c>
      <c r="J28" s="97"/>
      <c r="K28" s="97"/>
      <c r="L28" s="19"/>
      <c r="M28" s="19"/>
    </row>
    <row r="29" spans="1:13" ht="15">
      <c r="A29" s="59" t="s">
        <v>23</v>
      </c>
      <c r="B29" s="156" t="s">
        <v>638</v>
      </c>
      <c r="C29" s="142">
        <v>700</v>
      </c>
      <c r="D29" s="143" t="s">
        <v>173</v>
      </c>
      <c r="E29" s="147"/>
      <c r="F29" s="147"/>
      <c r="G29" s="157">
        <f t="shared" si="0"/>
        <v>0</v>
      </c>
      <c r="H29" s="97">
        <f t="shared" si="1"/>
        <v>0</v>
      </c>
      <c r="I29" s="157">
        <f t="shared" si="2"/>
        <v>0</v>
      </c>
      <c r="J29" s="157"/>
      <c r="K29" s="157"/>
      <c r="L29" s="19"/>
      <c r="M29" s="19"/>
    </row>
    <row r="30" spans="1:13" ht="15">
      <c r="A30" s="59" t="s">
        <v>24</v>
      </c>
      <c r="B30" s="156" t="s">
        <v>639</v>
      </c>
      <c r="C30" s="142">
        <v>200</v>
      </c>
      <c r="D30" s="143" t="s">
        <v>173</v>
      </c>
      <c r="E30" s="147"/>
      <c r="F30" s="147"/>
      <c r="G30" s="157">
        <f t="shared" si="0"/>
        <v>0</v>
      </c>
      <c r="H30" s="97">
        <f t="shared" si="1"/>
        <v>0</v>
      </c>
      <c r="I30" s="157">
        <f t="shared" si="2"/>
        <v>0</v>
      </c>
      <c r="J30" s="157"/>
      <c r="K30" s="157"/>
      <c r="L30" s="19"/>
      <c r="M30" s="19"/>
    </row>
    <row r="31" spans="1:13" ht="15">
      <c r="A31" s="59" t="s">
        <v>25</v>
      </c>
      <c r="B31" s="59" t="s">
        <v>327</v>
      </c>
      <c r="C31" s="34">
        <v>80</v>
      </c>
      <c r="D31" s="32" t="s">
        <v>33</v>
      </c>
      <c r="E31" s="96"/>
      <c r="F31" s="96"/>
      <c r="G31" s="97">
        <f t="shared" si="0"/>
        <v>0</v>
      </c>
      <c r="H31" s="97">
        <f t="shared" si="1"/>
        <v>0</v>
      </c>
      <c r="I31" s="97">
        <f t="shared" si="2"/>
        <v>0</v>
      </c>
      <c r="J31" s="97"/>
      <c r="K31" s="97"/>
      <c r="L31" s="19"/>
      <c r="M31" s="19"/>
    </row>
    <row r="32" spans="1:13" ht="15">
      <c r="A32" s="59" t="s">
        <v>26</v>
      </c>
      <c r="B32" s="59" t="s">
        <v>640</v>
      </c>
      <c r="C32" s="34">
        <v>80</v>
      </c>
      <c r="D32" s="32" t="s">
        <v>33</v>
      </c>
      <c r="E32" s="96"/>
      <c r="F32" s="96"/>
      <c r="G32" s="97">
        <f t="shared" si="0"/>
        <v>0</v>
      </c>
      <c r="H32" s="97">
        <f t="shared" si="1"/>
        <v>0</v>
      </c>
      <c r="I32" s="97">
        <f t="shared" si="2"/>
        <v>0</v>
      </c>
      <c r="J32" s="97"/>
      <c r="K32" s="97"/>
      <c r="L32" s="19"/>
      <c r="M32" s="19"/>
    </row>
    <row r="33" spans="1:13" ht="15">
      <c r="A33" s="59" t="s">
        <v>27</v>
      </c>
      <c r="B33" s="59" t="s">
        <v>326</v>
      </c>
      <c r="C33" s="34">
        <v>150</v>
      </c>
      <c r="D33" s="32" t="s">
        <v>33</v>
      </c>
      <c r="E33" s="96"/>
      <c r="F33" s="96"/>
      <c r="G33" s="97">
        <f t="shared" si="0"/>
        <v>0</v>
      </c>
      <c r="H33" s="97">
        <f t="shared" si="1"/>
        <v>0</v>
      </c>
      <c r="I33" s="97">
        <f t="shared" si="2"/>
        <v>0</v>
      </c>
      <c r="J33" s="97"/>
      <c r="K33" s="97"/>
      <c r="L33" s="19"/>
      <c r="M33" s="19"/>
    </row>
    <row r="34" spans="1:13" ht="15">
      <c r="A34" s="59" t="s">
        <v>28</v>
      </c>
      <c r="B34" s="59" t="s">
        <v>641</v>
      </c>
      <c r="C34" s="34">
        <v>150</v>
      </c>
      <c r="D34" s="32" t="s">
        <v>173</v>
      </c>
      <c r="E34" s="96"/>
      <c r="F34" s="96"/>
      <c r="G34" s="97">
        <f t="shared" si="0"/>
        <v>0</v>
      </c>
      <c r="H34" s="97">
        <f t="shared" si="1"/>
        <v>0</v>
      </c>
      <c r="I34" s="97">
        <f t="shared" si="2"/>
        <v>0</v>
      </c>
      <c r="J34" s="97"/>
      <c r="K34" s="97"/>
      <c r="L34" s="19"/>
      <c r="M34" s="19"/>
    </row>
    <row r="35" spans="1:13" ht="15">
      <c r="A35" s="95"/>
      <c r="B35" s="99" t="s">
        <v>176</v>
      </c>
      <c r="C35" s="34" t="s">
        <v>35</v>
      </c>
      <c r="D35" s="34" t="s">
        <v>35</v>
      </c>
      <c r="E35" s="34" t="s">
        <v>35</v>
      </c>
      <c r="F35" s="34" t="s">
        <v>35</v>
      </c>
      <c r="G35" s="80">
        <f>SUM(G7:G34)</f>
        <v>0</v>
      </c>
      <c r="H35" s="80">
        <f>SUM(H7:H34)</f>
        <v>0</v>
      </c>
      <c r="I35" s="80">
        <f>SUM(I7:I34)</f>
        <v>0</v>
      </c>
      <c r="J35" s="81">
        <f>SUM(J7:J34)</f>
        <v>0</v>
      </c>
      <c r="K35" s="81">
        <f>SUM(K7:K34)</f>
        <v>0</v>
      </c>
      <c r="L35" s="19"/>
      <c r="M35" s="19"/>
    </row>
    <row r="36" spans="1:13" ht="15">
      <c r="A36" s="164" t="s">
        <v>363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9"/>
      <c r="M36" s="19"/>
    </row>
    <row r="37" spans="1:13" ht="15">
      <c r="A37" s="33" t="s">
        <v>37</v>
      </c>
      <c r="B37" s="33" t="s">
        <v>183</v>
      </c>
      <c r="C37" s="98">
        <v>100</v>
      </c>
      <c r="D37" s="32" t="s">
        <v>33</v>
      </c>
      <c r="E37" s="96"/>
      <c r="F37" s="96"/>
      <c r="G37" s="97">
        <f>C37*F37</f>
        <v>0</v>
      </c>
      <c r="H37" s="97">
        <f>+G37*0.095</f>
        <v>0</v>
      </c>
      <c r="I37" s="97">
        <f>+G37+H37</f>
        <v>0</v>
      </c>
      <c r="J37" s="97"/>
      <c r="K37" s="97"/>
      <c r="L37" s="19"/>
      <c r="M37" s="19"/>
    </row>
    <row r="38" spans="1:13" ht="15">
      <c r="A38" s="33" t="s">
        <v>38</v>
      </c>
      <c r="B38" s="33" t="s">
        <v>394</v>
      </c>
      <c r="C38" s="98">
        <v>60</v>
      </c>
      <c r="D38" s="32" t="s">
        <v>33</v>
      </c>
      <c r="E38" s="96"/>
      <c r="F38" s="96"/>
      <c r="G38" s="97">
        <f aca="true" t="shared" si="3" ref="G38:G51">C38*F38</f>
        <v>0</v>
      </c>
      <c r="H38" s="97">
        <f aca="true" t="shared" si="4" ref="H38:H51">+G38*0.095</f>
        <v>0</v>
      </c>
      <c r="I38" s="97">
        <f aca="true" t="shared" si="5" ref="I38:I51">+G38+H38</f>
        <v>0</v>
      </c>
      <c r="J38" s="97"/>
      <c r="K38" s="97"/>
      <c r="L38" s="19"/>
      <c r="M38" s="19"/>
    </row>
    <row r="39" spans="1:13" ht="15">
      <c r="A39" s="33" t="s">
        <v>39</v>
      </c>
      <c r="B39" s="33" t="s">
        <v>184</v>
      </c>
      <c r="C39" s="98">
        <v>1000</v>
      </c>
      <c r="D39" s="32" t="s">
        <v>33</v>
      </c>
      <c r="E39" s="96"/>
      <c r="F39" s="96"/>
      <c r="G39" s="97">
        <f t="shared" si="3"/>
        <v>0</v>
      </c>
      <c r="H39" s="97">
        <f t="shared" si="4"/>
        <v>0</v>
      </c>
      <c r="I39" s="97">
        <f t="shared" si="5"/>
        <v>0</v>
      </c>
      <c r="J39" s="97"/>
      <c r="K39" s="97"/>
      <c r="L39" s="19"/>
      <c r="M39" s="19"/>
    </row>
    <row r="40" spans="1:13" ht="15">
      <c r="A40" s="33" t="s">
        <v>40</v>
      </c>
      <c r="B40" s="33" t="s">
        <v>395</v>
      </c>
      <c r="C40" s="98">
        <v>100</v>
      </c>
      <c r="D40" s="32" t="s">
        <v>33</v>
      </c>
      <c r="E40" s="96"/>
      <c r="F40" s="96"/>
      <c r="G40" s="97">
        <f t="shared" si="3"/>
        <v>0</v>
      </c>
      <c r="H40" s="97">
        <f t="shared" si="4"/>
        <v>0</v>
      </c>
      <c r="I40" s="97">
        <f t="shared" si="5"/>
        <v>0</v>
      </c>
      <c r="J40" s="97"/>
      <c r="K40" s="97"/>
      <c r="L40" s="19"/>
      <c r="M40" s="19"/>
    </row>
    <row r="41" spans="1:13" ht="15">
      <c r="A41" s="33" t="s">
        <v>41</v>
      </c>
      <c r="B41" s="33" t="s">
        <v>185</v>
      </c>
      <c r="C41" s="98">
        <v>30</v>
      </c>
      <c r="D41" s="32" t="s">
        <v>33</v>
      </c>
      <c r="E41" s="96"/>
      <c r="F41" s="96"/>
      <c r="G41" s="97">
        <f t="shared" si="3"/>
        <v>0</v>
      </c>
      <c r="H41" s="97">
        <f t="shared" si="4"/>
        <v>0</v>
      </c>
      <c r="I41" s="97">
        <f t="shared" si="5"/>
        <v>0</v>
      </c>
      <c r="J41" s="97"/>
      <c r="K41" s="97"/>
      <c r="L41" s="19"/>
      <c r="M41" s="19"/>
    </row>
    <row r="42" spans="1:13" ht="15">
      <c r="A42" s="33" t="s">
        <v>42</v>
      </c>
      <c r="B42" s="33" t="s">
        <v>186</v>
      </c>
      <c r="C42" s="98">
        <v>20</v>
      </c>
      <c r="D42" s="32" t="s">
        <v>33</v>
      </c>
      <c r="E42" s="96"/>
      <c r="F42" s="96"/>
      <c r="G42" s="97">
        <f t="shared" si="3"/>
        <v>0</v>
      </c>
      <c r="H42" s="97">
        <f t="shared" si="4"/>
        <v>0</v>
      </c>
      <c r="I42" s="97">
        <f t="shared" si="5"/>
        <v>0</v>
      </c>
      <c r="J42" s="97"/>
      <c r="K42" s="97"/>
      <c r="L42" s="19"/>
      <c r="M42" s="19"/>
    </row>
    <row r="43" spans="1:13" ht="15">
      <c r="A43" s="33" t="s">
        <v>43</v>
      </c>
      <c r="B43" s="33" t="s">
        <v>187</v>
      </c>
      <c r="C43" s="98">
        <v>80</v>
      </c>
      <c r="D43" s="32" t="s">
        <v>33</v>
      </c>
      <c r="E43" s="96"/>
      <c r="F43" s="96"/>
      <c r="G43" s="97">
        <f t="shared" si="3"/>
        <v>0</v>
      </c>
      <c r="H43" s="97">
        <f t="shared" si="4"/>
        <v>0</v>
      </c>
      <c r="I43" s="97">
        <f t="shared" si="5"/>
        <v>0</v>
      </c>
      <c r="J43" s="97"/>
      <c r="K43" s="97"/>
      <c r="L43" s="19"/>
      <c r="M43" s="19"/>
    </row>
    <row r="44" spans="1:13" ht="15">
      <c r="A44" s="33" t="s">
        <v>44</v>
      </c>
      <c r="B44" s="33" t="s">
        <v>188</v>
      </c>
      <c r="C44" s="98">
        <v>200</v>
      </c>
      <c r="D44" s="32" t="s">
        <v>33</v>
      </c>
      <c r="E44" s="96"/>
      <c r="F44" s="96"/>
      <c r="G44" s="97">
        <f t="shared" si="3"/>
        <v>0</v>
      </c>
      <c r="H44" s="97">
        <f t="shared" si="4"/>
        <v>0</v>
      </c>
      <c r="I44" s="97">
        <f t="shared" si="5"/>
        <v>0</v>
      </c>
      <c r="J44" s="97"/>
      <c r="K44" s="97"/>
      <c r="L44" s="19"/>
      <c r="M44" s="19"/>
    </row>
    <row r="45" spans="1:13" ht="15">
      <c r="A45" s="33" t="s">
        <v>45</v>
      </c>
      <c r="B45" s="33" t="s">
        <v>702</v>
      </c>
      <c r="C45" s="98">
        <v>20</v>
      </c>
      <c r="D45" s="32" t="s">
        <v>33</v>
      </c>
      <c r="E45" s="96"/>
      <c r="F45" s="96"/>
      <c r="G45" s="97">
        <f t="shared" si="3"/>
        <v>0</v>
      </c>
      <c r="H45" s="97">
        <f t="shared" si="4"/>
        <v>0</v>
      </c>
      <c r="I45" s="97">
        <f t="shared" si="5"/>
        <v>0</v>
      </c>
      <c r="J45" s="97"/>
      <c r="K45" s="97"/>
      <c r="L45" s="19"/>
      <c r="M45" s="19"/>
    </row>
    <row r="46" spans="1:13" ht="25.5">
      <c r="A46" s="33" t="s">
        <v>46</v>
      </c>
      <c r="B46" s="33" t="s">
        <v>319</v>
      </c>
      <c r="C46" s="98">
        <v>15</v>
      </c>
      <c r="D46" s="32" t="s">
        <v>33</v>
      </c>
      <c r="E46" s="96"/>
      <c r="F46" s="96"/>
      <c r="G46" s="97">
        <f t="shared" si="3"/>
        <v>0</v>
      </c>
      <c r="H46" s="97">
        <f t="shared" si="4"/>
        <v>0</v>
      </c>
      <c r="I46" s="97">
        <f t="shared" si="5"/>
        <v>0</v>
      </c>
      <c r="J46" s="97"/>
      <c r="K46" s="97"/>
      <c r="L46" s="19"/>
      <c r="M46" s="19"/>
    </row>
    <row r="47" spans="1:13" ht="18.75" customHeight="1">
      <c r="A47" s="33" t="s">
        <v>47</v>
      </c>
      <c r="B47" s="33" t="s">
        <v>543</v>
      </c>
      <c r="C47" s="98">
        <v>100</v>
      </c>
      <c r="D47" s="32" t="s">
        <v>33</v>
      </c>
      <c r="E47" s="96"/>
      <c r="F47" s="96"/>
      <c r="G47" s="97">
        <f t="shared" si="3"/>
        <v>0</v>
      </c>
      <c r="H47" s="97">
        <f t="shared" si="4"/>
        <v>0</v>
      </c>
      <c r="I47" s="97">
        <f t="shared" si="5"/>
        <v>0</v>
      </c>
      <c r="J47" s="97"/>
      <c r="K47" s="97"/>
      <c r="L47" s="19"/>
      <c r="M47" s="19"/>
    </row>
    <row r="48" spans="1:13" ht="15">
      <c r="A48" s="33" t="s">
        <v>48</v>
      </c>
      <c r="B48" s="33" t="s">
        <v>189</v>
      </c>
      <c r="C48" s="98">
        <v>4</v>
      </c>
      <c r="D48" s="32" t="s">
        <v>33</v>
      </c>
      <c r="E48" s="96"/>
      <c r="F48" s="96"/>
      <c r="G48" s="97">
        <f t="shared" si="3"/>
        <v>0</v>
      </c>
      <c r="H48" s="97">
        <f t="shared" si="4"/>
        <v>0</v>
      </c>
      <c r="I48" s="97">
        <f t="shared" si="5"/>
        <v>0</v>
      </c>
      <c r="J48" s="97"/>
      <c r="K48" s="97"/>
      <c r="L48" s="19"/>
      <c r="M48" s="19"/>
    </row>
    <row r="49" spans="1:13" ht="15">
      <c r="A49" s="33" t="s">
        <v>49</v>
      </c>
      <c r="B49" s="33" t="s">
        <v>190</v>
      </c>
      <c r="C49" s="98">
        <v>40</v>
      </c>
      <c r="D49" s="32" t="s">
        <v>33</v>
      </c>
      <c r="E49" s="96"/>
      <c r="F49" s="96"/>
      <c r="G49" s="97">
        <f t="shared" si="3"/>
        <v>0</v>
      </c>
      <c r="H49" s="97">
        <f t="shared" si="4"/>
        <v>0</v>
      </c>
      <c r="I49" s="97">
        <f t="shared" si="5"/>
        <v>0</v>
      </c>
      <c r="J49" s="97"/>
      <c r="K49" s="97"/>
      <c r="L49" s="19"/>
      <c r="M49" s="19"/>
    </row>
    <row r="50" spans="1:13" ht="15">
      <c r="A50" s="33" t="s">
        <v>50</v>
      </c>
      <c r="B50" s="33" t="s">
        <v>320</v>
      </c>
      <c r="C50" s="98">
        <v>20</v>
      </c>
      <c r="D50" s="32" t="s">
        <v>33</v>
      </c>
      <c r="E50" s="96"/>
      <c r="F50" s="96"/>
      <c r="G50" s="97">
        <f t="shared" si="3"/>
        <v>0</v>
      </c>
      <c r="H50" s="97">
        <f t="shared" si="4"/>
        <v>0</v>
      </c>
      <c r="I50" s="97">
        <f t="shared" si="5"/>
        <v>0</v>
      </c>
      <c r="J50" s="97"/>
      <c r="K50" s="97"/>
      <c r="L50" s="19"/>
      <c r="M50" s="19"/>
    </row>
    <row r="51" spans="1:13" ht="15">
      <c r="A51" s="33" t="s">
        <v>129</v>
      </c>
      <c r="B51" s="103" t="s">
        <v>642</v>
      </c>
      <c r="C51" s="158">
        <v>100</v>
      </c>
      <c r="D51" s="143" t="s">
        <v>33</v>
      </c>
      <c r="E51" s="147"/>
      <c r="F51" s="147"/>
      <c r="G51" s="157">
        <f t="shared" si="3"/>
        <v>0</v>
      </c>
      <c r="H51" s="97">
        <f t="shared" si="4"/>
        <v>0</v>
      </c>
      <c r="I51" s="157">
        <f t="shared" si="5"/>
        <v>0</v>
      </c>
      <c r="J51" s="157"/>
      <c r="K51" s="157"/>
      <c r="L51" s="19"/>
      <c r="M51" s="19"/>
    </row>
    <row r="52" spans="1:13" ht="15">
      <c r="A52" s="68"/>
      <c r="B52" s="68" t="s">
        <v>364</v>
      </c>
      <c r="C52" s="79" t="s">
        <v>35</v>
      </c>
      <c r="D52" s="79" t="s">
        <v>35</v>
      </c>
      <c r="E52" s="79" t="s">
        <v>35</v>
      </c>
      <c r="F52" s="79" t="s">
        <v>35</v>
      </c>
      <c r="G52" s="80">
        <f>SUM(G37:G51)</f>
        <v>0</v>
      </c>
      <c r="H52" s="80">
        <f>SUM(H37:H51)</f>
        <v>0</v>
      </c>
      <c r="I52" s="80">
        <f>SUM(I37:I51)</f>
        <v>0</v>
      </c>
      <c r="J52" s="81">
        <f>SUM(J37:J51)</f>
        <v>0</v>
      </c>
      <c r="K52" s="81">
        <f>SUM(K37:K51)</f>
        <v>0</v>
      </c>
      <c r="L52" s="19"/>
      <c r="M52" s="19"/>
    </row>
    <row r="53" spans="1:13" ht="15">
      <c r="A53" s="163" t="s">
        <v>544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9"/>
      <c r="M53" s="19"/>
    </row>
    <row r="54" spans="1:13" ht="15">
      <c r="A54" s="95" t="s">
        <v>130</v>
      </c>
      <c r="B54" s="33" t="s">
        <v>336</v>
      </c>
      <c r="C54" s="84">
        <v>20</v>
      </c>
      <c r="D54" s="34" t="s">
        <v>33</v>
      </c>
      <c r="E54" s="96"/>
      <c r="F54" s="96"/>
      <c r="G54" s="97">
        <f>C54*F54</f>
        <v>0</v>
      </c>
      <c r="H54" s="97">
        <f>G54*0.095</f>
        <v>0</v>
      </c>
      <c r="I54" s="97">
        <f>+G54+H54</f>
        <v>0</v>
      </c>
      <c r="J54" s="97"/>
      <c r="K54" s="34" t="s">
        <v>35</v>
      </c>
      <c r="L54" s="19"/>
      <c r="M54" s="19"/>
    </row>
    <row r="55" spans="1:14" ht="16.5">
      <c r="A55" s="95" t="s">
        <v>131</v>
      </c>
      <c r="B55" s="33" t="s">
        <v>337</v>
      </c>
      <c r="C55" s="84">
        <v>20</v>
      </c>
      <c r="D55" s="34" t="s">
        <v>33</v>
      </c>
      <c r="E55" s="96"/>
      <c r="F55" s="96"/>
      <c r="G55" s="97">
        <f>C55*F55</f>
        <v>0</v>
      </c>
      <c r="H55" s="97">
        <f>G55*0.095</f>
        <v>0</v>
      </c>
      <c r="I55" s="97">
        <f>+G55+H55</f>
        <v>0</v>
      </c>
      <c r="J55" s="97"/>
      <c r="K55" s="34" t="s">
        <v>35</v>
      </c>
      <c r="L55" s="2"/>
      <c r="M55" s="2"/>
      <c r="N55" s="21"/>
    </row>
    <row r="56" spans="1:14" ht="16.5">
      <c r="A56" s="95" t="s">
        <v>132</v>
      </c>
      <c r="B56" s="33" t="s">
        <v>338</v>
      </c>
      <c r="C56" s="84">
        <v>10</v>
      </c>
      <c r="D56" s="34" t="s">
        <v>33</v>
      </c>
      <c r="E56" s="96"/>
      <c r="F56" s="96"/>
      <c r="G56" s="97">
        <f>C56*F56</f>
        <v>0</v>
      </c>
      <c r="H56" s="97">
        <f>G56*0.095</f>
        <v>0</v>
      </c>
      <c r="I56" s="97">
        <f>+G56+H56</f>
        <v>0</v>
      </c>
      <c r="J56" s="97"/>
      <c r="K56" s="34" t="s">
        <v>35</v>
      </c>
      <c r="L56" s="2"/>
      <c r="M56" s="2"/>
      <c r="N56" s="21"/>
    </row>
    <row r="57" spans="1:14" ht="16.5">
      <c r="A57" s="95"/>
      <c r="B57" s="68" t="s">
        <v>424</v>
      </c>
      <c r="C57" s="34" t="s">
        <v>35</v>
      </c>
      <c r="D57" s="34" t="s">
        <v>35</v>
      </c>
      <c r="E57" s="34" t="s">
        <v>35</v>
      </c>
      <c r="F57" s="34" t="s">
        <v>35</v>
      </c>
      <c r="G57" s="80">
        <f>SUM(G54:G56)</f>
        <v>0</v>
      </c>
      <c r="H57" s="80">
        <f>SUM(H54:H56)</f>
        <v>0</v>
      </c>
      <c r="I57" s="80">
        <f>SUM(I54:I56)</f>
        <v>0</v>
      </c>
      <c r="J57" s="81">
        <f>SUM(J54:J56)</f>
        <v>0</v>
      </c>
      <c r="K57" s="34" t="s">
        <v>35</v>
      </c>
      <c r="L57" s="2"/>
      <c r="M57" s="2"/>
      <c r="N57" s="21"/>
    </row>
    <row r="58" spans="1:14" ht="16.5">
      <c r="A58" s="185" t="s">
        <v>396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2"/>
      <c r="M58" s="2"/>
      <c r="N58" s="21"/>
    </row>
    <row r="59" spans="1:13" ht="15">
      <c r="A59" s="95" t="s">
        <v>133</v>
      </c>
      <c r="B59" s="33" t="s">
        <v>339</v>
      </c>
      <c r="C59" s="84">
        <v>120</v>
      </c>
      <c r="D59" s="32" t="s">
        <v>33</v>
      </c>
      <c r="E59" s="96"/>
      <c r="F59" s="96"/>
      <c r="G59" s="97">
        <f>C59*F59</f>
        <v>0</v>
      </c>
      <c r="H59" s="97">
        <f>G59*0.095</f>
        <v>0</v>
      </c>
      <c r="I59" s="97">
        <f>+G59+H59</f>
        <v>0</v>
      </c>
      <c r="J59" s="97"/>
      <c r="K59" s="79" t="s">
        <v>35</v>
      </c>
      <c r="L59" s="19"/>
      <c r="M59" s="19"/>
    </row>
    <row r="60" spans="1:13" ht="15">
      <c r="A60" s="68"/>
      <c r="B60" s="68" t="s">
        <v>545</v>
      </c>
      <c r="C60" s="79" t="s">
        <v>35</v>
      </c>
      <c r="D60" s="79" t="s">
        <v>35</v>
      </c>
      <c r="E60" s="79" t="s">
        <v>35</v>
      </c>
      <c r="F60" s="79" t="s">
        <v>35</v>
      </c>
      <c r="G60" s="80">
        <f>SUM(G59:G59)</f>
        <v>0</v>
      </c>
      <c r="H60" s="80">
        <f>SUM(H59:H59)</f>
        <v>0</v>
      </c>
      <c r="I60" s="80">
        <f>SUM(I59:I59)</f>
        <v>0</v>
      </c>
      <c r="J60" s="81">
        <f>SUM(J59:J59)</f>
        <v>0</v>
      </c>
      <c r="K60" s="79" t="s">
        <v>35</v>
      </c>
      <c r="L60" s="19"/>
      <c r="M60" s="19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9"/>
      <c r="M61" s="19"/>
    </row>
    <row r="62" spans="1:13" ht="15">
      <c r="A62" s="161" t="s">
        <v>482</v>
      </c>
      <c r="B62" s="162"/>
      <c r="C62" s="36"/>
      <c r="D62" s="37"/>
      <c r="E62" s="38"/>
      <c r="F62" s="38"/>
      <c r="G62" s="38"/>
      <c r="H62" s="38"/>
      <c r="I62" s="38"/>
      <c r="J62" s="38"/>
      <c r="K62" s="38"/>
      <c r="L62" s="19"/>
      <c r="M62" s="19"/>
    </row>
    <row r="63" spans="1:13" ht="24.75" customHeight="1">
      <c r="A63" s="159" t="s">
        <v>483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9"/>
      <c r="M63" s="19"/>
    </row>
    <row r="64" spans="1:13" ht="15">
      <c r="A64" s="159" t="s">
        <v>484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9"/>
      <c r="M64" s="19"/>
    </row>
    <row r="65" spans="1:13" ht="15">
      <c r="A65" s="159" t="s">
        <v>519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9"/>
      <c r="M65" s="19"/>
    </row>
    <row r="66" spans="1:13" ht="15">
      <c r="A66" s="159" t="s">
        <v>486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9"/>
      <c r="M66" s="19"/>
    </row>
    <row r="67" spans="1:13" ht="15">
      <c r="A67" s="159" t="s">
        <v>487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9"/>
      <c r="M67" s="19"/>
    </row>
    <row r="68" spans="1:13" ht="15">
      <c r="A68" s="159" t="s">
        <v>488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9"/>
      <c r="M68" s="19"/>
    </row>
    <row r="69" spans="1:13" ht="15">
      <c r="A69" s="159" t="s">
        <v>489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9"/>
      <c r="M69" s="19"/>
    </row>
    <row r="70" spans="1:13" ht="39" customHeight="1">
      <c r="A70" s="159" t="s">
        <v>490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9"/>
      <c r="M70" s="19"/>
    </row>
    <row r="71" spans="1:13" ht="37.5" customHeight="1">
      <c r="A71" s="159" t="s">
        <v>600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9"/>
      <c r="M71" s="19"/>
    </row>
    <row r="72" spans="1:13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19"/>
      <c r="M72" s="19"/>
    </row>
    <row r="73" spans="1:13" ht="15">
      <c r="A73" s="160" t="s">
        <v>491</v>
      </c>
      <c r="B73" s="160"/>
      <c r="C73" s="39" t="s">
        <v>492</v>
      </c>
      <c r="D73" s="37"/>
      <c r="E73" s="38"/>
      <c r="F73" s="40" t="s">
        <v>493</v>
      </c>
      <c r="G73" s="38"/>
      <c r="H73" s="38"/>
      <c r="I73" s="38"/>
      <c r="J73" s="38"/>
      <c r="K73" s="38"/>
      <c r="L73" s="19"/>
      <c r="M73" s="19"/>
    </row>
    <row r="74" spans="1:13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ht="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ht="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ht="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ht="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ht="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ht="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ht="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ht="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ht="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ht="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ht="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ht="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ht="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ht="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ht="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ht="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 ht="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ht="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ht="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ht="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ht="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ht="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ht="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 ht="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2:13" ht="15">
      <c r="L190" s="19"/>
      <c r="M190" s="19"/>
    </row>
    <row r="191" spans="12:13" ht="15">
      <c r="L191" s="19"/>
      <c r="M191" s="19"/>
    </row>
    <row r="192" spans="12:13" ht="15">
      <c r="L192" s="19"/>
      <c r="M192" s="19"/>
    </row>
  </sheetData>
  <sheetProtection/>
  <mergeCells count="17">
    <mergeCell ref="A2:K2"/>
    <mergeCell ref="A69:K69"/>
    <mergeCell ref="A70:K70"/>
    <mergeCell ref="A71:K71"/>
    <mergeCell ref="A73:B73"/>
    <mergeCell ref="A67:K67"/>
    <mergeCell ref="A68:K68"/>
    <mergeCell ref="G1:K1"/>
    <mergeCell ref="A62:B62"/>
    <mergeCell ref="A63:K63"/>
    <mergeCell ref="A64:K64"/>
    <mergeCell ref="A65:K65"/>
    <mergeCell ref="A66:K66"/>
    <mergeCell ref="A53:K53"/>
    <mergeCell ref="A58:K58"/>
    <mergeCell ref="A6:K6"/>
    <mergeCell ref="A36:K36"/>
  </mergeCells>
  <dataValidations count="1">
    <dataValidation type="whole" operator="equal" allowBlank="1" showInputMessage="1" showErrorMessage="1" sqref="J59 J37:K51 J54:J56 J7:K34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bizjak</dc:creator>
  <cp:keywords/>
  <dc:description/>
  <cp:lastModifiedBy>bizjak</cp:lastModifiedBy>
  <cp:lastPrinted>2013-08-22T12:42:54Z</cp:lastPrinted>
  <dcterms:created xsi:type="dcterms:W3CDTF">2012-08-13T07:08:58Z</dcterms:created>
  <dcterms:modified xsi:type="dcterms:W3CDTF">2013-08-22T12:48:40Z</dcterms:modified>
  <cp:category/>
  <cp:version/>
  <cp:contentType/>
  <cp:contentStatus/>
</cp:coreProperties>
</file>